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OC 2022\Batch 4\"/>
    </mc:Choice>
  </mc:AlternateContent>
  <xr:revisionPtr revIDLastSave="0" documentId="13_ncr:1_{89E4F28E-E7F6-4C16-83A9-6FFFA29F2A7E}" xr6:coauthVersionLast="36" xr6:coauthVersionMax="36" xr10:uidLastSave="{00000000-0000-0000-0000-000000000000}"/>
  <bookViews>
    <workbookView xWindow="0" yWindow="0" windowWidth="17870" windowHeight="17250" activeTab="1" xr2:uid="{00000000-000D-0000-FFFF-FFFF00000000}"/>
  </bookViews>
  <sheets>
    <sheet name="data for export" sheetId="68" r:id="rId1"/>
    <sheet name="notes" sheetId="63" r:id="rId2"/>
    <sheet name="06oct22" sheetId="59" r:id="rId3"/>
    <sheet name="07oct22" sheetId="60" r:id="rId4"/>
    <sheet name="10oct22" sheetId="61" r:id="rId5"/>
    <sheet name="11oct22" sheetId="62" r:id="rId6"/>
    <sheet name="12oct22" sheetId="64" r:id="rId7"/>
    <sheet name="17oct22" sheetId="65" r:id="rId8"/>
    <sheet name="all" sheetId="66" r:id="rId9"/>
    <sheet name="sorted" sheetId="67" r:id="rId10"/>
  </sheets>
  <calcPr calcId="191029"/>
</workbook>
</file>

<file path=xl/calcChain.xml><?xml version="1.0" encoding="utf-8"?>
<calcChain xmlns="http://schemas.openxmlformats.org/spreadsheetml/2006/main">
  <c r="AI51" i="65" l="1"/>
  <c r="BA96" i="65"/>
  <c r="AU96" i="65"/>
  <c r="AO96" i="65"/>
  <c r="AI96" i="65"/>
  <c r="BA51" i="65"/>
  <c r="AU51" i="65"/>
  <c r="AO51" i="65"/>
  <c r="I19" i="65"/>
  <c r="G19" i="65"/>
  <c r="E19" i="65"/>
  <c r="I18" i="65"/>
  <c r="G18" i="65"/>
  <c r="E18" i="65"/>
  <c r="I17" i="65"/>
  <c r="G17" i="65"/>
  <c r="E17" i="65"/>
  <c r="I16" i="65"/>
  <c r="G16" i="65"/>
  <c r="E16" i="65"/>
  <c r="C16" i="65"/>
  <c r="J17" i="65" s="1"/>
  <c r="B16" i="65"/>
  <c r="H18" i="65" s="1"/>
  <c r="A16" i="65"/>
  <c r="F15" i="65" s="1"/>
  <c r="I15" i="65"/>
  <c r="H15" i="65"/>
  <c r="G15" i="65"/>
  <c r="E15" i="65"/>
  <c r="H14" i="65"/>
  <c r="F14" i="65" l="1"/>
  <c r="J18" i="65"/>
  <c r="J15" i="65"/>
  <c r="J16" i="65"/>
  <c r="J14" i="65"/>
  <c r="H17" i="65"/>
  <c r="H19" i="65"/>
  <c r="F19" i="65"/>
  <c r="F17" i="65"/>
  <c r="F18" i="65"/>
  <c r="F16" i="65"/>
  <c r="H16" i="65"/>
  <c r="J19" i="65"/>
  <c r="J21" i="65" s="1"/>
  <c r="AD37" i="64"/>
  <c r="AE37" i="64"/>
  <c r="AF37" i="64" s="1"/>
  <c r="AG37" i="64"/>
  <c r="AD38" i="64"/>
  <c r="AF38" i="64" s="1"/>
  <c r="AE38" i="64"/>
  <c r="AG38" i="64"/>
  <c r="AD39" i="64"/>
  <c r="AE39" i="64"/>
  <c r="AF39" i="64" s="1"/>
  <c r="AG39" i="64"/>
  <c r="AD40" i="64"/>
  <c r="AF40" i="64" s="1"/>
  <c r="AE40" i="64"/>
  <c r="AG40" i="64"/>
  <c r="AD41" i="64"/>
  <c r="AE41" i="64"/>
  <c r="AF41" i="64" s="1"/>
  <c r="AG41" i="64"/>
  <c r="AD42" i="64"/>
  <c r="AF42" i="64" s="1"/>
  <c r="AE42" i="64"/>
  <c r="AG42" i="64"/>
  <c r="AD43" i="64"/>
  <c r="AE43" i="64"/>
  <c r="AF43" i="64" s="1"/>
  <c r="AG43" i="64"/>
  <c r="AD44" i="64"/>
  <c r="AF44" i="64" s="1"/>
  <c r="AE44" i="64"/>
  <c r="AG44" i="64"/>
  <c r="AD45" i="64"/>
  <c r="AE45" i="64"/>
  <c r="AF45" i="64" s="1"/>
  <c r="AG45" i="64"/>
  <c r="AD46" i="64"/>
  <c r="AF46" i="64" s="1"/>
  <c r="AE46" i="64"/>
  <c r="AG46" i="64"/>
  <c r="AD47" i="64"/>
  <c r="AE47" i="64"/>
  <c r="AF47" i="64" s="1"/>
  <c r="AG47" i="64"/>
  <c r="AD48" i="64"/>
  <c r="AF48" i="64" s="1"/>
  <c r="AE48" i="64"/>
  <c r="AG48" i="64"/>
  <c r="AD49" i="64"/>
  <c r="AE49" i="64"/>
  <c r="AF49" i="64" s="1"/>
  <c r="AG49" i="64"/>
  <c r="AD50" i="64"/>
  <c r="AF50" i="64" s="1"/>
  <c r="AE50" i="64"/>
  <c r="AG50" i="64"/>
  <c r="AD51" i="64"/>
  <c r="AE51" i="64"/>
  <c r="AF51" i="64" s="1"/>
  <c r="AG51" i="64"/>
  <c r="AD52" i="64"/>
  <c r="AF52" i="64" s="1"/>
  <c r="AE52" i="64"/>
  <c r="AG52" i="64"/>
  <c r="AD53" i="64"/>
  <c r="AE53" i="64"/>
  <c r="AF53" i="64" s="1"/>
  <c r="AG53" i="64"/>
  <c r="AD54" i="64"/>
  <c r="AE54" i="64"/>
  <c r="AF54" i="64" s="1"/>
  <c r="AG54" i="64"/>
  <c r="AD55" i="64"/>
  <c r="AE55" i="64"/>
  <c r="AF55" i="64" s="1"/>
  <c r="AG55" i="64"/>
  <c r="AD56" i="64"/>
  <c r="AE56" i="64"/>
  <c r="AF56" i="64" s="1"/>
  <c r="AG56" i="64"/>
  <c r="AD57" i="64"/>
  <c r="AE57" i="64"/>
  <c r="AF57" i="64" s="1"/>
  <c r="AG57" i="64"/>
  <c r="AD58" i="64"/>
  <c r="AE58" i="64"/>
  <c r="AF58" i="64" s="1"/>
  <c r="AG58" i="64"/>
  <c r="AD59" i="64"/>
  <c r="AE59" i="64"/>
  <c r="AF59" i="64" s="1"/>
  <c r="AG59" i="64"/>
  <c r="AD60" i="64"/>
  <c r="AE60" i="64"/>
  <c r="AF60" i="64" s="1"/>
  <c r="AG60" i="64"/>
  <c r="AD61" i="64"/>
  <c r="AE61" i="64"/>
  <c r="AF61" i="64" s="1"/>
  <c r="AG61" i="64"/>
  <c r="AD62" i="64"/>
  <c r="AE62" i="64"/>
  <c r="AF62" i="64" s="1"/>
  <c r="AG62" i="64"/>
  <c r="AD63" i="64"/>
  <c r="AE63" i="64"/>
  <c r="AF63" i="64" s="1"/>
  <c r="AG63" i="64"/>
  <c r="AD64" i="64"/>
  <c r="AE64" i="64"/>
  <c r="AF64" i="64" s="1"/>
  <c r="AG64" i="64"/>
  <c r="AD65" i="64"/>
  <c r="AE65" i="64"/>
  <c r="AF65" i="64" s="1"/>
  <c r="AG65" i="64"/>
  <c r="AD66" i="64"/>
  <c r="AE66" i="64"/>
  <c r="AF66" i="64" s="1"/>
  <c r="AG66" i="64"/>
  <c r="AD67" i="64"/>
  <c r="AE67" i="64"/>
  <c r="AF67" i="64" s="1"/>
  <c r="AG67" i="64"/>
  <c r="AD68" i="64"/>
  <c r="AE68" i="64"/>
  <c r="AF68" i="64" s="1"/>
  <c r="AG68" i="64"/>
  <c r="AD69" i="64"/>
  <c r="AE69" i="64"/>
  <c r="AF69" i="64" s="1"/>
  <c r="AG69" i="64"/>
  <c r="AD70" i="64"/>
  <c r="AE70" i="64"/>
  <c r="AF70" i="64" s="1"/>
  <c r="AG70" i="64"/>
  <c r="AD71" i="64"/>
  <c r="AE71" i="64"/>
  <c r="AF71" i="64" s="1"/>
  <c r="AG71" i="64"/>
  <c r="AD72" i="64"/>
  <c r="AE72" i="64"/>
  <c r="AF72" i="64" s="1"/>
  <c r="AG72" i="64"/>
  <c r="AD73" i="64"/>
  <c r="AE73" i="64"/>
  <c r="AF73" i="64" s="1"/>
  <c r="AG73" i="64"/>
  <c r="AD74" i="64"/>
  <c r="AE74" i="64"/>
  <c r="AF74" i="64" s="1"/>
  <c r="AG74" i="64"/>
  <c r="AD75" i="64"/>
  <c r="AE75" i="64"/>
  <c r="AF75" i="64" s="1"/>
  <c r="AG75" i="64"/>
  <c r="AD76" i="64"/>
  <c r="AE76" i="64"/>
  <c r="AF76" i="64" s="1"/>
  <c r="AG76" i="64"/>
  <c r="AD77" i="64"/>
  <c r="AE77" i="64"/>
  <c r="AF77" i="64" s="1"/>
  <c r="AG77" i="64"/>
  <c r="AD78" i="64"/>
  <c r="AE78" i="64"/>
  <c r="AF78" i="64" s="1"/>
  <c r="AG78" i="64"/>
  <c r="AD79" i="64"/>
  <c r="AE79" i="64"/>
  <c r="AF79" i="64" s="1"/>
  <c r="AG79" i="64"/>
  <c r="AD80" i="64"/>
  <c r="AE80" i="64"/>
  <c r="AF80" i="64" s="1"/>
  <c r="AG80" i="64"/>
  <c r="AD81" i="64"/>
  <c r="AE81" i="64"/>
  <c r="AF81" i="64" s="1"/>
  <c r="AG81" i="64"/>
  <c r="AD82" i="64"/>
  <c r="AE82" i="64"/>
  <c r="AF82" i="64" s="1"/>
  <c r="AG82" i="64"/>
  <c r="AD83" i="64"/>
  <c r="AE83" i="64"/>
  <c r="AF83" i="64" s="1"/>
  <c r="AG83" i="64"/>
  <c r="AD84" i="64"/>
  <c r="AE84" i="64"/>
  <c r="AF84" i="64" s="1"/>
  <c r="AG84" i="64"/>
  <c r="AD85" i="64"/>
  <c r="AE85" i="64"/>
  <c r="AF85" i="64" s="1"/>
  <c r="AG85" i="64"/>
  <c r="AD86" i="64"/>
  <c r="AE86" i="64"/>
  <c r="AF86" i="64" s="1"/>
  <c r="AG86" i="64"/>
  <c r="AD87" i="64"/>
  <c r="AE87" i="64"/>
  <c r="AF87" i="64" s="1"/>
  <c r="AG87" i="64"/>
  <c r="AD88" i="64"/>
  <c r="AE88" i="64"/>
  <c r="AF88" i="64" s="1"/>
  <c r="AG88" i="64"/>
  <c r="AD89" i="64"/>
  <c r="AE89" i="64"/>
  <c r="AF89" i="64" s="1"/>
  <c r="AG89" i="64"/>
  <c r="AD90" i="64"/>
  <c r="AE90" i="64"/>
  <c r="AF90" i="64" s="1"/>
  <c r="AG90" i="64"/>
  <c r="AD91" i="64"/>
  <c r="AE91" i="64"/>
  <c r="AF91" i="64" s="1"/>
  <c r="AG91" i="64"/>
  <c r="AD92" i="64"/>
  <c r="AE92" i="64"/>
  <c r="AF92" i="64" s="1"/>
  <c r="AG92" i="64"/>
  <c r="AD93" i="64"/>
  <c r="AE93" i="64"/>
  <c r="AF93" i="64" s="1"/>
  <c r="AG93" i="64"/>
  <c r="AD94" i="64"/>
  <c r="AE94" i="64"/>
  <c r="AF94" i="64" s="1"/>
  <c r="AG94" i="64"/>
  <c r="AD95" i="64"/>
  <c r="AE95" i="64"/>
  <c r="AF95" i="64" s="1"/>
  <c r="AG95" i="64"/>
  <c r="AD96" i="64"/>
  <c r="AE96" i="64"/>
  <c r="AF96" i="64" s="1"/>
  <c r="AG96" i="64"/>
  <c r="AD97" i="64"/>
  <c r="AE97" i="64"/>
  <c r="AF97" i="64" s="1"/>
  <c r="AG97" i="64"/>
  <c r="AD98" i="64"/>
  <c r="AE98" i="64"/>
  <c r="AF98" i="64" s="1"/>
  <c r="AG98" i="64"/>
  <c r="AD99" i="64"/>
  <c r="AE99" i="64"/>
  <c r="AF99" i="64" s="1"/>
  <c r="AG99" i="64"/>
  <c r="AD100" i="64"/>
  <c r="AE100" i="64"/>
  <c r="AF100" i="64" s="1"/>
  <c r="AG100" i="64"/>
  <c r="AD101" i="64"/>
  <c r="AE101" i="64"/>
  <c r="AF101" i="64" s="1"/>
  <c r="AG101" i="64"/>
  <c r="AD102" i="64"/>
  <c r="AE102" i="64"/>
  <c r="AF102" i="64" s="1"/>
  <c r="AG102" i="64"/>
  <c r="AD103" i="64"/>
  <c r="AE103" i="64"/>
  <c r="AF103" i="64" s="1"/>
  <c r="AG103" i="64"/>
  <c r="AD104" i="64"/>
  <c r="AE104" i="64"/>
  <c r="AF104" i="64" s="1"/>
  <c r="AG104" i="64"/>
  <c r="AD105" i="64"/>
  <c r="AE105" i="64"/>
  <c r="AF105" i="64" s="1"/>
  <c r="AG105" i="64"/>
  <c r="AD106" i="64"/>
  <c r="AE106" i="64"/>
  <c r="AF106" i="64" s="1"/>
  <c r="AG106" i="64"/>
  <c r="AD107" i="64"/>
  <c r="AE107" i="64"/>
  <c r="AF107" i="64" s="1"/>
  <c r="AG107" i="64"/>
  <c r="AD108" i="64"/>
  <c r="AE108" i="64"/>
  <c r="AF108" i="64" s="1"/>
  <c r="AG108" i="64"/>
  <c r="AD109" i="64"/>
  <c r="AE109" i="64"/>
  <c r="AF109" i="64" s="1"/>
  <c r="AG109" i="64"/>
  <c r="AD110" i="64"/>
  <c r="AE110" i="64"/>
  <c r="AF110" i="64" s="1"/>
  <c r="AG110" i="64"/>
  <c r="AD111" i="64"/>
  <c r="AE111" i="64"/>
  <c r="AF111" i="64" s="1"/>
  <c r="AG111" i="64"/>
  <c r="AD112" i="64"/>
  <c r="AE112" i="64"/>
  <c r="AF112" i="64" s="1"/>
  <c r="AG112" i="64"/>
  <c r="AD113" i="64"/>
  <c r="AE113" i="64"/>
  <c r="AF113" i="64" s="1"/>
  <c r="AG113" i="64"/>
  <c r="AD114" i="64"/>
  <c r="AE114" i="64"/>
  <c r="AF114" i="64" s="1"/>
  <c r="AG114" i="64"/>
  <c r="AD115" i="64"/>
  <c r="AE115" i="64"/>
  <c r="AF115" i="64" s="1"/>
  <c r="AG115" i="64"/>
  <c r="AD116" i="64"/>
  <c r="AE116" i="64"/>
  <c r="AF116" i="64" s="1"/>
  <c r="AG116" i="64"/>
  <c r="AD117" i="64"/>
  <c r="AE117" i="64"/>
  <c r="AF117" i="64" s="1"/>
  <c r="AG117" i="64"/>
  <c r="AD118" i="64"/>
  <c r="AE118" i="64"/>
  <c r="AF118" i="64" s="1"/>
  <c r="AG118" i="64"/>
  <c r="AD119" i="64"/>
  <c r="AE119" i="64"/>
  <c r="AF119" i="64" s="1"/>
  <c r="AG119" i="64"/>
  <c r="AD120" i="64"/>
  <c r="AE120" i="64"/>
  <c r="AF120" i="64" s="1"/>
  <c r="AG120" i="64"/>
  <c r="AD121" i="64"/>
  <c r="AE121" i="64"/>
  <c r="AF121" i="64" s="1"/>
  <c r="AG121" i="64"/>
  <c r="AD122" i="64"/>
  <c r="AE122" i="64"/>
  <c r="AF122" i="64" s="1"/>
  <c r="AG122" i="64"/>
  <c r="AD123" i="64"/>
  <c r="AE123" i="64"/>
  <c r="AF123" i="64" s="1"/>
  <c r="AG123" i="64"/>
  <c r="AD124" i="64"/>
  <c r="AE124" i="64"/>
  <c r="AF124" i="64" s="1"/>
  <c r="AG124" i="64"/>
  <c r="AD125" i="64"/>
  <c r="AE125" i="64"/>
  <c r="AF125" i="64" s="1"/>
  <c r="AG125" i="64"/>
  <c r="AD126" i="64"/>
  <c r="AE126" i="64"/>
  <c r="AF126" i="64" s="1"/>
  <c r="AG126" i="64"/>
  <c r="AD127" i="64"/>
  <c r="AE127" i="64"/>
  <c r="AF127" i="64" s="1"/>
  <c r="AG127" i="64"/>
  <c r="AD128" i="64"/>
  <c r="AE128" i="64"/>
  <c r="AF128" i="64" s="1"/>
  <c r="AG128" i="64"/>
  <c r="AD129" i="64"/>
  <c r="AE129" i="64"/>
  <c r="AF129" i="64" s="1"/>
  <c r="AG129" i="64"/>
  <c r="AD130" i="64"/>
  <c r="AE130" i="64"/>
  <c r="AF130" i="64" s="1"/>
  <c r="AG130" i="64"/>
  <c r="AD131" i="64"/>
  <c r="AE131" i="64"/>
  <c r="AF131" i="64" s="1"/>
  <c r="AG131" i="64"/>
  <c r="AD132" i="64"/>
  <c r="AE132" i="64"/>
  <c r="AF132" i="64" s="1"/>
  <c r="AG132" i="64"/>
  <c r="AD133" i="64"/>
  <c r="AE133" i="64"/>
  <c r="AF133" i="64" s="1"/>
  <c r="AG133" i="64"/>
  <c r="AD134" i="64"/>
  <c r="AE134" i="64"/>
  <c r="AF134" i="64" s="1"/>
  <c r="AG134" i="64"/>
  <c r="AD135" i="64"/>
  <c r="AE135" i="64"/>
  <c r="AF135" i="64" s="1"/>
  <c r="AG135" i="64"/>
  <c r="AD136" i="64"/>
  <c r="AE136" i="64"/>
  <c r="AF136" i="64" s="1"/>
  <c r="AG136" i="64"/>
  <c r="AD137" i="64"/>
  <c r="AE137" i="64"/>
  <c r="AF137" i="64" s="1"/>
  <c r="AG137" i="64"/>
  <c r="AD138" i="64"/>
  <c r="AE138" i="64"/>
  <c r="AF138" i="64" s="1"/>
  <c r="AG138" i="64"/>
  <c r="AD139" i="64"/>
  <c r="AE139" i="64"/>
  <c r="AF139" i="64" s="1"/>
  <c r="AG139" i="64"/>
  <c r="AD37" i="59"/>
  <c r="AE37" i="59"/>
  <c r="AF37" i="59" s="1"/>
  <c r="AG37" i="59"/>
  <c r="AD38" i="59"/>
  <c r="AE38" i="59"/>
  <c r="AF38" i="59"/>
  <c r="AG38" i="59"/>
  <c r="AD39" i="59"/>
  <c r="AE39" i="59"/>
  <c r="AF39" i="59" s="1"/>
  <c r="AG39" i="59"/>
  <c r="AD40" i="59"/>
  <c r="AE40" i="59"/>
  <c r="AF40" i="59"/>
  <c r="AG40" i="59"/>
  <c r="AD41" i="59"/>
  <c r="AE41" i="59"/>
  <c r="AF41" i="59" s="1"/>
  <c r="AG41" i="59"/>
  <c r="AD42" i="59"/>
  <c r="AE42" i="59"/>
  <c r="AF42" i="59"/>
  <c r="AG42" i="59"/>
  <c r="AD43" i="59"/>
  <c r="AE43" i="59"/>
  <c r="AF43" i="59" s="1"/>
  <c r="AG43" i="59"/>
  <c r="AD44" i="59"/>
  <c r="AE44" i="59"/>
  <c r="AF44" i="59"/>
  <c r="AG44" i="59"/>
  <c r="AD45" i="59"/>
  <c r="AE45" i="59"/>
  <c r="AF45" i="59" s="1"/>
  <c r="AG45" i="59"/>
  <c r="AD46" i="59"/>
  <c r="AE46" i="59"/>
  <c r="AF46" i="59"/>
  <c r="AG46" i="59"/>
  <c r="AD47" i="59"/>
  <c r="AE47" i="59"/>
  <c r="AF47" i="59" s="1"/>
  <c r="AG47" i="59"/>
  <c r="AD48" i="59"/>
  <c r="AE48" i="59"/>
  <c r="AF48" i="59"/>
  <c r="AG48" i="59"/>
  <c r="AD49" i="59"/>
  <c r="AE49" i="59"/>
  <c r="AF49" i="59" s="1"/>
  <c r="AG49" i="59"/>
  <c r="AD50" i="59"/>
  <c r="AF50" i="59" s="1"/>
  <c r="AE50" i="59"/>
  <c r="AG50" i="59"/>
  <c r="AD51" i="59"/>
  <c r="AE51" i="59"/>
  <c r="AF51" i="59" s="1"/>
  <c r="AG51" i="59"/>
  <c r="AD52" i="59"/>
  <c r="AE52" i="59"/>
  <c r="AF52" i="59"/>
  <c r="AG52" i="59"/>
  <c r="AD53" i="59"/>
  <c r="AE53" i="59"/>
  <c r="AF53" i="59" s="1"/>
  <c r="AG53" i="59"/>
  <c r="AD54" i="59"/>
  <c r="AE54" i="59"/>
  <c r="AF54" i="59"/>
  <c r="AG54" i="59"/>
  <c r="AD55" i="59"/>
  <c r="AE55" i="59"/>
  <c r="AF55" i="59" s="1"/>
  <c r="AG55" i="59"/>
  <c r="AD56" i="59"/>
  <c r="AF56" i="59" s="1"/>
  <c r="AE56" i="59"/>
  <c r="AG56" i="59"/>
  <c r="AD57" i="59"/>
  <c r="AE57" i="59"/>
  <c r="AF57" i="59" s="1"/>
  <c r="AG57" i="59"/>
  <c r="AD58" i="59"/>
  <c r="AF58" i="59" s="1"/>
  <c r="AE58" i="59"/>
  <c r="AG58" i="59"/>
  <c r="AD59" i="59"/>
  <c r="AE59" i="59"/>
  <c r="AF59" i="59" s="1"/>
  <c r="AG59" i="59"/>
  <c r="AD60" i="59"/>
  <c r="AF60" i="59" s="1"/>
  <c r="AE60" i="59"/>
  <c r="AG60" i="59"/>
  <c r="AD61" i="59"/>
  <c r="AE61" i="59"/>
  <c r="AF61" i="59" s="1"/>
  <c r="AG61" i="59"/>
  <c r="AD62" i="59"/>
  <c r="AF62" i="59" s="1"/>
  <c r="AE62" i="59"/>
  <c r="AG62" i="59"/>
  <c r="AD63" i="59"/>
  <c r="AE63" i="59"/>
  <c r="AF63" i="59" s="1"/>
  <c r="AG63" i="59"/>
  <c r="AD64" i="59"/>
  <c r="AF64" i="59" s="1"/>
  <c r="AE64" i="59"/>
  <c r="AG64" i="59"/>
  <c r="AD65" i="59"/>
  <c r="AE65" i="59"/>
  <c r="AF65" i="59" s="1"/>
  <c r="AG65" i="59"/>
  <c r="AD66" i="59"/>
  <c r="AF66" i="59" s="1"/>
  <c r="AE66" i="59"/>
  <c r="AG66" i="59"/>
  <c r="AD67" i="59"/>
  <c r="AE67" i="59"/>
  <c r="AF67" i="59"/>
  <c r="AG67" i="59"/>
  <c r="AD68" i="59"/>
  <c r="AF68" i="59" s="1"/>
  <c r="AE68" i="59"/>
  <c r="AG68" i="59"/>
  <c r="AD69" i="59"/>
  <c r="AE69" i="59"/>
  <c r="AF69" i="59"/>
  <c r="AG69" i="59"/>
  <c r="AD70" i="59"/>
  <c r="AF70" i="59" s="1"/>
  <c r="AE70" i="59"/>
  <c r="AG70" i="59"/>
  <c r="AD71" i="59"/>
  <c r="AE71" i="59"/>
  <c r="AF71" i="59"/>
  <c r="AG71" i="59"/>
  <c r="AD72" i="59"/>
  <c r="AE72" i="59"/>
  <c r="AF72" i="59" s="1"/>
  <c r="AG72" i="59"/>
  <c r="AD73" i="59"/>
  <c r="AE73" i="59"/>
  <c r="AF73" i="59"/>
  <c r="AG73" i="59"/>
  <c r="AD74" i="59"/>
  <c r="AE74" i="59"/>
  <c r="AF74" i="59" s="1"/>
  <c r="AG74" i="59"/>
  <c r="AD75" i="59"/>
  <c r="AE75" i="59"/>
  <c r="AF75" i="59"/>
  <c r="AG75" i="59"/>
  <c r="AD76" i="59"/>
  <c r="AE76" i="59"/>
  <c r="AF76" i="59" s="1"/>
  <c r="AG76" i="59"/>
  <c r="AD77" i="59"/>
  <c r="AE77" i="59"/>
  <c r="AF77" i="59"/>
  <c r="AG77" i="59"/>
  <c r="AD78" i="59"/>
  <c r="AE78" i="59"/>
  <c r="AF78" i="59" s="1"/>
  <c r="AG78" i="59"/>
  <c r="AD79" i="59"/>
  <c r="AE79" i="59"/>
  <c r="AF79" i="59"/>
  <c r="AG79" i="59"/>
  <c r="AD80" i="59"/>
  <c r="AE80" i="59"/>
  <c r="AF80" i="59" s="1"/>
  <c r="AG80" i="59"/>
  <c r="AD81" i="59"/>
  <c r="AE81" i="59"/>
  <c r="AF81" i="59"/>
  <c r="AG81" i="59"/>
  <c r="AD82" i="59"/>
  <c r="AE82" i="59"/>
  <c r="AF82" i="59" s="1"/>
  <c r="AG82" i="59"/>
  <c r="AD83" i="59"/>
  <c r="AE83" i="59"/>
  <c r="AF83" i="59"/>
  <c r="AG83" i="59"/>
  <c r="AD84" i="59"/>
  <c r="AE84" i="59"/>
  <c r="AF84" i="59" s="1"/>
  <c r="AG84" i="59"/>
  <c r="AD85" i="59"/>
  <c r="AE85" i="59"/>
  <c r="AF85" i="59"/>
  <c r="AG85" i="59"/>
  <c r="AD86" i="59"/>
  <c r="AE86" i="59"/>
  <c r="AF86" i="59" s="1"/>
  <c r="AG86" i="59"/>
  <c r="AD87" i="59"/>
  <c r="AE87" i="59"/>
  <c r="AF87" i="59"/>
  <c r="AG87" i="59"/>
  <c r="AD88" i="59"/>
  <c r="AE88" i="59"/>
  <c r="AF88" i="59" s="1"/>
  <c r="AG88" i="59"/>
  <c r="AD89" i="59"/>
  <c r="AE89" i="59"/>
  <c r="AF89" i="59"/>
  <c r="AG89" i="59"/>
  <c r="AD90" i="59"/>
  <c r="AE90" i="59"/>
  <c r="AF90" i="59" s="1"/>
  <c r="AG90" i="59"/>
  <c r="AD91" i="59"/>
  <c r="AE91" i="59"/>
  <c r="AF91" i="59"/>
  <c r="AG91" i="59"/>
  <c r="AD92" i="59"/>
  <c r="AE92" i="59"/>
  <c r="AF92" i="59" s="1"/>
  <c r="AG92" i="59"/>
  <c r="AD93" i="59"/>
  <c r="AE93" i="59"/>
  <c r="AF93" i="59"/>
  <c r="AG93" i="59"/>
  <c r="AD94" i="59"/>
  <c r="AE94" i="59"/>
  <c r="AF94" i="59" s="1"/>
  <c r="AG94" i="59"/>
  <c r="AD95" i="59"/>
  <c r="AE95" i="59"/>
  <c r="AF95" i="59"/>
  <c r="AG95" i="59"/>
  <c r="AD96" i="59"/>
  <c r="AE96" i="59"/>
  <c r="AF96" i="59" s="1"/>
  <c r="AG96" i="59"/>
  <c r="AD97" i="59"/>
  <c r="AE97" i="59"/>
  <c r="AF97" i="59"/>
  <c r="AG97" i="59"/>
  <c r="AD98" i="59"/>
  <c r="AE98" i="59"/>
  <c r="AF98" i="59" s="1"/>
  <c r="AG98" i="59"/>
  <c r="AD99" i="59"/>
  <c r="AE99" i="59"/>
  <c r="AF99" i="59"/>
  <c r="AG99" i="59"/>
  <c r="AD100" i="59"/>
  <c r="AE100" i="59"/>
  <c r="AF100" i="59" s="1"/>
  <c r="AG100" i="59"/>
  <c r="AD101" i="59"/>
  <c r="AE101" i="59"/>
  <c r="AF101" i="59"/>
  <c r="AG101" i="59"/>
  <c r="AD102" i="59"/>
  <c r="AE102" i="59"/>
  <c r="AF102" i="59" s="1"/>
  <c r="AG102" i="59"/>
  <c r="AD103" i="59"/>
  <c r="AE103" i="59"/>
  <c r="AF103" i="59"/>
  <c r="AG103" i="59"/>
  <c r="AD104" i="59"/>
  <c r="AE104" i="59"/>
  <c r="AF104" i="59" s="1"/>
  <c r="AG104" i="59"/>
  <c r="AD105" i="59"/>
  <c r="AE105" i="59"/>
  <c r="AF105" i="59"/>
  <c r="AG105" i="59"/>
  <c r="AD106" i="59"/>
  <c r="AE106" i="59"/>
  <c r="AF106" i="59" s="1"/>
  <c r="AG106" i="59"/>
  <c r="AD107" i="59"/>
  <c r="AE107" i="59"/>
  <c r="AF107" i="59"/>
  <c r="AG107" i="59"/>
  <c r="AD108" i="59"/>
  <c r="AE108" i="59"/>
  <c r="AF108" i="59" s="1"/>
  <c r="AG108" i="59"/>
  <c r="AD109" i="59"/>
  <c r="AE109" i="59"/>
  <c r="AF109" i="59"/>
  <c r="AG109" i="59"/>
  <c r="AD110" i="59"/>
  <c r="AE110" i="59"/>
  <c r="AF110" i="59" s="1"/>
  <c r="AG110" i="59"/>
  <c r="AD111" i="59"/>
  <c r="AE111" i="59"/>
  <c r="AF111" i="59"/>
  <c r="AG111" i="59"/>
  <c r="AD112" i="59"/>
  <c r="AE112" i="59"/>
  <c r="AF112" i="59" s="1"/>
  <c r="AG112" i="59"/>
  <c r="AD113" i="59"/>
  <c r="AE113" i="59"/>
  <c r="AF113" i="59"/>
  <c r="AG113" i="59"/>
  <c r="AD114" i="59"/>
  <c r="AE114" i="59"/>
  <c r="AF114" i="59" s="1"/>
  <c r="AG114" i="59"/>
  <c r="AD115" i="59"/>
  <c r="AE115" i="59"/>
  <c r="AF115" i="59"/>
  <c r="AG115" i="59"/>
  <c r="AD116" i="59"/>
  <c r="AE116" i="59"/>
  <c r="AF116" i="59" s="1"/>
  <c r="AG116" i="59"/>
  <c r="AD117" i="59"/>
  <c r="AE117" i="59"/>
  <c r="AF117" i="59"/>
  <c r="AG117" i="59"/>
  <c r="AD118" i="59"/>
  <c r="AE118" i="59"/>
  <c r="AF118" i="59" s="1"/>
  <c r="AG118" i="59"/>
  <c r="AD119" i="59"/>
  <c r="AE119" i="59"/>
  <c r="AF119" i="59"/>
  <c r="AG119" i="59"/>
  <c r="AD120" i="59"/>
  <c r="AE120" i="59"/>
  <c r="AF120" i="59" s="1"/>
  <c r="AG120" i="59"/>
  <c r="AD121" i="59"/>
  <c r="AE121" i="59"/>
  <c r="AF121" i="59"/>
  <c r="AG121" i="59"/>
  <c r="AD122" i="59"/>
  <c r="AE122" i="59"/>
  <c r="AF122" i="59" s="1"/>
  <c r="AG122" i="59"/>
  <c r="AD123" i="59"/>
  <c r="AE123" i="59"/>
  <c r="AF123" i="59"/>
  <c r="AG123" i="59"/>
  <c r="AD124" i="59"/>
  <c r="AE124" i="59"/>
  <c r="AF124" i="59" s="1"/>
  <c r="AG124" i="59"/>
  <c r="AD125" i="59"/>
  <c r="AE125" i="59"/>
  <c r="AF125" i="59"/>
  <c r="AG125" i="59"/>
  <c r="AD126" i="59"/>
  <c r="AE126" i="59"/>
  <c r="AF126" i="59" s="1"/>
  <c r="AG126" i="59"/>
  <c r="AD127" i="59"/>
  <c r="AE127" i="59"/>
  <c r="AF127" i="59"/>
  <c r="AG127" i="59"/>
  <c r="AD128" i="59"/>
  <c r="AE128" i="59"/>
  <c r="AF128" i="59" s="1"/>
  <c r="AG128" i="59"/>
  <c r="AD129" i="59"/>
  <c r="AE129" i="59"/>
  <c r="AF129" i="59"/>
  <c r="AG129" i="59"/>
  <c r="AD130" i="59"/>
  <c r="AE130" i="59"/>
  <c r="AF130" i="59" s="1"/>
  <c r="AG130" i="59"/>
  <c r="AD131" i="59"/>
  <c r="AE131" i="59"/>
  <c r="AF131" i="59"/>
  <c r="AG131" i="59"/>
  <c r="AD132" i="59"/>
  <c r="AE132" i="59"/>
  <c r="AF132" i="59" s="1"/>
  <c r="AG132" i="59"/>
  <c r="AD133" i="59"/>
  <c r="AE133" i="59"/>
  <c r="AF133" i="59"/>
  <c r="AG133" i="59"/>
  <c r="AD134" i="59"/>
  <c r="AE134" i="59"/>
  <c r="AF134" i="59" s="1"/>
  <c r="AG134" i="59"/>
  <c r="AD135" i="59"/>
  <c r="AE135" i="59"/>
  <c r="AF135" i="59"/>
  <c r="AG135" i="59"/>
  <c r="AD136" i="59"/>
  <c r="AE136" i="59"/>
  <c r="AF136" i="59" s="1"/>
  <c r="AG136" i="59"/>
  <c r="AD137" i="59"/>
  <c r="AE137" i="59"/>
  <c r="AF137" i="59"/>
  <c r="AG137" i="59"/>
  <c r="AD138" i="59"/>
  <c r="AE138" i="59"/>
  <c r="AF138" i="59" s="1"/>
  <c r="AG138" i="59"/>
  <c r="AD139" i="59"/>
  <c r="AE139" i="59"/>
  <c r="AF139" i="59"/>
  <c r="AG139" i="59"/>
  <c r="AD38" i="60"/>
  <c r="AE38" i="60"/>
  <c r="AF38" i="60" s="1"/>
  <c r="AG38" i="60"/>
  <c r="AD39" i="60"/>
  <c r="AF39" i="60" s="1"/>
  <c r="AE39" i="60"/>
  <c r="AG39" i="60"/>
  <c r="AD40" i="60"/>
  <c r="AE40" i="60"/>
  <c r="AF40" i="60" s="1"/>
  <c r="AG40" i="60"/>
  <c r="AD41" i="60"/>
  <c r="AF41" i="60" s="1"/>
  <c r="AE41" i="60"/>
  <c r="AG41" i="60"/>
  <c r="AD42" i="60"/>
  <c r="AE42" i="60"/>
  <c r="AF42" i="60" s="1"/>
  <c r="AG42" i="60"/>
  <c r="AD43" i="60"/>
  <c r="AF43" i="60" s="1"/>
  <c r="AE43" i="60"/>
  <c r="AG43" i="60"/>
  <c r="AD44" i="60"/>
  <c r="AE44" i="60"/>
  <c r="AF44" i="60" s="1"/>
  <c r="AG44" i="60"/>
  <c r="AD45" i="60"/>
  <c r="AF45" i="60" s="1"/>
  <c r="AE45" i="60"/>
  <c r="AG45" i="60"/>
  <c r="AD46" i="60"/>
  <c r="AE46" i="60"/>
  <c r="AF46" i="60" s="1"/>
  <c r="AG46" i="60"/>
  <c r="AD47" i="60"/>
  <c r="AF47" i="60" s="1"/>
  <c r="AE47" i="60"/>
  <c r="AG47" i="60"/>
  <c r="AD48" i="60"/>
  <c r="AE48" i="60"/>
  <c r="AF48" i="60" s="1"/>
  <c r="AG48" i="60"/>
  <c r="AD49" i="60"/>
  <c r="AF49" i="60" s="1"/>
  <c r="AE49" i="60"/>
  <c r="AG49" i="60"/>
  <c r="AD50" i="60"/>
  <c r="AE50" i="60"/>
  <c r="AF50" i="60" s="1"/>
  <c r="AG50" i="60"/>
  <c r="AD51" i="60"/>
  <c r="AF51" i="60" s="1"/>
  <c r="AE51" i="60"/>
  <c r="AG51" i="60"/>
  <c r="AD52" i="60"/>
  <c r="AE52" i="60"/>
  <c r="AF52" i="60" s="1"/>
  <c r="AG52" i="60"/>
  <c r="AD53" i="60"/>
  <c r="AE53" i="60"/>
  <c r="AF53" i="60" s="1"/>
  <c r="AG53" i="60"/>
  <c r="AD54" i="60"/>
  <c r="AE54" i="60"/>
  <c r="AF54" i="60" s="1"/>
  <c r="AG54" i="60"/>
  <c r="AD55" i="60"/>
  <c r="AE55" i="60"/>
  <c r="AF55" i="60" s="1"/>
  <c r="AG55" i="60"/>
  <c r="AD56" i="60"/>
  <c r="AE56" i="60"/>
  <c r="AF56" i="60" s="1"/>
  <c r="AG56" i="60"/>
  <c r="AD57" i="60"/>
  <c r="AE57" i="60"/>
  <c r="AF57" i="60" s="1"/>
  <c r="AG57" i="60"/>
  <c r="AD58" i="60"/>
  <c r="AE58" i="60"/>
  <c r="AF58" i="60" s="1"/>
  <c r="AG58" i="60"/>
  <c r="AD59" i="60"/>
  <c r="AE59" i="60"/>
  <c r="AF59" i="60" s="1"/>
  <c r="AG59" i="60"/>
  <c r="AD60" i="60"/>
  <c r="AE60" i="60"/>
  <c r="AF60" i="60" s="1"/>
  <c r="AG60" i="60"/>
  <c r="AD61" i="60"/>
  <c r="AE61" i="60"/>
  <c r="AF61" i="60" s="1"/>
  <c r="AG61" i="60"/>
  <c r="AD62" i="60"/>
  <c r="AE62" i="60"/>
  <c r="AF62" i="60" s="1"/>
  <c r="AG62" i="60"/>
  <c r="AD63" i="60"/>
  <c r="AE63" i="60"/>
  <c r="AF63" i="60" s="1"/>
  <c r="AG63" i="60"/>
  <c r="AD64" i="60"/>
  <c r="AE64" i="60"/>
  <c r="AF64" i="60" s="1"/>
  <c r="AG64" i="60"/>
  <c r="AD65" i="60"/>
  <c r="AE65" i="60"/>
  <c r="AF65" i="60" s="1"/>
  <c r="AG65" i="60"/>
  <c r="AD66" i="60"/>
  <c r="AE66" i="60"/>
  <c r="AF66" i="60" s="1"/>
  <c r="AG66" i="60"/>
  <c r="AD67" i="60"/>
  <c r="AE67" i="60"/>
  <c r="AF67" i="60" s="1"/>
  <c r="AG67" i="60"/>
  <c r="AD68" i="60"/>
  <c r="AE68" i="60"/>
  <c r="AF68" i="60" s="1"/>
  <c r="AG68" i="60"/>
  <c r="AD69" i="60"/>
  <c r="AE69" i="60"/>
  <c r="AF69" i="60" s="1"/>
  <c r="AG69" i="60"/>
  <c r="AD70" i="60"/>
  <c r="AE70" i="60"/>
  <c r="AF70" i="60" s="1"/>
  <c r="AG70" i="60"/>
  <c r="AD71" i="60"/>
  <c r="AE71" i="60"/>
  <c r="AF71" i="60" s="1"/>
  <c r="AG71" i="60"/>
  <c r="AD72" i="60"/>
  <c r="AE72" i="60"/>
  <c r="AF72" i="60" s="1"/>
  <c r="AG72" i="60"/>
  <c r="AD73" i="60"/>
  <c r="AE73" i="60"/>
  <c r="AF73" i="60" s="1"/>
  <c r="AG73" i="60"/>
  <c r="AD74" i="60"/>
  <c r="AE74" i="60"/>
  <c r="AF74" i="60" s="1"/>
  <c r="AG74" i="60"/>
  <c r="AD75" i="60"/>
  <c r="AE75" i="60"/>
  <c r="AF75" i="60" s="1"/>
  <c r="AG75" i="60"/>
  <c r="AD76" i="60"/>
  <c r="AE76" i="60"/>
  <c r="AF76" i="60" s="1"/>
  <c r="AG76" i="60"/>
  <c r="AD77" i="60"/>
  <c r="AE77" i="60"/>
  <c r="AF77" i="60" s="1"/>
  <c r="AG77" i="60"/>
  <c r="AD78" i="60"/>
  <c r="AE78" i="60"/>
  <c r="AF78" i="60" s="1"/>
  <c r="AG78" i="60"/>
  <c r="AD79" i="60"/>
  <c r="AE79" i="60"/>
  <c r="AF79" i="60" s="1"/>
  <c r="AG79" i="60"/>
  <c r="AD80" i="60"/>
  <c r="AE80" i="60"/>
  <c r="AF80" i="60" s="1"/>
  <c r="AG80" i="60"/>
  <c r="AD81" i="60"/>
  <c r="AE81" i="60"/>
  <c r="AF81" i="60" s="1"/>
  <c r="AG81" i="60"/>
  <c r="AD82" i="60"/>
  <c r="AE82" i="60"/>
  <c r="AF82" i="60" s="1"/>
  <c r="AG82" i="60"/>
  <c r="AD83" i="60"/>
  <c r="AE83" i="60"/>
  <c r="AF83" i="60" s="1"/>
  <c r="AG83" i="60"/>
  <c r="AD84" i="60"/>
  <c r="AE84" i="60"/>
  <c r="AF84" i="60" s="1"/>
  <c r="AG84" i="60"/>
  <c r="AD85" i="60"/>
  <c r="AE85" i="60"/>
  <c r="AF85" i="60" s="1"/>
  <c r="AG85" i="60"/>
  <c r="AD86" i="60"/>
  <c r="AE86" i="60"/>
  <c r="AF86" i="60" s="1"/>
  <c r="AG86" i="60"/>
  <c r="AD87" i="60"/>
  <c r="AE87" i="60"/>
  <c r="AF87" i="60" s="1"/>
  <c r="AG87" i="60"/>
  <c r="AD88" i="60"/>
  <c r="AE88" i="60"/>
  <c r="AF88" i="60" s="1"/>
  <c r="AG88" i="60"/>
  <c r="AD89" i="60"/>
  <c r="AE89" i="60"/>
  <c r="AF89" i="60" s="1"/>
  <c r="AG89" i="60"/>
  <c r="AD90" i="60"/>
  <c r="AE90" i="60"/>
  <c r="AF90" i="60" s="1"/>
  <c r="AG90" i="60"/>
  <c r="AD91" i="60"/>
  <c r="AE91" i="60"/>
  <c r="AF91" i="60" s="1"/>
  <c r="AG91" i="60"/>
  <c r="AD92" i="60"/>
  <c r="AE92" i="60"/>
  <c r="AF92" i="60" s="1"/>
  <c r="AG92" i="60"/>
  <c r="AD93" i="60"/>
  <c r="AE93" i="60"/>
  <c r="AF93" i="60" s="1"/>
  <c r="AG93" i="60"/>
  <c r="AD94" i="60"/>
  <c r="AE94" i="60"/>
  <c r="AF94" i="60" s="1"/>
  <c r="AG94" i="60"/>
  <c r="AD95" i="60"/>
  <c r="AE95" i="60"/>
  <c r="AF95" i="60" s="1"/>
  <c r="AG95" i="60"/>
  <c r="AD96" i="60"/>
  <c r="AE96" i="60"/>
  <c r="AF96" i="60" s="1"/>
  <c r="AG96" i="60"/>
  <c r="AD97" i="60"/>
  <c r="AE97" i="60"/>
  <c r="AF97" i="60" s="1"/>
  <c r="AG97" i="60"/>
  <c r="AD98" i="60"/>
  <c r="AE98" i="60"/>
  <c r="AF98" i="60" s="1"/>
  <c r="AG98" i="60"/>
  <c r="AD99" i="60"/>
  <c r="AE99" i="60"/>
  <c r="AF99" i="60" s="1"/>
  <c r="AG99" i="60"/>
  <c r="AD100" i="60"/>
  <c r="AE100" i="60"/>
  <c r="AF100" i="60" s="1"/>
  <c r="AG100" i="60"/>
  <c r="AD101" i="60"/>
  <c r="AE101" i="60"/>
  <c r="AF101" i="60" s="1"/>
  <c r="AG101" i="60"/>
  <c r="AD102" i="60"/>
  <c r="AE102" i="60"/>
  <c r="AF102" i="60" s="1"/>
  <c r="AG102" i="60"/>
  <c r="AD103" i="60"/>
  <c r="AE103" i="60"/>
  <c r="AF103" i="60" s="1"/>
  <c r="AG103" i="60"/>
  <c r="AD104" i="60"/>
  <c r="AE104" i="60"/>
  <c r="AF104" i="60" s="1"/>
  <c r="AG104" i="60"/>
  <c r="AD105" i="60"/>
  <c r="AE105" i="60"/>
  <c r="AF105" i="60" s="1"/>
  <c r="AG105" i="60"/>
  <c r="AD106" i="60"/>
  <c r="AE106" i="60"/>
  <c r="AF106" i="60" s="1"/>
  <c r="AG106" i="60"/>
  <c r="AD107" i="60"/>
  <c r="AE107" i="60"/>
  <c r="AF107" i="60" s="1"/>
  <c r="AG107" i="60"/>
  <c r="AD108" i="60"/>
  <c r="AE108" i="60"/>
  <c r="AF108" i="60" s="1"/>
  <c r="AG108" i="60"/>
  <c r="AD109" i="60"/>
  <c r="AE109" i="60"/>
  <c r="AF109" i="60" s="1"/>
  <c r="AG109" i="60"/>
  <c r="AD110" i="60"/>
  <c r="AE110" i="60"/>
  <c r="AF110" i="60" s="1"/>
  <c r="AG110" i="60"/>
  <c r="AD111" i="60"/>
  <c r="AE111" i="60"/>
  <c r="AF111" i="60" s="1"/>
  <c r="AG111" i="60"/>
  <c r="AD112" i="60"/>
  <c r="AE112" i="60"/>
  <c r="AF112" i="60" s="1"/>
  <c r="AG112" i="60"/>
  <c r="AD113" i="60"/>
  <c r="AE113" i="60"/>
  <c r="AF113" i="60" s="1"/>
  <c r="AG113" i="60"/>
  <c r="AD114" i="60"/>
  <c r="AE114" i="60"/>
  <c r="AF114" i="60" s="1"/>
  <c r="AG114" i="60"/>
  <c r="AD115" i="60"/>
  <c r="AE115" i="60"/>
  <c r="AF115" i="60" s="1"/>
  <c r="AG115" i="60"/>
  <c r="AD116" i="60"/>
  <c r="AE116" i="60"/>
  <c r="AF116" i="60" s="1"/>
  <c r="AG116" i="60"/>
  <c r="AD117" i="60"/>
  <c r="AE117" i="60"/>
  <c r="AF117" i="60" s="1"/>
  <c r="AG117" i="60"/>
  <c r="AD118" i="60"/>
  <c r="AE118" i="60"/>
  <c r="AF118" i="60" s="1"/>
  <c r="AG118" i="60"/>
  <c r="AD119" i="60"/>
  <c r="AE119" i="60"/>
  <c r="AF119" i="60" s="1"/>
  <c r="AG119" i="60"/>
  <c r="AD120" i="60"/>
  <c r="AE120" i="60"/>
  <c r="AF120" i="60" s="1"/>
  <c r="AG120" i="60"/>
  <c r="AD121" i="60"/>
  <c r="AE121" i="60"/>
  <c r="AF121" i="60" s="1"/>
  <c r="AG121" i="60"/>
  <c r="AD122" i="60"/>
  <c r="AE122" i="60"/>
  <c r="AF122" i="60" s="1"/>
  <c r="AG122" i="60"/>
  <c r="AD123" i="60"/>
  <c r="AE123" i="60"/>
  <c r="AF123" i="60" s="1"/>
  <c r="AG123" i="60"/>
  <c r="AD124" i="60"/>
  <c r="AE124" i="60"/>
  <c r="AF124" i="60" s="1"/>
  <c r="AG124" i="60"/>
  <c r="AD125" i="60"/>
  <c r="AE125" i="60"/>
  <c r="AF125" i="60" s="1"/>
  <c r="AG125" i="60"/>
  <c r="AD126" i="60"/>
  <c r="AE126" i="60"/>
  <c r="AF126" i="60" s="1"/>
  <c r="AG126" i="60"/>
  <c r="AD127" i="60"/>
  <c r="AE127" i="60"/>
  <c r="AF127" i="60" s="1"/>
  <c r="AG127" i="60"/>
  <c r="AD128" i="60"/>
  <c r="AE128" i="60"/>
  <c r="AF128" i="60" s="1"/>
  <c r="AG128" i="60"/>
  <c r="AD129" i="60"/>
  <c r="AE129" i="60"/>
  <c r="AF129" i="60" s="1"/>
  <c r="AG129" i="60"/>
  <c r="AD130" i="60"/>
  <c r="AE130" i="60"/>
  <c r="AF130" i="60" s="1"/>
  <c r="AG130" i="60"/>
  <c r="AD131" i="60"/>
  <c r="AE131" i="60"/>
  <c r="AF131" i="60" s="1"/>
  <c r="AG131" i="60"/>
  <c r="AD132" i="60"/>
  <c r="AE132" i="60"/>
  <c r="AF132" i="60" s="1"/>
  <c r="AG132" i="60"/>
  <c r="AD133" i="60"/>
  <c r="AE133" i="60"/>
  <c r="AF133" i="60" s="1"/>
  <c r="AG133" i="60"/>
  <c r="AD134" i="60"/>
  <c r="AE134" i="60"/>
  <c r="AF134" i="60" s="1"/>
  <c r="AG134" i="60"/>
  <c r="AD135" i="60"/>
  <c r="AE135" i="60"/>
  <c r="AF135" i="60" s="1"/>
  <c r="AG135" i="60"/>
  <c r="AD136" i="60"/>
  <c r="AE136" i="60"/>
  <c r="AF136" i="60" s="1"/>
  <c r="AG136" i="60"/>
  <c r="AD137" i="60"/>
  <c r="AE137" i="60"/>
  <c r="AF137" i="60" s="1"/>
  <c r="AG137" i="60"/>
  <c r="AD138" i="60"/>
  <c r="AE138" i="60"/>
  <c r="AF138" i="60" s="1"/>
  <c r="AG138" i="60"/>
  <c r="AD139" i="60"/>
  <c r="AE139" i="60"/>
  <c r="AF139" i="60" s="1"/>
  <c r="AG139" i="60"/>
  <c r="AD38" i="62"/>
  <c r="AE38" i="62"/>
  <c r="AF38" i="62" s="1"/>
  <c r="AG38" i="62"/>
  <c r="AD39" i="62"/>
  <c r="AE39" i="62"/>
  <c r="AF39" i="62" s="1"/>
  <c r="AG39" i="62"/>
  <c r="AD40" i="62"/>
  <c r="AE40" i="62"/>
  <c r="AF40" i="62" s="1"/>
  <c r="AG40" i="62"/>
  <c r="AD41" i="62"/>
  <c r="AE41" i="62"/>
  <c r="AF41" i="62" s="1"/>
  <c r="AG41" i="62"/>
  <c r="AD42" i="62"/>
  <c r="AE42" i="62"/>
  <c r="AF42" i="62" s="1"/>
  <c r="AG42" i="62"/>
  <c r="AD43" i="62"/>
  <c r="AE43" i="62"/>
  <c r="AF43" i="62" s="1"/>
  <c r="AG43" i="62"/>
  <c r="AD44" i="62"/>
  <c r="AE44" i="62"/>
  <c r="AF44" i="62" s="1"/>
  <c r="AG44" i="62"/>
  <c r="AD45" i="62"/>
  <c r="AE45" i="62"/>
  <c r="AF45" i="62" s="1"/>
  <c r="AG45" i="62"/>
  <c r="AD46" i="62"/>
  <c r="AE46" i="62"/>
  <c r="AF46" i="62" s="1"/>
  <c r="AG46" i="62"/>
  <c r="AD47" i="62"/>
  <c r="AE47" i="62"/>
  <c r="AF47" i="62" s="1"/>
  <c r="AG47" i="62"/>
  <c r="AD48" i="62"/>
  <c r="AE48" i="62"/>
  <c r="AF48" i="62" s="1"/>
  <c r="AG48" i="62"/>
  <c r="AD49" i="62"/>
  <c r="AE49" i="62"/>
  <c r="AF49" i="62" s="1"/>
  <c r="AG49" i="62"/>
  <c r="AD50" i="62"/>
  <c r="AE50" i="62"/>
  <c r="AF50" i="62" s="1"/>
  <c r="AG50" i="62"/>
  <c r="AD51" i="62"/>
  <c r="AE51" i="62"/>
  <c r="AF51" i="62" s="1"/>
  <c r="AG51" i="62"/>
  <c r="AD52" i="62"/>
  <c r="AE52" i="62"/>
  <c r="AF52" i="62" s="1"/>
  <c r="AG52" i="62"/>
  <c r="AD53" i="62"/>
  <c r="AE53" i="62"/>
  <c r="AF53" i="62" s="1"/>
  <c r="AG53" i="62"/>
  <c r="AD54" i="62"/>
  <c r="AE54" i="62"/>
  <c r="AF54" i="62" s="1"/>
  <c r="AG54" i="62"/>
  <c r="AD55" i="62"/>
  <c r="AE55" i="62"/>
  <c r="AF55" i="62" s="1"/>
  <c r="AG55" i="62"/>
  <c r="AD56" i="62"/>
  <c r="AE56" i="62"/>
  <c r="AF56" i="62" s="1"/>
  <c r="AG56" i="62"/>
  <c r="AD57" i="62"/>
  <c r="AE57" i="62"/>
  <c r="AF57" i="62" s="1"/>
  <c r="AG57" i="62"/>
  <c r="AD58" i="62"/>
  <c r="AE58" i="62"/>
  <c r="AF58" i="62" s="1"/>
  <c r="AG58" i="62"/>
  <c r="AD59" i="62"/>
  <c r="AE59" i="62"/>
  <c r="AF59" i="62" s="1"/>
  <c r="AG59" i="62"/>
  <c r="AD60" i="62"/>
  <c r="AE60" i="62"/>
  <c r="AF60" i="62" s="1"/>
  <c r="AG60" i="62"/>
  <c r="AD61" i="62"/>
  <c r="AE61" i="62"/>
  <c r="AF61" i="62" s="1"/>
  <c r="AG61" i="62"/>
  <c r="AD62" i="62"/>
  <c r="AE62" i="62"/>
  <c r="AF62" i="62" s="1"/>
  <c r="AG62" i="62"/>
  <c r="AD63" i="62"/>
  <c r="AE63" i="62"/>
  <c r="AF63" i="62" s="1"/>
  <c r="AG63" i="62"/>
  <c r="AD64" i="62"/>
  <c r="AE64" i="62"/>
  <c r="AF64" i="62" s="1"/>
  <c r="AG64" i="62"/>
  <c r="AD65" i="62"/>
  <c r="AE65" i="62"/>
  <c r="AF65" i="62" s="1"/>
  <c r="AG65" i="62"/>
  <c r="AD66" i="62"/>
  <c r="AE66" i="62"/>
  <c r="AF66" i="62" s="1"/>
  <c r="AG66" i="62"/>
  <c r="AD67" i="62"/>
  <c r="AE67" i="62"/>
  <c r="AF67" i="62" s="1"/>
  <c r="AG67" i="62"/>
  <c r="AD68" i="62"/>
  <c r="AE68" i="62"/>
  <c r="AF68" i="62" s="1"/>
  <c r="AG68" i="62"/>
  <c r="AD69" i="62"/>
  <c r="AE69" i="62"/>
  <c r="AF69" i="62" s="1"/>
  <c r="AG69" i="62"/>
  <c r="AD70" i="62"/>
  <c r="AE70" i="62"/>
  <c r="AF70" i="62" s="1"/>
  <c r="AG70" i="62"/>
  <c r="AD71" i="62"/>
  <c r="AE71" i="62"/>
  <c r="AF71" i="62" s="1"/>
  <c r="AG71" i="62"/>
  <c r="AD72" i="62"/>
  <c r="AE72" i="62"/>
  <c r="AF72" i="62" s="1"/>
  <c r="AG72" i="62"/>
  <c r="AD73" i="62"/>
  <c r="AE73" i="62"/>
  <c r="AF73" i="62" s="1"/>
  <c r="AG73" i="62"/>
  <c r="AD74" i="62"/>
  <c r="AE74" i="62"/>
  <c r="AF74" i="62" s="1"/>
  <c r="AG74" i="62"/>
  <c r="AD75" i="62"/>
  <c r="AE75" i="62"/>
  <c r="AF75" i="62" s="1"/>
  <c r="AG75" i="62"/>
  <c r="AD76" i="62"/>
  <c r="AE76" i="62"/>
  <c r="AF76" i="62" s="1"/>
  <c r="AG76" i="62"/>
  <c r="AD77" i="62"/>
  <c r="AE77" i="62"/>
  <c r="AF77" i="62" s="1"/>
  <c r="AG77" i="62"/>
  <c r="AD78" i="62"/>
  <c r="AE78" i="62"/>
  <c r="AF78" i="62" s="1"/>
  <c r="AG78" i="62"/>
  <c r="AD79" i="62"/>
  <c r="AE79" i="62"/>
  <c r="AF79" i="62" s="1"/>
  <c r="AG79" i="62"/>
  <c r="AD80" i="62"/>
  <c r="AE80" i="62"/>
  <c r="AF80" i="62" s="1"/>
  <c r="AG80" i="62"/>
  <c r="AD81" i="62"/>
  <c r="AE81" i="62"/>
  <c r="AF81" i="62" s="1"/>
  <c r="AG81" i="62"/>
  <c r="AD82" i="62"/>
  <c r="AE82" i="62"/>
  <c r="AF82" i="62" s="1"/>
  <c r="AG82" i="62"/>
  <c r="AD83" i="62"/>
  <c r="AE83" i="62"/>
  <c r="AF83" i="62" s="1"/>
  <c r="AG83" i="62"/>
  <c r="AD84" i="62"/>
  <c r="AE84" i="62"/>
  <c r="AF84" i="62" s="1"/>
  <c r="AG84" i="62"/>
  <c r="AD85" i="62"/>
  <c r="AE85" i="62"/>
  <c r="AF85" i="62" s="1"/>
  <c r="AG85" i="62"/>
  <c r="AD86" i="62"/>
  <c r="AE86" i="62"/>
  <c r="AF86" i="62" s="1"/>
  <c r="AG86" i="62"/>
  <c r="AD87" i="62"/>
  <c r="AE87" i="62"/>
  <c r="AF87" i="62" s="1"/>
  <c r="AG87" i="62"/>
  <c r="AD88" i="62"/>
  <c r="AE88" i="62"/>
  <c r="AF88" i="62" s="1"/>
  <c r="AG88" i="62"/>
  <c r="AD89" i="62"/>
  <c r="AE89" i="62"/>
  <c r="AF89" i="62" s="1"/>
  <c r="AG89" i="62"/>
  <c r="AD90" i="62"/>
  <c r="AE90" i="62"/>
  <c r="AF90" i="62" s="1"/>
  <c r="AG90" i="62"/>
  <c r="AD91" i="62"/>
  <c r="AE91" i="62"/>
  <c r="AF91" i="62" s="1"/>
  <c r="AG91" i="62"/>
  <c r="AD92" i="62"/>
  <c r="AE92" i="62"/>
  <c r="AF92" i="62" s="1"/>
  <c r="AG92" i="62"/>
  <c r="AD93" i="62"/>
  <c r="AE93" i="62"/>
  <c r="AF93" i="62" s="1"/>
  <c r="AG93" i="62"/>
  <c r="AD94" i="62"/>
  <c r="AE94" i="62"/>
  <c r="AF94" i="62" s="1"/>
  <c r="AG94" i="62"/>
  <c r="AD95" i="62"/>
  <c r="AE95" i="62"/>
  <c r="AF95" i="62" s="1"/>
  <c r="AG95" i="62"/>
  <c r="AD96" i="62"/>
  <c r="AE96" i="62"/>
  <c r="AF96" i="62" s="1"/>
  <c r="AG96" i="62"/>
  <c r="AD97" i="62"/>
  <c r="AE97" i="62"/>
  <c r="AF97" i="62" s="1"/>
  <c r="AG97" i="62"/>
  <c r="AD98" i="62"/>
  <c r="AE98" i="62"/>
  <c r="AF98" i="62" s="1"/>
  <c r="AG98" i="62"/>
  <c r="AD99" i="62"/>
  <c r="AE99" i="62"/>
  <c r="AF99" i="62" s="1"/>
  <c r="AG99" i="62"/>
  <c r="AD100" i="62"/>
  <c r="AE100" i="62"/>
  <c r="AF100" i="62" s="1"/>
  <c r="AG100" i="62"/>
  <c r="AD101" i="62"/>
  <c r="AE101" i="62"/>
  <c r="AF101" i="62" s="1"/>
  <c r="AG101" i="62"/>
  <c r="AD102" i="62"/>
  <c r="AE102" i="62"/>
  <c r="AF102" i="62" s="1"/>
  <c r="AG102" i="62"/>
  <c r="AD103" i="62"/>
  <c r="AE103" i="62"/>
  <c r="AF103" i="62" s="1"/>
  <c r="AG103" i="62"/>
  <c r="AD104" i="62"/>
  <c r="AE104" i="62"/>
  <c r="AF104" i="62" s="1"/>
  <c r="AG104" i="62"/>
  <c r="AD105" i="62"/>
  <c r="AE105" i="62"/>
  <c r="AF105" i="62" s="1"/>
  <c r="AG105" i="62"/>
  <c r="AD106" i="62"/>
  <c r="AE106" i="62"/>
  <c r="AF106" i="62" s="1"/>
  <c r="AG106" i="62"/>
  <c r="AD107" i="62"/>
  <c r="AE107" i="62"/>
  <c r="AF107" i="62" s="1"/>
  <c r="AG107" i="62"/>
  <c r="AD108" i="62"/>
  <c r="AE108" i="62"/>
  <c r="AF108" i="62" s="1"/>
  <c r="AG108" i="62"/>
  <c r="AD109" i="62"/>
  <c r="AE109" i="62"/>
  <c r="AF109" i="62" s="1"/>
  <c r="AG109" i="62"/>
  <c r="AD110" i="62"/>
  <c r="AE110" i="62"/>
  <c r="AF110" i="62" s="1"/>
  <c r="AG110" i="62"/>
  <c r="AD111" i="62"/>
  <c r="AE111" i="62"/>
  <c r="AF111" i="62" s="1"/>
  <c r="AG111" i="62"/>
  <c r="AD112" i="62"/>
  <c r="AE112" i="62"/>
  <c r="AF112" i="62" s="1"/>
  <c r="AG112" i="62"/>
  <c r="AD113" i="62"/>
  <c r="AE113" i="62"/>
  <c r="AF113" i="62" s="1"/>
  <c r="AG113" i="62"/>
  <c r="AD114" i="62"/>
  <c r="AE114" i="62"/>
  <c r="AF114" i="62" s="1"/>
  <c r="AG114" i="62"/>
  <c r="AD115" i="62"/>
  <c r="AE115" i="62"/>
  <c r="AF115" i="62" s="1"/>
  <c r="AG115" i="62"/>
  <c r="AD116" i="62"/>
  <c r="AE116" i="62"/>
  <c r="AF116" i="62" s="1"/>
  <c r="AG116" i="62"/>
  <c r="AD117" i="62"/>
  <c r="AE117" i="62"/>
  <c r="AF117" i="62" s="1"/>
  <c r="AG117" i="62"/>
  <c r="AD118" i="62"/>
  <c r="AE118" i="62"/>
  <c r="AF118" i="62" s="1"/>
  <c r="AG118" i="62"/>
  <c r="AD119" i="62"/>
  <c r="AE119" i="62"/>
  <c r="AF119" i="62" s="1"/>
  <c r="AG119" i="62"/>
  <c r="AD120" i="62"/>
  <c r="AE120" i="62"/>
  <c r="AF120" i="62" s="1"/>
  <c r="AG120" i="62"/>
  <c r="AD121" i="62"/>
  <c r="AE121" i="62"/>
  <c r="AF121" i="62" s="1"/>
  <c r="AG121" i="62"/>
  <c r="AD122" i="62"/>
  <c r="AE122" i="62"/>
  <c r="AF122" i="62" s="1"/>
  <c r="AG122" i="62"/>
  <c r="AD123" i="62"/>
  <c r="AE123" i="62"/>
  <c r="AF123" i="62" s="1"/>
  <c r="AG123" i="62"/>
  <c r="AD124" i="62"/>
  <c r="AE124" i="62"/>
  <c r="AF124" i="62" s="1"/>
  <c r="AG124" i="62"/>
  <c r="AD125" i="62"/>
  <c r="AE125" i="62"/>
  <c r="AF125" i="62" s="1"/>
  <c r="AG125" i="62"/>
  <c r="AD126" i="62"/>
  <c r="AE126" i="62"/>
  <c r="AF126" i="62" s="1"/>
  <c r="AG126" i="62"/>
  <c r="AD127" i="62"/>
  <c r="AE127" i="62"/>
  <c r="AF127" i="62" s="1"/>
  <c r="AG127" i="62"/>
  <c r="AD128" i="62"/>
  <c r="AE128" i="62"/>
  <c r="AF128" i="62" s="1"/>
  <c r="AG128" i="62"/>
  <c r="AD129" i="62"/>
  <c r="AE129" i="62"/>
  <c r="AF129" i="62" s="1"/>
  <c r="AG129" i="62"/>
  <c r="AD130" i="62"/>
  <c r="AE130" i="62"/>
  <c r="AF130" i="62" s="1"/>
  <c r="AG130" i="62"/>
  <c r="AD131" i="62"/>
  <c r="AE131" i="62"/>
  <c r="AF131" i="62" s="1"/>
  <c r="AG131" i="62"/>
  <c r="AD132" i="62"/>
  <c r="AE132" i="62"/>
  <c r="AF132" i="62" s="1"/>
  <c r="AG132" i="62"/>
  <c r="AD133" i="62"/>
  <c r="AE133" i="62"/>
  <c r="AF133" i="62" s="1"/>
  <c r="AG133" i="62"/>
  <c r="AD134" i="62"/>
  <c r="AE134" i="62"/>
  <c r="AF134" i="62" s="1"/>
  <c r="AG134" i="62"/>
  <c r="AD135" i="62"/>
  <c r="AE135" i="62"/>
  <c r="AF135" i="62" s="1"/>
  <c r="AG135" i="62"/>
  <c r="AD136" i="62"/>
  <c r="AE136" i="62"/>
  <c r="AF136" i="62" s="1"/>
  <c r="AG136" i="62"/>
  <c r="AD137" i="62"/>
  <c r="AE137" i="62"/>
  <c r="AF137" i="62" s="1"/>
  <c r="AG137" i="62"/>
  <c r="AD138" i="62"/>
  <c r="AE138" i="62"/>
  <c r="AF138" i="62" s="1"/>
  <c r="AG138" i="62"/>
  <c r="AD139" i="62"/>
  <c r="AE139" i="62"/>
  <c r="AF139" i="62" s="1"/>
  <c r="AG139" i="62"/>
  <c r="AD32" i="61"/>
  <c r="AD36" i="61"/>
  <c r="AE36" i="61"/>
  <c r="AF36" i="61" s="1"/>
  <c r="AG36" i="61"/>
  <c r="AD37" i="61"/>
  <c r="AE37" i="61"/>
  <c r="AF37" i="61" s="1"/>
  <c r="AG37" i="61"/>
  <c r="AD38" i="61"/>
  <c r="AE38" i="61"/>
  <c r="AF38" i="61" s="1"/>
  <c r="AG38" i="61"/>
  <c r="AD39" i="61"/>
  <c r="AE39" i="61"/>
  <c r="AF39" i="61" s="1"/>
  <c r="AG39" i="61"/>
  <c r="AD40" i="61"/>
  <c r="AE40" i="61"/>
  <c r="AF40" i="61" s="1"/>
  <c r="AG40" i="61"/>
  <c r="AD41" i="61"/>
  <c r="AE41" i="61"/>
  <c r="AF41" i="61" s="1"/>
  <c r="AG41" i="61"/>
  <c r="AD42" i="61"/>
  <c r="AE42" i="61"/>
  <c r="AF42" i="61" s="1"/>
  <c r="AG42" i="61"/>
  <c r="AD43" i="61"/>
  <c r="AE43" i="61"/>
  <c r="AF43" i="61" s="1"/>
  <c r="AG43" i="61"/>
  <c r="AD44" i="61"/>
  <c r="AE44" i="61"/>
  <c r="AF44" i="61" s="1"/>
  <c r="AG44" i="61"/>
  <c r="AD45" i="61"/>
  <c r="AE45" i="61"/>
  <c r="AF45" i="61" s="1"/>
  <c r="AG45" i="61"/>
  <c r="AD46" i="61"/>
  <c r="AE46" i="61"/>
  <c r="AF46" i="61" s="1"/>
  <c r="AG46" i="61"/>
  <c r="AD47" i="61"/>
  <c r="AE47" i="61"/>
  <c r="AF47" i="61" s="1"/>
  <c r="AG47" i="61"/>
  <c r="AD48" i="61"/>
  <c r="AE48" i="61"/>
  <c r="AF48" i="61" s="1"/>
  <c r="AG48" i="61"/>
  <c r="AD49" i="61"/>
  <c r="AE49" i="61"/>
  <c r="AF49" i="61" s="1"/>
  <c r="AG49" i="61"/>
  <c r="AD50" i="61"/>
  <c r="AE50" i="61"/>
  <c r="AF50" i="61" s="1"/>
  <c r="AG50" i="61"/>
  <c r="AD51" i="61"/>
  <c r="AE51" i="61"/>
  <c r="AF51" i="61" s="1"/>
  <c r="AG51" i="61"/>
  <c r="AD52" i="61"/>
  <c r="AE52" i="61"/>
  <c r="AF52" i="61" s="1"/>
  <c r="AG52" i="61"/>
  <c r="AD53" i="61"/>
  <c r="AE53" i="61"/>
  <c r="AF53" i="61" s="1"/>
  <c r="AG53" i="61"/>
  <c r="AD54" i="61"/>
  <c r="AE54" i="61"/>
  <c r="AF54" i="61" s="1"/>
  <c r="AG54" i="61"/>
  <c r="AD55" i="61"/>
  <c r="AE55" i="61"/>
  <c r="AF55" i="61" s="1"/>
  <c r="AG55" i="61"/>
  <c r="AD56" i="61"/>
  <c r="AE56" i="61"/>
  <c r="AF56" i="61" s="1"/>
  <c r="AG56" i="61"/>
  <c r="AD57" i="61"/>
  <c r="AE57" i="61"/>
  <c r="AF57" i="61" s="1"/>
  <c r="AG57" i="61"/>
  <c r="AD58" i="61"/>
  <c r="AE58" i="61"/>
  <c r="AF58" i="61" s="1"/>
  <c r="AG58" i="61"/>
  <c r="AD59" i="61"/>
  <c r="AE59" i="61"/>
  <c r="AF59" i="61" s="1"/>
  <c r="AG59" i="61"/>
  <c r="AD60" i="61"/>
  <c r="AE60" i="61"/>
  <c r="AF60" i="61" s="1"/>
  <c r="AG60" i="61"/>
  <c r="AD61" i="61"/>
  <c r="AE61" i="61"/>
  <c r="AF61" i="61" s="1"/>
  <c r="AG61" i="61"/>
  <c r="AD62" i="61"/>
  <c r="AE62" i="61"/>
  <c r="AF62" i="61" s="1"/>
  <c r="AG62" i="61"/>
  <c r="AD63" i="61"/>
  <c r="AE63" i="61"/>
  <c r="AF63" i="61" s="1"/>
  <c r="AG63" i="61"/>
  <c r="AD64" i="61"/>
  <c r="AE64" i="61"/>
  <c r="AF64" i="61" s="1"/>
  <c r="AG64" i="61"/>
  <c r="AD65" i="61"/>
  <c r="AE65" i="61"/>
  <c r="AF65" i="61" s="1"/>
  <c r="AG65" i="61"/>
  <c r="AD66" i="61"/>
  <c r="AE66" i="61"/>
  <c r="AF66" i="61" s="1"/>
  <c r="AG66" i="61"/>
  <c r="AD67" i="61"/>
  <c r="AE67" i="61"/>
  <c r="AF67" i="61" s="1"/>
  <c r="AG67" i="61"/>
  <c r="AD68" i="61"/>
  <c r="AE68" i="61"/>
  <c r="AF68" i="61" s="1"/>
  <c r="AG68" i="61"/>
  <c r="AD69" i="61"/>
  <c r="AE69" i="61"/>
  <c r="AF69" i="61" s="1"/>
  <c r="AG69" i="61"/>
  <c r="AD70" i="61"/>
  <c r="AE70" i="61"/>
  <c r="AF70" i="61" s="1"/>
  <c r="AG70" i="61"/>
  <c r="AD71" i="61"/>
  <c r="AE71" i="61"/>
  <c r="AF71" i="61" s="1"/>
  <c r="AG71" i="61"/>
  <c r="AD72" i="61"/>
  <c r="AE72" i="61"/>
  <c r="AF72" i="61" s="1"/>
  <c r="AG72" i="61"/>
  <c r="AD73" i="61"/>
  <c r="AE73" i="61"/>
  <c r="AF73" i="61" s="1"/>
  <c r="AG73" i="61"/>
  <c r="AD74" i="61"/>
  <c r="AE74" i="61"/>
  <c r="AF74" i="61" s="1"/>
  <c r="AG74" i="61"/>
  <c r="AD75" i="61"/>
  <c r="AE75" i="61"/>
  <c r="AF75" i="61" s="1"/>
  <c r="AG75" i="61"/>
  <c r="AD76" i="61"/>
  <c r="AE76" i="61"/>
  <c r="AF76" i="61" s="1"/>
  <c r="AG76" i="61"/>
  <c r="AD77" i="61"/>
  <c r="AE77" i="61"/>
  <c r="AF77" i="61" s="1"/>
  <c r="AG77" i="61"/>
  <c r="AD78" i="61"/>
  <c r="AE78" i="61"/>
  <c r="AF78" i="61" s="1"/>
  <c r="AG78" i="61"/>
  <c r="AD79" i="61"/>
  <c r="AE79" i="61"/>
  <c r="AF79" i="61" s="1"/>
  <c r="AG79" i="61"/>
  <c r="AD80" i="61"/>
  <c r="AE80" i="61"/>
  <c r="AF80" i="61" s="1"/>
  <c r="AG80" i="61"/>
  <c r="AD81" i="61"/>
  <c r="AE81" i="61"/>
  <c r="AF81" i="61" s="1"/>
  <c r="AG81" i="61"/>
  <c r="AD82" i="61"/>
  <c r="AE82" i="61"/>
  <c r="AF82" i="61" s="1"/>
  <c r="AG82" i="61"/>
  <c r="AD83" i="61"/>
  <c r="AE83" i="61"/>
  <c r="AF83" i="61" s="1"/>
  <c r="AG83" i="61"/>
  <c r="AD84" i="61"/>
  <c r="AE84" i="61"/>
  <c r="AF84" i="61" s="1"/>
  <c r="AG84" i="61"/>
  <c r="AD85" i="61"/>
  <c r="AE85" i="61"/>
  <c r="AF85" i="61" s="1"/>
  <c r="AG85" i="61"/>
  <c r="AD86" i="61"/>
  <c r="AE86" i="61"/>
  <c r="AF86" i="61" s="1"/>
  <c r="AG86" i="61"/>
  <c r="AD87" i="61"/>
  <c r="AE87" i="61"/>
  <c r="AF87" i="61" s="1"/>
  <c r="AG87" i="61"/>
  <c r="AD88" i="61"/>
  <c r="AE88" i="61"/>
  <c r="AF88" i="61" s="1"/>
  <c r="AG88" i="61"/>
  <c r="AD89" i="61"/>
  <c r="AE89" i="61"/>
  <c r="AF89" i="61" s="1"/>
  <c r="AG89" i="61"/>
  <c r="AD90" i="61"/>
  <c r="AE90" i="61"/>
  <c r="AF90" i="61" s="1"/>
  <c r="AG90" i="61"/>
  <c r="AD91" i="61"/>
  <c r="AE91" i="61"/>
  <c r="AF91" i="61" s="1"/>
  <c r="AG91" i="61"/>
  <c r="AD92" i="61"/>
  <c r="AE92" i="61"/>
  <c r="AF92" i="61" s="1"/>
  <c r="AG92" i="61"/>
  <c r="AD93" i="61"/>
  <c r="AE93" i="61"/>
  <c r="AF93" i="61" s="1"/>
  <c r="AG93" i="61"/>
  <c r="AD94" i="61"/>
  <c r="AE94" i="61"/>
  <c r="AF94" i="61" s="1"/>
  <c r="AG94" i="61"/>
  <c r="AD95" i="61"/>
  <c r="AE95" i="61"/>
  <c r="AF95" i="61" s="1"/>
  <c r="AG95" i="61"/>
  <c r="AD96" i="61"/>
  <c r="AE96" i="61"/>
  <c r="AF96" i="61" s="1"/>
  <c r="AG96" i="61"/>
  <c r="AD97" i="61"/>
  <c r="AE97" i="61"/>
  <c r="AF97" i="61" s="1"/>
  <c r="AG97" i="61"/>
  <c r="AD98" i="61"/>
  <c r="AE98" i="61"/>
  <c r="AF98" i="61" s="1"/>
  <c r="AG98" i="61"/>
  <c r="AD99" i="61"/>
  <c r="AE99" i="61"/>
  <c r="AF99" i="61" s="1"/>
  <c r="AG99" i="61"/>
  <c r="AD100" i="61"/>
  <c r="AE100" i="61"/>
  <c r="AF100" i="61" s="1"/>
  <c r="AG100" i="61"/>
  <c r="AD101" i="61"/>
  <c r="AE101" i="61"/>
  <c r="AF101" i="61" s="1"/>
  <c r="AG101" i="61"/>
  <c r="AD102" i="61"/>
  <c r="AE102" i="61"/>
  <c r="AF102" i="61" s="1"/>
  <c r="AG102" i="61"/>
  <c r="AD103" i="61"/>
  <c r="AE103" i="61"/>
  <c r="AF103" i="61" s="1"/>
  <c r="AG103" i="61"/>
  <c r="AD104" i="61"/>
  <c r="AE104" i="61"/>
  <c r="AF104" i="61" s="1"/>
  <c r="AG104" i="61"/>
  <c r="AD105" i="61"/>
  <c r="AE105" i="61"/>
  <c r="AF105" i="61" s="1"/>
  <c r="AG105" i="61"/>
  <c r="AD106" i="61"/>
  <c r="AE106" i="61"/>
  <c r="AF106" i="61" s="1"/>
  <c r="AG106" i="61"/>
  <c r="AD107" i="61"/>
  <c r="AE107" i="61"/>
  <c r="AF107" i="61" s="1"/>
  <c r="AG107" i="61"/>
  <c r="AD108" i="61"/>
  <c r="AE108" i="61"/>
  <c r="AF108" i="61" s="1"/>
  <c r="AG108" i="61"/>
  <c r="AD109" i="61"/>
  <c r="AE109" i="61"/>
  <c r="AF109" i="61" s="1"/>
  <c r="AG109" i="61"/>
  <c r="AD110" i="61"/>
  <c r="AE110" i="61"/>
  <c r="AF110" i="61" s="1"/>
  <c r="AG110" i="61"/>
  <c r="AD111" i="61"/>
  <c r="AE111" i="61"/>
  <c r="AF111" i="61" s="1"/>
  <c r="AG111" i="61"/>
  <c r="AD112" i="61"/>
  <c r="AE112" i="61"/>
  <c r="AF112" i="61" s="1"/>
  <c r="AG112" i="61"/>
  <c r="AD113" i="61"/>
  <c r="AE113" i="61"/>
  <c r="AF113" i="61" s="1"/>
  <c r="AG113" i="61"/>
  <c r="AD114" i="61"/>
  <c r="AE114" i="61"/>
  <c r="AF114" i="61" s="1"/>
  <c r="AG114" i="61"/>
  <c r="AD115" i="61"/>
  <c r="AE115" i="61"/>
  <c r="AF115" i="61" s="1"/>
  <c r="AG115" i="61"/>
  <c r="AD116" i="61"/>
  <c r="AE116" i="61"/>
  <c r="AF116" i="61" s="1"/>
  <c r="AG116" i="61"/>
  <c r="AD117" i="61"/>
  <c r="AE117" i="61"/>
  <c r="AF117" i="61" s="1"/>
  <c r="AG117" i="61"/>
  <c r="AD118" i="61"/>
  <c r="AE118" i="61"/>
  <c r="AF118" i="61" s="1"/>
  <c r="AG118" i="61"/>
  <c r="AD119" i="61"/>
  <c r="AE119" i="61"/>
  <c r="AF119" i="61" s="1"/>
  <c r="AG119" i="61"/>
  <c r="AD120" i="61"/>
  <c r="AE120" i="61"/>
  <c r="AF120" i="61" s="1"/>
  <c r="AG120" i="61"/>
  <c r="AD121" i="61"/>
  <c r="AE121" i="61"/>
  <c r="AF121" i="61" s="1"/>
  <c r="AG121" i="61"/>
  <c r="AD122" i="61"/>
  <c r="AE122" i="61"/>
  <c r="AF122" i="61" s="1"/>
  <c r="AG122" i="61"/>
  <c r="AD123" i="61"/>
  <c r="AE123" i="61"/>
  <c r="AF123" i="61" s="1"/>
  <c r="AG123" i="61"/>
  <c r="AD124" i="61"/>
  <c r="AE124" i="61"/>
  <c r="AF124" i="61" s="1"/>
  <c r="AG124" i="61"/>
  <c r="AD125" i="61"/>
  <c r="AE125" i="61"/>
  <c r="AF125" i="61" s="1"/>
  <c r="AG125" i="61"/>
  <c r="AD126" i="61"/>
  <c r="AE126" i="61"/>
  <c r="AF126" i="61" s="1"/>
  <c r="AG126" i="61"/>
  <c r="AD127" i="61"/>
  <c r="AE127" i="61"/>
  <c r="AF127" i="61" s="1"/>
  <c r="AG127" i="61"/>
  <c r="AD128" i="61"/>
  <c r="AE128" i="61"/>
  <c r="AF128" i="61" s="1"/>
  <c r="AG128" i="61"/>
  <c r="AD129" i="61"/>
  <c r="AE129" i="61"/>
  <c r="AF129" i="61" s="1"/>
  <c r="AG129" i="61"/>
  <c r="AD130" i="61"/>
  <c r="AE130" i="61"/>
  <c r="AF130" i="61" s="1"/>
  <c r="AG130" i="61"/>
  <c r="AD131" i="61"/>
  <c r="AE131" i="61"/>
  <c r="AF131" i="61" s="1"/>
  <c r="AG131" i="61"/>
  <c r="AD132" i="61"/>
  <c r="AE132" i="61"/>
  <c r="AF132" i="61" s="1"/>
  <c r="AG132" i="61"/>
  <c r="AD133" i="61"/>
  <c r="AE133" i="61"/>
  <c r="AF133" i="61" s="1"/>
  <c r="AG133" i="61"/>
  <c r="AD134" i="61"/>
  <c r="AE134" i="61"/>
  <c r="AF134" i="61" s="1"/>
  <c r="AG134" i="61"/>
  <c r="AD135" i="61"/>
  <c r="AE135" i="61"/>
  <c r="AF135" i="61" s="1"/>
  <c r="AG135" i="61"/>
  <c r="AD136" i="61"/>
  <c r="AE136" i="61"/>
  <c r="AF136" i="61" s="1"/>
  <c r="AG136" i="61"/>
  <c r="AD137" i="61"/>
  <c r="AE137" i="61"/>
  <c r="AF137" i="61" s="1"/>
  <c r="AG137" i="61"/>
  <c r="AD138" i="61"/>
  <c r="AE138" i="61"/>
  <c r="AF138" i="61" s="1"/>
  <c r="AG138" i="61"/>
  <c r="AD139" i="61"/>
  <c r="AE139" i="61"/>
  <c r="AF139" i="61" s="1"/>
  <c r="AG139" i="61"/>
  <c r="AK129" i="61"/>
  <c r="BA138" i="64"/>
  <c r="AU138" i="64"/>
  <c r="AO138" i="64"/>
  <c r="AI138" i="64"/>
  <c r="BA96" i="64"/>
  <c r="AU96" i="64"/>
  <c r="AO96" i="64"/>
  <c r="AI96" i="64"/>
  <c r="BA51" i="64"/>
  <c r="AU51" i="64"/>
  <c r="AO51" i="64"/>
  <c r="AI51" i="64"/>
  <c r="I19" i="64"/>
  <c r="G19" i="64"/>
  <c r="F19" i="64"/>
  <c r="E19" i="64"/>
  <c r="I18" i="64"/>
  <c r="G18" i="64"/>
  <c r="E18" i="64"/>
  <c r="I17" i="64"/>
  <c r="G17" i="64"/>
  <c r="E17" i="64"/>
  <c r="I16" i="64"/>
  <c r="G16" i="64"/>
  <c r="E16" i="64"/>
  <c r="C16" i="64"/>
  <c r="B16" i="64"/>
  <c r="J18" i="64" s="1"/>
  <c r="A16" i="64"/>
  <c r="F18" i="64" s="1"/>
  <c r="I15" i="64"/>
  <c r="G15" i="64"/>
  <c r="F15" i="64"/>
  <c r="E15" i="64"/>
  <c r="F14" i="64"/>
  <c r="H22" i="65" l="1"/>
  <c r="F23" i="65"/>
  <c r="H23" i="65"/>
  <c r="F22" i="65"/>
  <c r="F21" i="65"/>
  <c r="M16" i="65" s="1"/>
  <c r="J22" i="65"/>
  <c r="AG51" i="65" s="1"/>
  <c r="N16" i="65"/>
  <c r="J23" i="65"/>
  <c r="H21" i="65"/>
  <c r="H19" i="64"/>
  <c r="H17" i="64"/>
  <c r="H16" i="64"/>
  <c r="H18" i="64"/>
  <c r="H15" i="64"/>
  <c r="H14" i="64"/>
  <c r="H22" i="64" s="1"/>
  <c r="F17" i="64"/>
  <c r="F22" i="64" s="1"/>
  <c r="J16" i="64"/>
  <c r="J14" i="64"/>
  <c r="H21" i="64"/>
  <c r="J15" i="64"/>
  <c r="J19" i="64"/>
  <c r="J17" i="64"/>
  <c r="F16" i="64"/>
  <c r="J19" i="61"/>
  <c r="J18" i="61"/>
  <c r="J17" i="61"/>
  <c r="J16" i="61"/>
  <c r="J15" i="61"/>
  <c r="H19" i="61"/>
  <c r="H18" i="61"/>
  <c r="H17" i="61"/>
  <c r="H16" i="61"/>
  <c r="H15" i="61"/>
  <c r="H14" i="61"/>
  <c r="F19" i="61"/>
  <c r="F18" i="61"/>
  <c r="F17" i="61"/>
  <c r="F16" i="61"/>
  <c r="F15" i="61"/>
  <c r="BA138" i="62"/>
  <c r="AU138" i="62"/>
  <c r="AO138" i="62"/>
  <c r="AI138" i="62"/>
  <c r="BA96" i="62"/>
  <c r="AU96" i="62"/>
  <c r="AO96" i="62"/>
  <c r="AI96" i="62"/>
  <c r="BA51" i="62"/>
  <c r="AU51" i="62"/>
  <c r="AO51" i="62"/>
  <c r="AI51" i="62"/>
  <c r="I19" i="62"/>
  <c r="G19" i="62"/>
  <c r="E19" i="62"/>
  <c r="I18" i="62"/>
  <c r="G18" i="62"/>
  <c r="E18" i="62"/>
  <c r="I17" i="62"/>
  <c r="G17" i="62"/>
  <c r="E17" i="62"/>
  <c r="I16" i="62"/>
  <c r="G16" i="62"/>
  <c r="E16" i="62"/>
  <c r="C16" i="62"/>
  <c r="J19" i="62" s="1"/>
  <c r="B16" i="62"/>
  <c r="A16" i="62"/>
  <c r="F18" i="62" s="1"/>
  <c r="I15" i="62"/>
  <c r="H15" i="62"/>
  <c r="G15" i="62"/>
  <c r="E15" i="62"/>
  <c r="H14" i="62"/>
  <c r="AG27" i="65" l="1"/>
  <c r="AG120" i="65"/>
  <c r="M19" i="65"/>
  <c r="AG90" i="65"/>
  <c r="AG82" i="65"/>
  <c r="BC81" i="65" s="1"/>
  <c r="AG106" i="65"/>
  <c r="AG89" i="65"/>
  <c r="AG116" i="65"/>
  <c r="AG69" i="65"/>
  <c r="AG58" i="65"/>
  <c r="AG92" i="65"/>
  <c r="M17" i="65"/>
  <c r="AG40" i="65"/>
  <c r="AG38" i="65"/>
  <c r="AG87" i="65"/>
  <c r="M18" i="65"/>
  <c r="P15" i="65"/>
  <c r="AG42" i="65"/>
  <c r="BC42" i="65" s="1"/>
  <c r="AG57" i="65"/>
  <c r="AG41" i="65"/>
  <c r="AG95" i="65"/>
  <c r="AG66" i="65"/>
  <c r="AG99" i="65"/>
  <c r="AG115" i="65"/>
  <c r="AG59" i="65"/>
  <c r="AG36" i="65"/>
  <c r="AG30" i="65"/>
  <c r="AG123" i="65"/>
  <c r="P17" i="65"/>
  <c r="AG44" i="65"/>
  <c r="AG64" i="65"/>
  <c r="AG97" i="65"/>
  <c r="P16" i="65"/>
  <c r="AG67" i="65"/>
  <c r="BJ66" i="65" s="1"/>
  <c r="AG81" i="65"/>
  <c r="AG65" i="65"/>
  <c r="AG43" i="65"/>
  <c r="AG72" i="65"/>
  <c r="AG105" i="65"/>
  <c r="O16" i="65"/>
  <c r="AG34" i="65"/>
  <c r="AG28" i="65"/>
  <c r="AG56" i="65"/>
  <c r="AG121" i="65"/>
  <c r="AG91" i="65"/>
  <c r="BJ90" i="65" s="1"/>
  <c r="AG77" i="65"/>
  <c r="AG112" i="65"/>
  <c r="AG75" i="65"/>
  <c r="AG45" i="65"/>
  <c r="BB45" i="65" s="1"/>
  <c r="AG74" i="65"/>
  <c r="AG107" i="65"/>
  <c r="P19" i="65"/>
  <c r="AG25" i="65"/>
  <c r="AG110" i="65"/>
  <c r="AG118" i="65"/>
  <c r="AG124" i="65"/>
  <c r="BJ123" i="65" s="1"/>
  <c r="AG49" i="65"/>
  <c r="AG80" i="65"/>
  <c r="AG113" i="65"/>
  <c r="BJ81" i="65"/>
  <c r="BJ72" i="65"/>
  <c r="BC123" i="65"/>
  <c r="AG104" i="65"/>
  <c r="AG37" i="65"/>
  <c r="AG88" i="65"/>
  <c r="BJ87" i="65" s="1"/>
  <c r="AG122" i="65"/>
  <c r="AG33" i="65"/>
  <c r="AG79" i="65"/>
  <c r="AG73" i="65"/>
  <c r="AG46" i="65"/>
  <c r="AG60" i="65"/>
  <c r="AG76" i="65"/>
  <c r="BC75" i="65" s="1"/>
  <c r="AG94" i="65"/>
  <c r="AG109" i="65"/>
  <c r="AE123" i="65"/>
  <c r="AE121" i="65"/>
  <c r="AE119" i="65"/>
  <c r="AE117" i="65"/>
  <c r="AE115" i="65"/>
  <c r="AE113" i="65"/>
  <c r="AE111" i="65"/>
  <c r="AE109" i="65"/>
  <c r="AE107" i="65"/>
  <c r="AE105" i="65"/>
  <c r="AE103" i="65"/>
  <c r="AE101" i="65"/>
  <c r="AE99" i="65"/>
  <c r="AE97" i="65"/>
  <c r="AE96" i="65"/>
  <c r="AE94" i="65"/>
  <c r="AE92" i="65"/>
  <c r="AE89" i="65"/>
  <c r="AE86" i="65"/>
  <c r="AE84" i="65"/>
  <c r="AE82" i="65"/>
  <c r="AE80" i="65"/>
  <c r="AF80" i="65" s="1"/>
  <c r="AE78" i="65"/>
  <c r="AE76" i="65"/>
  <c r="AE74" i="65"/>
  <c r="AE72" i="65"/>
  <c r="AE70" i="65"/>
  <c r="AE68" i="65"/>
  <c r="AE66" i="65"/>
  <c r="AE64" i="65"/>
  <c r="AE62" i="65"/>
  <c r="AE60" i="65"/>
  <c r="AE58" i="65"/>
  <c r="AE56" i="65"/>
  <c r="AE54" i="65"/>
  <c r="AE52" i="65"/>
  <c r="AE51" i="65"/>
  <c r="AE49" i="65"/>
  <c r="AE48" i="65"/>
  <c r="AE46" i="65"/>
  <c r="AE45" i="65"/>
  <c r="AE43" i="65"/>
  <c r="AE120" i="65"/>
  <c r="AE110" i="65"/>
  <c r="AE100" i="65"/>
  <c r="AE88" i="65"/>
  <c r="AE77" i="65"/>
  <c r="AE67" i="65"/>
  <c r="AE63" i="65"/>
  <c r="AE53" i="65"/>
  <c r="AE42" i="65"/>
  <c r="AE40" i="65"/>
  <c r="AE39" i="65"/>
  <c r="AE37" i="65"/>
  <c r="AE36" i="65"/>
  <c r="AE34" i="65"/>
  <c r="AE32" i="65"/>
  <c r="AE29" i="65"/>
  <c r="AE27" i="65"/>
  <c r="AE25" i="65"/>
  <c r="AE114" i="65"/>
  <c r="AE104" i="65"/>
  <c r="AE91" i="65"/>
  <c r="AE108" i="65"/>
  <c r="AE98" i="65"/>
  <c r="AE95" i="65"/>
  <c r="AE87" i="65"/>
  <c r="AE83" i="65"/>
  <c r="AE73" i="65"/>
  <c r="AE69" i="65"/>
  <c r="AE59" i="65"/>
  <c r="AE50" i="65"/>
  <c r="AE102" i="65"/>
  <c r="AE90" i="65"/>
  <c r="N19" i="65"/>
  <c r="O19" i="65" s="1"/>
  <c r="AE124" i="65"/>
  <c r="AE93" i="65"/>
  <c r="AE79" i="65"/>
  <c r="AE75" i="65"/>
  <c r="AE65" i="65"/>
  <c r="AE55" i="65"/>
  <c r="AE47" i="65"/>
  <c r="AE41" i="65"/>
  <c r="AE38" i="65"/>
  <c r="AE35" i="65"/>
  <c r="AE33" i="65"/>
  <c r="AE30" i="65"/>
  <c r="AE28" i="65"/>
  <c r="AE26" i="65"/>
  <c r="AE118" i="65"/>
  <c r="AE122" i="65"/>
  <c r="AE112" i="65"/>
  <c r="AE81" i="65"/>
  <c r="AE71" i="65"/>
  <c r="AE61" i="65"/>
  <c r="AE57" i="65"/>
  <c r="AE44" i="65"/>
  <c r="AE116" i="65"/>
  <c r="AE106" i="65"/>
  <c r="AE85" i="65"/>
  <c r="N14" i="65"/>
  <c r="N15" i="65"/>
  <c r="N18" i="65"/>
  <c r="N17" i="65"/>
  <c r="O17" i="65" s="1"/>
  <c r="AD123" i="65"/>
  <c r="AD121" i="65"/>
  <c r="AD119" i="65"/>
  <c r="AD117" i="65"/>
  <c r="AD115" i="65"/>
  <c r="AD113" i="65"/>
  <c r="AD111" i="65"/>
  <c r="AD109" i="65"/>
  <c r="AD107" i="65"/>
  <c r="AD105" i="65"/>
  <c r="AD103" i="65"/>
  <c r="AD101" i="65"/>
  <c r="AD99" i="65"/>
  <c r="AD97" i="65"/>
  <c r="AD96" i="65"/>
  <c r="AD94" i="65"/>
  <c r="AD92" i="65"/>
  <c r="AD89" i="65"/>
  <c r="AD86" i="65"/>
  <c r="AD116" i="65"/>
  <c r="AD106" i="65"/>
  <c r="AD85" i="65"/>
  <c r="AD120" i="65"/>
  <c r="AD110" i="65"/>
  <c r="AD100" i="65"/>
  <c r="AD88" i="65"/>
  <c r="AD80" i="65"/>
  <c r="AD77" i="65"/>
  <c r="AD70" i="65"/>
  <c r="AD67" i="65"/>
  <c r="AD66" i="65"/>
  <c r="AD63" i="65"/>
  <c r="AD56" i="65"/>
  <c r="AD53" i="65"/>
  <c r="AD48" i="65"/>
  <c r="AD43" i="65"/>
  <c r="AD42" i="65"/>
  <c r="AD40" i="65"/>
  <c r="AD39" i="65"/>
  <c r="AD37" i="65"/>
  <c r="AD36" i="65"/>
  <c r="AD34" i="65"/>
  <c r="AD32" i="65"/>
  <c r="AD29" i="65"/>
  <c r="AD27" i="65"/>
  <c r="AD25" i="65"/>
  <c r="AD114" i="65"/>
  <c r="AD104" i="65"/>
  <c r="AD91" i="65"/>
  <c r="AD108" i="65"/>
  <c r="AD98" i="65"/>
  <c r="AD95" i="65"/>
  <c r="AD87" i="65"/>
  <c r="AD83" i="65"/>
  <c r="AD76" i="65"/>
  <c r="AD73" i="65"/>
  <c r="AD72" i="65"/>
  <c r="AD69" i="65"/>
  <c r="AD62" i="65"/>
  <c r="AD59" i="65"/>
  <c r="AD52" i="65"/>
  <c r="AD50" i="65"/>
  <c r="AD45" i="65"/>
  <c r="AD102" i="65"/>
  <c r="AD90" i="65"/>
  <c r="AD124" i="65"/>
  <c r="AD93" i="65"/>
  <c r="AD82" i="65"/>
  <c r="AD79" i="65"/>
  <c r="AD78" i="65"/>
  <c r="AD75" i="65"/>
  <c r="AD68" i="65"/>
  <c r="AD65" i="65"/>
  <c r="AD58" i="65"/>
  <c r="AD55" i="65"/>
  <c r="AD54" i="65"/>
  <c r="AD49" i="65"/>
  <c r="AD47" i="65"/>
  <c r="AD41" i="65"/>
  <c r="AD38" i="65"/>
  <c r="AD35" i="65"/>
  <c r="AD33" i="65"/>
  <c r="AD30" i="65"/>
  <c r="AD28" i="65"/>
  <c r="AD26" i="65"/>
  <c r="AD118" i="65"/>
  <c r="AD122" i="65"/>
  <c r="AD112" i="65"/>
  <c r="AD84" i="65"/>
  <c r="AD81" i="65"/>
  <c r="AD74" i="65"/>
  <c r="AD71" i="65"/>
  <c r="AD64" i="65"/>
  <c r="AD61" i="65"/>
  <c r="AD60" i="65"/>
  <c r="AD57" i="65"/>
  <c r="AD51" i="65"/>
  <c r="AD46" i="65"/>
  <c r="AD44" i="65"/>
  <c r="M15" i="65"/>
  <c r="M14" i="65"/>
  <c r="AG114" i="65"/>
  <c r="AG39" i="65"/>
  <c r="AG100" i="65"/>
  <c r="BC99" i="65" s="1"/>
  <c r="AG35" i="65"/>
  <c r="AG93" i="65"/>
  <c r="AG83" i="65"/>
  <c r="AG48" i="65"/>
  <c r="AG62" i="65"/>
  <c r="AG78" i="65"/>
  <c r="AG96" i="65"/>
  <c r="AG111" i="65"/>
  <c r="BC87" i="65"/>
  <c r="BJ42" i="65"/>
  <c r="BB42" i="65"/>
  <c r="BC120" i="65"/>
  <c r="BJ120" i="65"/>
  <c r="BC90" i="65"/>
  <c r="P14" i="65"/>
  <c r="AG29" i="65"/>
  <c r="AG53" i="65"/>
  <c r="AG61" i="65"/>
  <c r="AG47" i="65"/>
  <c r="AG102" i="65"/>
  <c r="AG98" i="65"/>
  <c r="AG52" i="65"/>
  <c r="BC51" i="65" s="1"/>
  <c r="AG68" i="65"/>
  <c r="AG84" i="65"/>
  <c r="AG101" i="65"/>
  <c r="AG117" i="65"/>
  <c r="P18" i="65"/>
  <c r="AG32" i="65"/>
  <c r="AG63" i="65"/>
  <c r="AG85" i="65"/>
  <c r="AG71" i="65"/>
  <c r="AG26" i="65"/>
  <c r="AG55" i="65"/>
  <c r="AG50" i="65"/>
  <c r="AG108" i="65"/>
  <c r="AG54" i="65"/>
  <c r="AG70" i="65"/>
  <c r="AG86" i="65"/>
  <c r="AG103" i="65"/>
  <c r="AG119" i="65"/>
  <c r="H23" i="64"/>
  <c r="N15" i="64"/>
  <c r="F23" i="64"/>
  <c r="N19" i="64"/>
  <c r="J21" i="64"/>
  <c r="P19" i="64" s="1"/>
  <c r="J22" i="64"/>
  <c r="J23" i="64"/>
  <c r="AE36" i="64"/>
  <c r="AE34" i="64"/>
  <c r="AE32" i="64"/>
  <c r="AE29" i="64"/>
  <c r="AE27" i="64"/>
  <c r="AE25" i="64"/>
  <c r="AE35" i="64"/>
  <c r="AE33" i="64"/>
  <c r="AE30" i="64"/>
  <c r="AE28" i="64"/>
  <c r="AE26" i="64"/>
  <c r="N14" i="64"/>
  <c r="N18" i="64"/>
  <c r="F21" i="64"/>
  <c r="N17" i="64"/>
  <c r="N16" i="64"/>
  <c r="J16" i="62"/>
  <c r="J14" i="62"/>
  <c r="H16" i="62"/>
  <c r="H19" i="62"/>
  <c r="J18" i="62"/>
  <c r="H18" i="62"/>
  <c r="H17" i="62"/>
  <c r="J21" i="62"/>
  <c r="F15" i="62"/>
  <c r="F14" i="62"/>
  <c r="F17" i="62"/>
  <c r="F16" i="62"/>
  <c r="F19" i="62"/>
  <c r="J17" i="62"/>
  <c r="J15" i="62"/>
  <c r="F14" i="61"/>
  <c r="BA138" i="61"/>
  <c r="AU138" i="61"/>
  <c r="AO138" i="61"/>
  <c r="AI138" i="61"/>
  <c r="BA96" i="61"/>
  <c r="AU96" i="61"/>
  <c r="AO96" i="61"/>
  <c r="AI96" i="61"/>
  <c r="BA51" i="61"/>
  <c r="AU51" i="61"/>
  <c r="AO51" i="61"/>
  <c r="AI51" i="61"/>
  <c r="I19" i="61"/>
  <c r="G19" i="61"/>
  <c r="E19" i="61"/>
  <c r="I18" i="61"/>
  <c r="G18" i="61"/>
  <c r="E18" i="61"/>
  <c r="I17" i="61"/>
  <c r="G17" i="61"/>
  <c r="E17" i="61"/>
  <c r="I16" i="61"/>
  <c r="G16" i="61"/>
  <c r="E16" i="61"/>
  <c r="C16" i="61"/>
  <c r="B16" i="61"/>
  <c r="A16" i="61"/>
  <c r="I15" i="61"/>
  <c r="G15" i="61"/>
  <c r="H21" i="61" s="1"/>
  <c r="E15" i="61"/>
  <c r="H23" i="61"/>
  <c r="AF124" i="65" l="1"/>
  <c r="BC72" i="65"/>
  <c r="BJ105" i="65"/>
  <c r="BJ69" i="65"/>
  <c r="O18" i="65"/>
  <c r="BC57" i="65"/>
  <c r="AF97" i="65"/>
  <c r="AF113" i="65"/>
  <c r="BC36" i="65"/>
  <c r="AF115" i="65"/>
  <c r="BJ51" i="65"/>
  <c r="BC105" i="65"/>
  <c r="AF122" i="65"/>
  <c r="AF104" i="65"/>
  <c r="AF37" i="65"/>
  <c r="AF88" i="65"/>
  <c r="AF62" i="65"/>
  <c r="AF83" i="65"/>
  <c r="BC69" i="65"/>
  <c r="AF44" i="65"/>
  <c r="BJ99" i="65"/>
  <c r="O14" i="65"/>
  <c r="AF47" i="65"/>
  <c r="AF95" i="65"/>
  <c r="AF53" i="65"/>
  <c r="AF86" i="65"/>
  <c r="AF103" i="65"/>
  <c r="AF119" i="65"/>
  <c r="BB36" i="65"/>
  <c r="AF40" i="65"/>
  <c r="BJ57" i="65"/>
  <c r="BC66" i="65"/>
  <c r="AF71" i="65"/>
  <c r="AF55" i="65"/>
  <c r="AF98" i="65"/>
  <c r="AF32" i="65"/>
  <c r="AF89" i="65"/>
  <c r="AF121" i="65"/>
  <c r="BJ36" i="65"/>
  <c r="AF25" i="65"/>
  <c r="AF50" i="65"/>
  <c r="AF34" i="65"/>
  <c r="AF67" i="65"/>
  <c r="AF58" i="65"/>
  <c r="AF74" i="65"/>
  <c r="AF92" i="65"/>
  <c r="AF107" i="65"/>
  <c r="BJ45" i="65"/>
  <c r="BJ54" i="65"/>
  <c r="BC54" i="65"/>
  <c r="AK51" i="65"/>
  <c r="BG51" i="65"/>
  <c r="BG111" i="65"/>
  <c r="AK111" i="65"/>
  <c r="AF35" i="65"/>
  <c r="AF73" i="65"/>
  <c r="AQ39" i="65"/>
  <c r="AP39" i="65"/>
  <c r="BH39" i="65"/>
  <c r="AF39" i="65"/>
  <c r="AF49" i="65"/>
  <c r="AF64" i="65"/>
  <c r="BJ33" i="65"/>
  <c r="BC33" i="65"/>
  <c r="AF118" i="65"/>
  <c r="AF110" i="65"/>
  <c r="BH66" i="65"/>
  <c r="AF66" i="65"/>
  <c r="AQ66" i="65"/>
  <c r="BH99" i="65"/>
  <c r="AQ99" i="65"/>
  <c r="AF99" i="65"/>
  <c r="BJ117" i="65"/>
  <c r="BC117" i="65"/>
  <c r="BJ39" i="65"/>
  <c r="BC39" i="65"/>
  <c r="BB39" i="65"/>
  <c r="BG60" i="65"/>
  <c r="AK60" i="65"/>
  <c r="AK33" i="65"/>
  <c r="BG33" i="65"/>
  <c r="BG69" i="65"/>
  <c r="AK69" i="65"/>
  <c r="AK108" i="65"/>
  <c r="BG108" i="65"/>
  <c r="BG99" i="65"/>
  <c r="AK99" i="65"/>
  <c r="O15" i="65"/>
  <c r="AQ57" i="65"/>
  <c r="BH57" i="65"/>
  <c r="AF57" i="65"/>
  <c r="AF41" i="65"/>
  <c r="BH87" i="65"/>
  <c r="AF87" i="65"/>
  <c r="AQ87" i="65"/>
  <c r="AF27" i="65"/>
  <c r="AQ42" i="65"/>
  <c r="AP42" i="65"/>
  <c r="BH42" i="65"/>
  <c r="AF42" i="65"/>
  <c r="AQ120" i="65"/>
  <c r="BH120" i="65"/>
  <c r="AF120" i="65"/>
  <c r="AF52" i="65"/>
  <c r="AF68" i="65"/>
  <c r="BH84" i="65"/>
  <c r="AQ84" i="65"/>
  <c r="AF84" i="65"/>
  <c r="AF101" i="65"/>
  <c r="BH117" i="65"/>
  <c r="AQ117" i="65"/>
  <c r="AF117" i="65"/>
  <c r="BC45" i="65"/>
  <c r="BC48" i="65"/>
  <c r="BB48" i="65"/>
  <c r="BJ48" i="65"/>
  <c r="BH90" i="65"/>
  <c r="AQ90" i="65"/>
  <c r="AF90" i="65"/>
  <c r="BH29" i="65"/>
  <c r="AQ29" i="65"/>
  <c r="AF29" i="65"/>
  <c r="BH54" i="65"/>
  <c r="AQ54" i="65"/>
  <c r="AF54" i="65"/>
  <c r="AF70" i="65"/>
  <c r="BG90" i="65"/>
  <c r="AK90" i="65"/>
  <c r="BG117" i="65"/>
  <c r="AK117" i="65"/>
  <c r="BJ84" i="65"/>
  <c r="BC84" i="65"/>
  <c r="AQ26" i="65"/>
  <c r="AF26" i="65"/>
  <c r="BH26" i="65"/>
  <c r="BJ26" i="65"/>
  <c r="BC26" i="65"/>
  <c r="AK72" i="65"/>
  <c r="BG72" i="65"/>
  <c r="AK36" i="65"/>
  <c r="BG36" i="65"/>
  <c r="AJ36" i="65"/>
  <c r="AF61" i="65"/>
  <c r="AK102" i="65"/>
  <c r="BG102" i="65"/>
  <c r="AQ63" i="65"/>
  <c r="BH63" i="65"/>
  <c r="AF63" i="65"/>
  <c r="AF56" i="65"/>
  <c r="BH72" i="65"/>
  <c r="AQ72" i="65"/>
  <c r="AF72" i="65"/>
  <c r="BH105" i="65"/>
  <c r="AQ105" i="65"/>
  <c r="AF105" i="65"/>
  <c r="AK75" i="65"/>
  <c r="BG75" i="65"/>
  <c r="BG66" i="65"/>
  <c r="AK66" i="65"/>
  <c r="BG105" i="65"/>
  <c r="AK105" i="65"/>
  <c r="AF106" i="65"/>
  <c r="AF65" i="65"/>
  <c r="BJ75" i="65"/>
  <c r="BC114" i="65"/>
  <c r="BJ114" i="65"/>
  <c r="BG63" i="65"/>
  <c r="AK63" i="65"/>
  <c r="AF85" i="65"/>
  <c r="AQ102" i="65"/>
  <c r="AF102" i="65"/>
  <c r="BH102" i="65"/>
  <c r="AF43" i="65"/>
  <c r="BJ60" i="65"/>
  <c r="BC60" i="65"/>
  <c r="BC93" i="65"/>
  <c r="BJ93" i="65"/>
  <c r="AK45" i="65"/>
  <c r="AJ45" i="65"/>
  <c r="BG45" i="65"/>
  <c r="AK114" i="65"/>
  <c r="BG114" i="65"/>
  <c r="AK39" i="65"/>
  <c r="BG39" i="65"/>
  <c r="AJ39" i="65"/>
  <c r="AK120" i="65"/>
  <c r="BG120" i="65"/>
  <c r="AQ81" i="65"/>
  <c r="BH81" i="65"/>
  <c r="AF81" i="65"/>
  <c r="AF28" i="65"/>
  <c r="AQ108" i="65"/>
  <c r="AF108" i="65"/>
  <c r="BH108" i="65"/>
  <c r="BH45" i="65"/>
  <c r="AF45" i="65"/>
  <c r="AQ45" i="65"/>
  <c r="AP45" i="65"/>
  <c r="BH123" i="65"/>
  <c r="AQ123" i="65"/>
  <c r="AF123" i="65"/>
  <c r="BC63" i="65"/>
  <c r="BJ63" i="65"/>
  <c r="BC29" i="65"/>
  <c r="BJ29" i="65"/>
  <c r="AK78" i="65"/>
  <c r="BG78" i="65"/>
  <c r="BG123" i="65"/>
  <c r="AK123" i="65"/>
  <c r="AF116" i="65"/>
  <c r="AF112" i="65"/>
  <c r="AF30" i="65"/>
  <c r="AQ75" i="65"/>
  <c r="AF75" i="65"/>
  <c r="BH75" i="65"/>
  <c r="AF59" i="65"/>
  <c r="AF91" i="65"/>
  <c r="AQ36" i="65"/>
  <c r="AP36" i="65"/>
  <c r="BH36" i="65"/>
  <c r="AF36" i="65"/>
  <c r="AF77" i="65"/>
  <c r="AF46" i="65"/>
  <c r="BH60" i="65"/>
  <c r="AQ60" i="65"/>
  <c r="AF60" i="65"/>
  <c r="AF76" i="65"/>
  <c r="AF94" i="65"/>
  <c r="AF109" i="65"/>
  <c r="AQ33" i="65"/>
  <c r="AF33" i="65"/>
  <c r="BH33" i="65"/>
  <c r="AF79" i="65"/>
  <c r="BH48" i="65"/>
  <c r="AF48" i="65"/>
  <c r="AQ48" i="65"/>
  <c r="AP48" i="65"/>
  <c r="BH78" i="65"/>
  <c r="AQ78" i="65"/>
  <c r="AF78" i="65"/>
  <c r="AQ96" i="65"/>
  <c r="BH96" i="65"/>
  <c r="AF96" i="65"/>
  <c r="BH111" i="65"/>
  <c r="AQ111" i="65"/>
  <c r="AF111" i="65"/>
  <c r="BG81" i="65"/>
  <c r="AK81" i="65"/>
  <c r="AK42" i="65"/>
  <c r="BG42" i="65"/>
  <c r="AJ42" i="65"/>
  <c r="AQ69" i="65"/>
  <c r="AF69" i="65"/>
  <c r="BH69" i="65"/>
  <c r="BJ111" i="65"/>
  <c r="BC111" i="65"/>
  <c r="AK26" i="65"/>
  <c r="BG26" i="65"/>
  <c r="BG87" i="65"/>
  <c r="AK87" i="65"/>
  <c r="BC108" i="65"/>
  <c r="BJ108" i="65"/>
  <c r="BC102" i="65"/>
  <c r="BJ102" i="65"/>
  <c r="BC96" i="65"/>
  <c r="BJ96" i="65"/>
  <c r="BG84" i="65"/>
  <c r="AK84" i="65"/>
  <c r="AK54" i="65"/>
  <c r="BG54" i="65"/>
  <c r="BG29" i="65"/>
  <c r="AK29" i="65"/>
  <c r="BG96" i="65"/>
  <c r="AK96" i="65"/>
  <c r="AQ93" i="65"/>
  <c r="AF93" i="65"/>
  <c r="BH93" i="65"/>
  <c r="AQ114" i="65"/>
  <c r="AF114" i="65"/>
  <c r="BH114" i="65"/>
  <c r="AF100" i="65"/>
  <c r="BJ78" i="65"/>
  <c r="BC78" i="65"/>
  <c r="BG57" i="65"/>
  <c r="AK57" i="65"/>
  <c r="AK93" i="65"/>
  <c r="BG93" i="65"/>
  <c r="BG48" i="65"/>
  <c r="AK48" i="65"/>
  <c r="AJ48" i="65"/>
  <c r="AF38" i="65"/>
  <c r="AQ51" i="65"/>
  <c r="BH51" i="65"/>
  <c r="AF51" i="65"/>
  <c r="AF82" i="65"/>
  <c r="P16" i="64"/>
  <c r="P15" i="64"/>
  <c r="P14" i="64"/>
  <c r="AD35" i="64"/>
  <c r="AF35" i="64" s="1"/>
  <c r="AD33" i="64"/>
  <c r="AD26" i="64"/>
  <c r="AD34" i="64"/>
  <c r="AD36" i="64"/>
  <c r="AD32" i="64"/>
  <c r="AF32" i="64" s="1"/>
  <c r="AD29" i="64"/>
  <c r="AD27" i="64"/>
  <c r="AD25" i="64"/>
  <c r="AD30" i="64"/>
  <c r="AD28" i="64"/>
  <c r="M14" i="64"/>
  <c r="M15" i="64"/>
  <c r="O15" i="64" s="1"/>
  <c r="M17" i="64"/>
  <c r="M19" i="64"/>
  <c r="M18" i="64"/>
  <c r="O14" i="64"/>
  <c r="AQ33" i="64"/>
  <c r="BH33" i="64"/>
  <c r="AF27" i="64"/>
  <c r="BH42" i="64"/>
  <c r="AQ42" i="64"/>
  <c r="AP42" i="64"/>
  <c r="BH63" i="64"/>
  <c r="AQ63" i="64"/>
  <c r="AQ105" i="64"/>
  <c r="BH105" i="64"/>
  <c r="BH87" i="64"/>
  <c r="AQ87" i="64"/>
  <c r="AS87" i="64"/>
  <c r="BH102" i="64"/>
  <c r="AQ102" i="64"/>
  <c r="O17" i="64"/>
  <c r="AF25" i="64"/>
  <c r="O18" i="64"/>
  <c r="BH29" i="64"/>
  <c r="AQ29" i="64"/>
  <c r="AF29" i="64"/>
  <c r="BH81" i="64"/>
  <c r="AQ81" i="64"/>
  <c r="AQ123" i="64"/>
  <c r="BH123" i="64"/>
  <c r="BH120" i="64"/>
  <c r="AQ120" i="64"/>
  <c r="M16" i="64"/>
  <c r="AQ72" i="64"/>
  <c r="BH72" i="64"/>
  <c r="BH90" i="64"/>
  <c r="AQ90" i="64"/>
  <c r="AR90" i="64"/>
  <c r="AG30" i="64"/>
  <c r="AG28" i="64"/>
  <c r="AG26" i="64"/>
  <c r="AG36" i="64"/>
  <c r="AG27" i="64"/>
  <c r="AG25" i="64"/>
  <c r="AG35" i="64"/>
  <c r="AG33" i="64"/>
  <c r="AG34" i="64"/>
  <c r="AG32" i="64"/>
  <c r="AG29" i="64"/>
  <c r="P18" i="64"/>
  <c r="AF30" i="64"/>
  <c r="BH48" i="64"/>
  <c r="AQ48" i="64"/>
  <c r="AP48" i="64"/>
  <c r="BH45" i="64"/>
  <c r="AP45" i="64"/>
  <c r="AQ45" i="64"/>
  <c r="AQ138" i="64"/>
  <c r="BH138" i="64"/>
  <c r="AF34" i="64"/>
  <c r="BH69" i="64"/>
  <c r="AQ69" i="64"/>
  <c r="BH96" i="64"/>
  <c r="AQ96" i="64"/>
  <c r="AQ111" i="64"/>
  <c r="BH111" i="64"/>
  <c r="BH108" i="64"/>
  <c r="AQ108" i="64"/>
  <c r="BH51" i="64"/>
  <c r="AQ51" i="64"/>
  <c r="BH36" i="64"/>
  <c r="AQ36" i="64"/>
  <c r="AP36" i="64"/>
  <c r="AF36" i="64"/>
  <c r="BH135" i="64"/>
  <c r="AQ135" i="64"/>
  <c r="BH129" i="64"/>
  <c r="AS129" i="64"/>
  <c r="AQ129" i="64"/>
  <c r="BH93" i="64"/>
  <c r="AQ93" i="64"/>
  <c r="BH126" i="64"/>
  <c r="AQ126" i="64"/>
  <c r="O19" i="64"/>
  <c r="AQ26" i="64"/>
  <c r="BH26" i="64"/>
  <c r="AF26" i="64"/>
  <c r="AQ54" i="64"/>
  <c r="BH54" i="64"/>
  <c r="BH57" i="64"/>
  <c r="AQ57" i="64"/>
  <c r="AQ99" i="64"/>
  <c r="BH99" i="64"/>
  <c r="O16" i="64"/>
  <c r="AQ60" i="64"/>
  <c r="BH60" i="64"/>
  <c r="AF28" i="64"/>
  <c r="AQ84" i="64"/>
  <c r="BH84" i="64"/>
  <c r="AQ66" i="64"/>
  <c r="BH66" i="64"/>
  <c r="BH39" i="64"/>
  <c r="AQ39" i="64"/>
  <c r="AP39" i="64"/>
  <c r="AQ78" i="64"/>
  <c r="BH78" i="64"/>
  <c r="BH75" i="64"/>
  <c r="AQ75" i="64"/>
  <c r="AR132" i="64"/>
  <c r="AQ132" i="64"/>
  <c r="BH132" i="64"/>
  <c r="AQ117" i="64"/>
  <c r="BH117" i="64"/>
  <c r="BH114" i="64"/>
  <c r="AQ114" i="64"/>
  <c r="P17" i="64"/>
  <c r="F23" i="62"/>
  <c r="F22" i="62"/>
  <c r="F21" i="62"/>
  <c r="M14" i="62" s="1"/>
  <c r="H21" i="62"/>
  <c r="N18" i="62" s="1"/>
  <c r="J23" i="62"/>
  <c r="J22" i="62"/>
  <c r="P19" i="62" s="1"/>
  <c r="P18" i="62"/>
  <c r="AG37" i="62"/>
  <c r="AG36" i="62"/>
  <c r="AG34" i="62"/>
  <c r="AG32" i="62"/>
  <c r="AG29" i="62"/>
  <c r="AG27" i="62"/>
  <c r="AG25" i="62"/>
  <c r="AG35" i="62"/>
  <c r="AG33" i="62"/>
  <c r="AG30" i="62"/>
  <c r="AG28" i="62"/>
  <c r="AG26" i="62"/>
  <c r="M19" i="62"/>
  <c r="P14" i="62"/>
  <c r="M16" i="62"/>
  <c r="M17" i="62"/>
  <c r="H23" i="62"/>
  <c r="N19" i="62"/>
  <c r="O19" i="62" s="1"/>
  <c r="M15" i="62"/>
  <c r="H22" i="62"/>
  <c r="H22" i="61"/>
  <c r="N19" i="61" s="1"/>
  <c r="J14" i="61"/>
  <c r="AK72" i="59"/>
  <c r="AK84" i="59"/>
  <c r="AK90" i="59"/>
  <c r="AK93" i="59"/>
  <c r="AK132" i="59"/>
  <c r="AK63" i="60"/>
  <c r="AI138" i="60"/>
  <c r="AK138" i="60"/>
  <c r="AM129" i="60"/>
  <c r="BA138" i="60"/>
  <c r="AU138" i="60"/>
  <c r="AO138" i="60"/>
  <c r="BA96" i="60"/>
  <c r="AU96" i="60"/>
  <c r="AO96" i="60"/>
  <c r="AI96" i="60"/>
  <c r="BA51" i="60"/>
  <c r="AU51" i="60"/>
  <c r="AO51" i="60"/>
  <c r="AI51" i="60"/>
  <c r="I19" i="60"/>
  <c r="G19" i="60"/>
  <c r="E19" i="60"/>
  <c r="I18" i="60"/>
  <c r="G18" i="60"/>
  <c r="E18" i="60"/>
  <c r="I17" i="60"/>
  <c r="G17" i="60"/>
  <c r="E17" i="60"/>
  <c r="I16" i="60"/>
  <c r="G16" i="60"/>
  <c r="E16" i="60"/>
  <c r="C16" i="60"/>
  <c r="J19" i="60" s="1"/>
  <c r="B16" i="60"/>
  <c r="H15" i="60" s="1"/>
  <c r="A16" i="60"/>
  <c r="F15" i="60" s="1"/>
  <c r="J15" i="60"/>
  <c r="I15" i="60"/>
  <c r="G15" i="60"/>
  <c r="E15" i="60"/>
  <c r="J14" i="60"/>
  <c r="H14" i="60"/>
  <c r="AW48" i="65" l="1"/>
  <c r="AV48" i="65"/>
  <c r="BI48" i="65"/>
  <c r="AW42" i="65"/>
  <c r="AV42" i="65"/>
  <c r="BI42" i="65"/>
  <c r="BI72" i="65"/>
  <c r="AW72" i="65"/>
  <c r="BI99" i="65"/>
  <c r="AW99" i="65"/>
  <c r="BI114" i="65"/>
  <c r="AW114" i="65"/>
  <c r="AW81" i="65"/>
  <c r="BI81" i="65"/>
  <c r="AW102" i="65"/>
  <c r="BI102" i="65"/>
  <c r="AW78" i="65"/>
  <c r="BI78" i="65"/>
  <c r="BI60" i="65"/>
  <c r="AW60" i="65"/>
  <c r="AW45" i="65"/>
  <c r="BI45" i="65"/>
  <c r="AV45" i="65"/>
  <c r="AW29" i="65"/>
  <c r="BI29" i="65"/>
  <c r="AW57" i="65"/>
  <c r="BI57" i="65"/>
  <c r="AW39" i="65"/>
  <c r="AV39" i="65"/>
  <c r="BI39" i="65"/>
  <c r="BI33" i="65"/>
  <c r="AW33" i="65"/>
  <c r="BI120" i="65"/>
  <c r="AW120" i="65"/>
  <c r="AW93" i="65"/>
  <c r="BI93" i="65"/>
  <c r="AW117" i="65"/>
  <c r="BI117" i="65"/>
  <c r="BI66" i="65"/>
  <c r="AW66" i="65"/>
  <c r="BI69" i="65"/>
  <c r="AW69" i="65"/>
  <c r="AW123" i="65"/>
  <c r="BI123" i="65"/>
  <c r="BI108" i="65"/>
  <c r="AW108" i="65"/>
  <c r="BI63" i="65"/>
  <c r="AW63" i="65"/>
  <c r="BI26" i="65"/>
  <c r="AW26" i="65"/>
  <c r="BI90" i="65"/>
  <c r="AW90" i="65"/>
  <c r="BI87" i="65"/>
  <c r="AW87" i="65"/>
  <c r="BI111" i="65"/>
  <c r="AW111" i="65"/>
  <c r="AW51" i="65"/>
  <c r="BI51" i="65"/>
  <c r="AW75" i="65"/>
  <c r="BI75" i="65"/>
  <c r="BI105" i="65"/>
  <c r="AW105" i="65"/>
  <c r="AW96" i="65"/>
  <c r="BI96" i="65"/>
  <c r="AW36" i="65"/>
  <c r="AV36" i="65"/>
  <c r="BI36" i="65"/>
  <c r="AW54" i="65"/>
  <c r="BI54" i="65"/>
  <c r="BI84" i="65"/>
  <c r="AW84" i="65"/>
  <c r="BI78" i="64"/>
  <c r="AW78" i="64"/>
  <c r="BI54" i="64"/>
  <c r="AW54" i="64"/>
  <c r="AY129" i="64"/>
  <c r="AW129" i="64"/>
  <c r="BI129" i="64"/>
  <c r="AW135" i="64"/>
  <c r="BI135" i="64"/>
  <c r="BJ42" i="64"/>
  <c r="BC42" i="64"/>
  <c r="BB42" i="64"/>
  <c r="BJ129" i="64"/>
  <c r="BE129" i="64"/>
  <c r="BC129" i="64"/>
  <c r="BJ93" i="64"/>
  <c r="BC93" i="64"/>
  <c r="BJ126" i="64"/>
  <c r="BC126" i="64"/>
  <c r="BC75" i="64"/>
  <c r="BJ75" i="64"/>
  <c r="BJ54" i="64"/>
  <c r="BC54" i="64"/>
  <c r="AW42" i="64"/>
  <c r="AV42" i="64"/>
  <c r="BI42" i="64"/>
  <c r="AK51" i="64"/>
  <c r="BG51" i="64"/>
  <c r="AK105" i="64"/>
  <c r="BG105" i="64"/>
  <c r="AM87" i="64"/>
  <c r="BG87" i="64"/>
  <c r="AK87" i="64"/>
  <c r="BG102" i="64"/>
  <c r="AK102" i="64"/>
  <c r="AW39" i="64"/>
  <c r="AV39" i="64"/>
  <c r="BI39" i="64"/>
  <c r="BI126" i="64"/>
  <c r="AW126" i="64"/>
  <c r="BI51" i="64"/>
  <c r="AW51" i="64"/>
  <c r="BJ29" i="64"/>
  <c r="BC29" i="64"/>
  <c r="BC84" i="64"/>
  <c r="BJ84" i="64"/>
  <c r="BC99" i="64"/>
  <c r="BJ99" i="64"/>
  <c r="BJ72" i="64"/>
  <c r="BC72" i="64"/>
  <c r="BC138" i="64"/>
  <c r="BJ138" i="64"/>
  <c r="AK72" i="64"/>
  <c r="BG72" i="64"/>
  <c r="BG63" i="64"/>
  <c r="AK63" i="64"/>
  <c r="AK123" i="64"/>
  <c r="BG123" i="64"/>
  <c r="BG120" i="64"/>
  <c r="AK120" i="64"/>
  <c r="AW84" i="64"/>
  <c r="BI84" i="64"/>
  <c r="AW57" i="64"/>
  <c r="BI57" i="64"/>
  <c r="AW26" i="64"/>
  <c r="BI26" i="64"/>
  <c r="BI132" i="64"/>
  <c r="AX132" i="64"/>
  <c r="AW132" i="64"/>
  <c r="BI48" i="64"/>
  <c r="AV48" i="64"/>
  <c r="AW48" i="64"/>
  <c r="BC57" i="64"/>
  <c r="BJ57" i="64"/>
  <c r="BC117" i="64"/>
  <c r="BJ117" i="64"/>
  <c r="BJ96" i="64"/>
  <c r="BC96" i="64"/>
  <c r="BJ114" i="64"/>
  <c r="BC114" i="64"/>
  <c r="BC45" i="64"/>
  <c r="BB45" i="64"/>
  <c r="BJ45" i="64"/>
  <c r="AK66" i="64"/>
  <c r="BG66" i="64"/>
  <c r="BG81" i="64"/>
  <c r="AK81" i="64"/>
  <c r="AL90" i="64"/>
  <c r="BG90" i="64"/>
  <c r="AK90" i="64"/>
  <c r="AW117" i="64"/>
  <c r="BI117" i="64"/>
  <c r="BI60" i="64"/>
  <c r="AW60" i="64"/>
  <c r="BI138" i="64"/>
  <c r="AW138" i="64"/>
  <c r="BJ26" i="64"/>
  <c r="BC26" i="64"/>
  <c r="BC63" i="64"/>
  <c r="BJ63" i="64"/>
  <c r="BC81" i="64"/>
  <c r="BJ81" i="64"/>
  <c r="BJ60" i="64"/>
  <c r="BC60" i="64"/>
  <c r="AW81" i="64"/>
  <c r="BI81" i="64"/>
  <c r="AK54" i="64"/>
  <c r="BG54" i="64"/>
  <c r="AK96" i="64"/>
  <c r="BG96" i="64"/>
  <c r="AK111" i="64"/>
  <c r="BG111" i="64"/>
  <c r="BG108" i="64"/>
  <c r="AK108" i="64"/>
  <c r="AW75" i="64"/>
  <c r="BI75" i="64"/>
  <c r="AW99" i="64"/>
  <c r="BI99" i="64"/>
  <c r="AW36" i="64"/>
  <c r="AV36" i="64"/>
  <c r="BI36" i="64"/>
  <c r="AW111" i="64"/>
  <c r="BI111" i="64"/>
  <c r="BJ39" i="64"/>
  <c r="BC39" i="64"/>
  <c r="BB39" i="64"/>
  <c r="BC123" i="64"/>
  <c r="BJ123" i="64"/>
  <c r="BE87" i="64"/>
  <c r="BC87" i="64"/>
  <c r="BJ87" i="64"/>
  <c r="BJ102" i="64"/>
  <c r="BC102" i="64"/>
  <c r="BC48" i="64"/>
  <c r="BB48" i="64"/>
  <c r="BJ48" i="64"/>
  <c r="BJ78" i="64"/>
  <c r="BC78" i="64"/>
  <c r="AW123" i="64"/>
  <c r="BI123" i="64"/>
  <c r="AY87" i="64"/>
  <c r="AW87" i="64"/>
  <c r="BI87" i="64"/>
  <c r="AK45" i="64"/>
  <c r="BG45" i="64"/>
  <c r="AJ45" i="64"/>
  <c r="AK48" i="64"/>
  <c r="BG48" i="64"/>
  <c r="AJ48" i="64"/>
  <c r="AK29" i="64"/>
  <c r="BG29" i="64"/>
  <c r="AK26" i="64"/>
  <c r="BG26" i="64"/>
  <c r="BG69" i="64"/>
  <c r="AK69" i="64"/>
  <c r="AL132" i="64"/>
  <c r="AK132" i="64"/>
  <c r="BG132" i="64"/>
  <c r="AM129" i="64"/>
  <c r="BG129" i="64"/>
  <c r="AK129" i="64"/>
  <c r="BG93" i="64"/>
  <c r="AK93" i="64"/>
  <c r="BG126" i="64"/>
  <c r="AK126" i="64"/>
  <c r="BI93" i="64"/>
  <c r="AW93" i="64"/>
  <c r="AW69" i="64"/>
  <c r="BI69" i="64"/>
  <c r="BC111" i="64"/>
  <c r="BJ111" i="64"/>
  <c r="BJ120" i="64"/>
  <c r="BC120" i="64"/>
  <c r="BC69" i="64"/>
  <c r="BJ69" i="64"/>
  <c r="BJ132" i="64"/>
  <c r="BD132" i="64"/>
  <c r="BC132" i="64"/>
  <c r="BI72" i="64"/>
  <c r="AW72" i="64"/>
  <c r="AW63" i="64"/>
  <c r="BI63" i="64"/>
  <c r="AK138" i="64"/>
  <c r="BG138" i="64"/>
  <c r="AK60" i="64"/>
  <c r="BG60" i="64"/>
  <c r="AK33" i="64"/>
  <c r="BG33" i="64"/>
  <c r="BG135" i="64"/>
  <c r="AK135" i="64"/>
  <c r="AK99" i="64"/>
  <c r="BG99" i="64"/>
  <c r="BI114" i="64"/>
  <c r="AW114" i="64"/>
  <c r="AW45" i="64"/>
  <c r="BI45" i="64"/>
  <c r="AV45" i="64"/>
  <c r="BJ33" i="64"/>
  <c r="BC33" i="64"/>
  <c r="BB36" i="64"/>
  <c r="BJ36" i="64"/>
  <c r="BC36" i="64"/>
  <c r="BC105" i="64"/>
  <c r="BJ105" i="64"/>
  <c r="BD90" i="64"/>
  <c r="BC90" i="64"/>
  <c r="BJ90" i="64"/>
  <c r="BC51" i="64"/>
  <c r="BJ51" i="64"/>
  <c r="BJ66" i="64"/>
  <c r="BC66" i="64"/>
  <c r="AF33" i="64"/>
  <c r="BG36" i="64"/>
  <c r="AK36" i="64"/>
  <c r="AJ36" i="64"/>
  <c r="AJ42" i="64"/>
  <c r="AK42" i="64"/>
  <c r="BG42" i="64"/>
  <c r="BG57" i="64"/>
  <c r="AK57" i="64"/>
  <c r="AK117" i="64"/>
  <c r="BG117" i="64"/>
  <c r="BG114" i="64"/>
  <c r="AK114" i="64"/>
  <c r="BI66" i="64"/>
  <c r="AW66" i="64"/>
  <c r="BI108" i="64"/>
  <c r="AW108" i="64"/>
  <c r="AW96" i="64"/>
  <c r="BI96" i="64"/>
  <c r="BJ108" i="64"/>
  <c r="BC108" i="64"/>
  <c r="BC135" i="64"/>
  <c r="BJ135" i="64"/>
  <c r="AX90" i="64"/>
  <c r="AW90" i="64"/>
  <c r="BI90" i="64"/>
  <c r="BI120" i="64"/>
  <c r="AW120" i="64"/>
  <c r="BI29" i="64"/>
  <c r="AW29" i="64"/>
  <c r="BI102" i="64"/>
  <c r="AW102" i="64"/>
  <c r="AW105" i="64"/>
  <c r="BI105" i="64"/>
  <c r="AK78" i="64"/>
  <c r="BG78" i="64"/>
  <c r="AK39" i="64"/>
  <c r="BG39" i="64"/>
  <c r="AJ39" i="64"/>
  <c r="BG75" i="64"/>
  <c r="AK75" i="64"/>
  <c r="AK84" i="64"/>
  <c r="BG84" i="64"/>
  <c r="BH72" i="61"/>
  <c r="N17" i="61"/>
  <c r="BH120" i="61"/>
  <c r="AE35" i="61"/>
  <c r="BC102" i="62"/>
  <c r="BC126" i="62"/>
  <c r="BJ111" i="62"/>
  <c r="BC111" i="62"/>
  <c r="BJ66" i="62"/>
  <c r="BC33" i="62"/>
  <c r="BJ33" i="62"/>
  <c r="BJ132" i="62"/>
  <c r="BC132" i="62"/>
  <c r="P16" i="62"/>
  <c r="BJ102" i="62"/>
  <c r="BJ87" i="62"/>
  <c r="BC87" i="62"/>
  <c r="BC45" i="62"/>
  <c r="BB45" i="62"/>
  <c r="BJ45" i="62"/>
  <c r="AE35" i="62"/>
  <c r="AE33" i="62"/>
  <c r="AE30" i="62"/>
  <c r="AE28" i="62"/>
  <c r="AE26" i="62"/>
  <c r="AE37" i="62"/>
  <c r="AE36" i="62"/>
  <c r="AE34" i="62"/>
  <c r="AE32" i="62"/>
  <c r="AF32" i="62" s="1"/>
  <c r="AE29" i="62"/>
  <c r="AE27" i="62"/>
  <c r="AE25" i="62"/>
  <c r="N15" i="62"/>
  <c r="O15" i="62" s="1"/>
  <c r="N14" i="62"/>
  <c r="O14" i="62" s="1"/>
  <c r="BC26" i="62"/>
  <c r="BJ26" i="62"/>
  <c r="BC42" i="62"/>
  <c r="BB42" i="62"/>
  <c r="BJ42" i="62"/>
  <c r="BJ78" i="62"/>
  <c r="BC78" i="62"/>
  <c r="AD35" i="62"/>
  <c r="AD33" i="62"/>
  <c r="AD30" i="62"/>
  <c r="AD28" i="62"/>
  <c r="AD26" i="62"/>
  <c r="AD37" i="62"/>
  <c r="AD36" i="62"/>
  <c r="AD34" i="62"/>
  <c r="AD32" i="62"/>
  <c r="AD29" i="62"/>
  <c r="AD27" i="62"/>
  <c r="AD25" i="62"/>
  <c r="M18" i="62"/>
  <c r="O18" i="62" s="1"/>
  <c r="BC39" i="62"/>
  <c r="BB39" i="62"/>
  <c r="BJ39" i="62"/>
  <c r="BC120" i="62"/>
  <c r="BJ120" i="62"/>
  <c r="BJ105" i="62"/>
  <c r="BC105" i="62"/>
  <c r="BJ60" i="62"/>
  <c r="BC60" i="62"/>
  <c r="N16" i="62"/>
  <c r="O16" i="62" s="1"/>
  <c r="BJ29" i="62"/>
  <c r="BC29" i="62"/>
  <c r="BC66" i="62"/>
  <c r="BJ90" i="62"/>
  <c r="BC123" i="62"/>
  <c r="BJ93" i="62"/>
  <c r="BB48" i="62"/>
  <c r="P17" i="62"/>
  <c r="BC81" i="62"/>
  <c r="BJ81" i="62"/>
  <c r="BC75" i="62"/>
  <c r="BJ75" i="62"/>
  <c r="BC96" i="62"/>
  <c r="BJ96" i="62"/>
  <c r="BC51" i="62"/>
  <c r="BJ51" i="62"/>
  <c r="N17" i="62"/>
  <c r="O17" i="62" s="1"/>
  <c r="BC63" i="62"/>
  <c r="BJ63" i="62"/>
  <c r="BC57" i="62"/>
  <c r="BJ57" i="62"/>
  <c r="BC36" i="62"/>
  <c r="BB36" i="62"/>
  <c r="BJ36" i="62"/>
  <c r="BC114" i="62"/>
  <c r="BE129" i="62"/>
  <c r="BC69" i="62"/>
  <c r="BJ135" i="62"/>
  <c r="P15" i="62"/>
  <c r="AE34" i="61"/>
  <c r="AQ90" i="61"/>
  <c r="N16" i="61"/>
  <c r="AE32" i="61"/>
  <c r="AE30" i="61"/>
  <c r="AE33" i="61"/>
  <c r="N15" i="61"/>
  <c r="AE29" i="61"/>
  <c r="AE28" i="61"/>
  <c r="AE25" i="61"/>
  <c r="N18" i="61"/>
  <c r="AE27" i="61"/>
  <c r="AQ132" i="61"/>
  <c r="AE26" i="61"/>
  <c r="BH26" i="61" s="1"/>
  <c r="N14" i="61"/>
  <c r="AQ75" i="61"/>
  <c r="AQ87" i="61"/>
  <c r="BH102" i="61"/>
  <c r="AQ117" i="61"/>
  <c r="J21" i="61"/>
  <c r="J23" i="61"/>
  <c r="J22" i="61"/>
  <c r="F22" i="61"/>
  <c r="F23" i="61"/>
  <c r="F21" i="61"/>
  <c r="J16" i="60"/>
  <c r="H17" i="60"/>
  <c r="J17" i="60"/>
  <c r="H18" i="60"/>
  <c r="H21" i="60" s="1"/>
  <c r="F19" i="60"/>
  <c r="F16" i="60"/>
  <c r="J18" i="60"/>
  <c r="H19" i="60"/>
  <c r="H16" i="60"/>
  <c r="F17" i="60"/>
  <c r="F18" i="60"/>
  <c r="F14" i="60"/>
  <c r="BD132" i="59"/>
  <c r="AK78" i="59"/>
  <c r="F19" i="59"/>
  <c r="F18" i="59"/>
  <c r="F17" i="59"/>
  <c r="F16" i="59"/>
  <c r="F15" i="59"/>
  <c r="BA138" i="59"/>
  <c r="AU138" i="59"/>
  <c r="AO138" i="59"/>
  <c r="AI138" i="59"/>
  <c r="BA96" i="59"/>
  <c r="AU96" i="59"/>
  <c r="AO96" i="59"/>
  <c r="AI96" i="59"/>
  <c r="BA51" i="59"/>
  <c r="AU51" i="59"/>
  <c r="AO51" i="59"/>
  <c r="AI51" i="59"/>
  <c r="I19" i="59"/>
  <c r="G19" i="59"/>
  <c r="E19" i="59"/>
  <c r="I18" i="59"/>
  <c r="G18" i="59"/>
  <c r="E18" i="59"/>
  <c r="I17" i="59"/>
  <c r="G17" i="59"/>
  <c r="E17" i="59"/>
  <c r="I16" i="59"/>
  <c r="G16" i="59"/>
  <c r="E16" i="59"/>
  <c r="C16" i="59"/>
  <c r="J19" i="59" s="1"/>
  <c r="B16" i="59"/>
  <c r="H16" i="59" s="1"/>
  <c r="A16" i="59"/>
  <c r="J15" i="59"/>
  <c r="I15" i="59"/>
  <c r="G15" i="59"/>
  <c r="E15" i="59"/>
  <c r="J14" i="59"/>
  <c r="F14" i="59"/>
  <c r="BI33" i="64" l="1"/>
  <c r="AW33" i="64"/>
  <c r="P15" i="61"/>
  <c r="BH75" i="61"/>
  <c r="AP45" i="61"/>
  <c r="BH42" i="61"/>
  <c r="BH81" i="61"/>
  <c r="BH93" i="61"/>
  <c r="BH60" i="61"/>
  <c r="BH57" i="61"/>
  <c r="BH90" i="61"/>
  <c r="BH105" i="61"/>
  <c r="AQ54" i="61"/>
  <c r="BH96" i="61"/>
  <c r="BH138" i="61"/>
  <c r="AP42" i="61"/>
  <c r="BH33" i="61"/>
  <c r="BH117" i="61"/>
  <c r="AQ42" i="61"/>
  <c r="BH69" i="61"/>
  <c r="BH51" i="61"/>
  <c r="BH129" i="61"/>
  <c r="BH48" i="61"/>
  <c r="AQ57" i="61"/>
  <c r="BH29" i="61"/>
  <c r="AR132" i="61"/>
  <c r="BH132" i="61"/>
  <c r="BH135" i="61"/>
  <c r="BH84" i="61"/>
  <c r="BH36" i="61"/>
  <c r="AQ45" i="61"/>
  <c r="AQ69" i="61"/>
  <c r="BH45" i="61"/>
  <c r="AP48" i="61"/>
  <c r="AQ36" i="61"/>
  <c r="AP36" i="61"/>
  <c r="AQ81" i="61"/>
  <c r="AQ72" i="61"/>
  <c r="AQ84" i="61"/>
  <c r="AQ33" i="61"/>
  <c r="BH63" i="61"/>
  <c r="BH66" i="61"/>
  <c r="AQ66" i="61"/>
  <c r="AQ123" i="61"/>
  <c r="AQ99" i="61"/>
  <c r="AQ126" i="61"/>
  <c r="BH39" i="61"/>
  <c r="AQ93" i="61"/>
  <c r="BH114" i="61"/>
  <c r="BH126" i="61"/>
  <c r="AQ96" i="61"/>
  <c r="AQ29" i="61"/>
  <c r="BH54" i="61"/>
  <c r="AQ120" i="61"/>
  <c r="BH108" i="61"/>
  <c r="AQ138" i="61"/>
  <c r="BH123" i="61"/>
  <c r="AR90" i="61"/>
  <c r="AS129" i="61"/>
  <c r="AQ78" i="61"/>
  <c r="AQ60" i="61"/>
  <c r="AQ105" i="61"/>
  <c r="AQ26" i="61"/>
  <c r="AQ111" i="61"/>
  <c r="AS87" i="61"/>
  <c r="BD132" i="62"/>
  <c r="BC93" i="62"/>
  <c r="BC48" i="62"/>
  <c r="BJ114" i="62"/>
  <c r="BJ126" i="62"/>
  <c r="BJ69" i="62"/>
  <c r="BD90" i="62"/>
  <c r="BG120" i="62"/>
  <c r="AK120" i="62"/>
  <c r="AK54" i="62"/>
  <c r="BG54" i="62"/>
  <c r="BH78" i="62"/>
  <c r="AQ78" i="62"/>
  <c r="BJ99" i="62"/>
  <c r="BC99" i="62"/>
  <c r="BC135" i="62"/>
  <c r="AK138" i="62"/>
  <c r="BG138" i="62"/>
  <c r="AK39" i="62"/>
  <c r="BG39" i="62"/>
  <c r="AJ39" i="62"/>
  <c r="AM87" i="62"/>
  <c r="AK87" i="62"/>
  <c r="BG87" i="62"/>
  <c r="AK96" i="62"/>
  <c r="BG96" i="62"/>
  <c r="BG57" i="62"/>
  <c r="AK57" i="62"/>
  <c r="BJ123" i="62"/>
  <c r="BH36" i="62"/>
  <c r="AF36" i="62"/>
  <c r="AQ36" i="62"/>
  <c r="AP36" i="62"/>
  <c r="AF28" i="62"/>
  <c r="AQ75" i="62"/>
  <c r="BH75" i="62"/>
  <c r="BH66" i="62"/>
  <c r="AQ66" i="62"/>
  <c r="AR90" i="62"/>
  <c r="BH90" i="62"/>
  <c r="AQ90" i="62"/>
  <c r="BG26" i="62"/>
  <c r="AK26" i="62"/>
  <c r="AQ105" i="62"/>
  <c r="BH105" i="62"/>
  <c r="AQ99" i="62"/>
  <c r="BH99" i="62"/>
  <c r="AQ135" i="62"/>
  <c r="BH135" i="62"/>
  <c r="BG123" i="62"/>
  <c r="AK123" i="62"/>
  <c r="BG33" i="62"/>
  <c r="AK33" i="62"/>
  <c r="AK102" i="62"/>
  <c r="BG102" i="62"/>
  <c r="AK48" i="62"/>
  <c r="BG48" i="62"/>
  <c r="AJ48" i="62"/>
  <c r="BG75" i="62"/>
  <c r="AK75" i="62"/>
  <c r="BC90" i="62"/>
  <c r="AQ117" i="62"/>
  <c r="BH117" i="62"/>
  <c r="AF37" i="62"/>
  <c r="AQ111" i="62"/>
  <c r="BH111" i="62"/>
  <c r="AF30" i="62"/>
  <c r="BH96" i="62"/>
  <c r="AQ96" i="62"/>
  <c r="BH108" i="62"/>
  <c r="AQ108" i="62"/>
  <c r="BE87" i="62"/>
  <c r="AM129" i="62"/>
  <c r="BG129" i="62"/>
  <c r="AK129" i="62"/>
  <c r="BH33" i="62"/>
  <c r="AQ33" i="62"/>
  <c r="AF33" i="62"/>
  <c r="BH63" i="62"/>
  <c r="AQ63" i="62"/>
  <c r="BH126" i="62"/>
  <c r="AQ126" i="62"/>
  <c r="BJ117" i="62"/>
  <c r="BC117" i="62"/>
  <c r="AK45" i="62"/>
  <c r="BG45" i="62"/>
  <c r="AJ45" i="62"/>
  <c r="BH39" i="62"/>
  <c r="AQ39" i="62"/>
  <c r="AP39" i="62"/>
  <c r="BH93" i="62"/>
  <c r="AQ93" i="62"/>
  <c r="AK29" i="62"/>
  <c r="BG29" i="62"/>
  <c r="BG108" i="62"/>
  <c r="AK108" i="62"/>
  <c r="BG99" i="62"/>
  <c r="AK99" i="62"/>
  <c r="BG63" i="62"/>
  <c r="AK63" i="62"/>
  <c r="BH48" i="62"/>
  <c r="AQ48" i="62"/>
  <c r="AP48" i="62"/>
  <c r="AF25" i="62"/>
  <c r="AR132" i="62"/>
  <c r="BH132" i="62"/>
  <c r="AQ132" i="62"/>
  <c r="AF35" i="62"/>
  <c r="AQ81" i="62"/>
  <c r="BH81" i="62"/>
  <c r="BH72" i="62"/>
  <c r="AQ72" i="62"/>
  <c r="BH138" i="62"/>
  <c r="AQ138" i="62"/>
  <c r="AK60" i="62"/>
  <c r="BG60" i="62"/>
  <c r="AK66" i="62"/>
  <c r="BG66" i="62"/>
  <c r="AK72" i="62"/>
  <c r="BG72" i="62"/>
  <c r="AK114" i="62"/>
  <c r="BG114" i="62"/>
  <c r="BG105" i="62"/>
  <c r="AK105" i="62"/>
  <c r="BG81" i="62"/>
  <c r="AK81" i="62"/>
  <c r="BJ48" i="62"/>
  <c r="AQ60" i="62"/>
  <c r="BH60" i="62"/>
  <c r="BH129" i="62"/>
  <c r="AS129" i="62"/>
  <c r="AQ129" i="62"/>
  <c r="AF27" i="62"/>
  <c r="BH42" i="62"/>
  <c r="AQ42" i="62"/>
  <c r="AP42" i="62"/>
  <c r="AQ123" i="62"/>
  <c r="BH123" i="62"/>
  <c r="BH114" i="62"/>
  <c r="AQ114" i="62"/>
  <c r="BJ84" i="62"/>
  <c r="BC84" i="62"/>
  <c r="BC129" i="62"/>
  <c r="AK42" i="62"/>
  <c r="BG42" i="62"/>
  <c r="AJ42" i="62"/>
  <c r="AK93" i="62"/>
  <c r="BG93" i="62"/>
  <c r="BJ54" i="62"/>
  <c r="BC54" i="62"/>
  <c r="BG84" i="62"/>
  <c r="AK84" i="62"/>
  <c r="AK51" i="62"/>
  <c r="BG51" i="62"/>
  <c r="AQ29" i="62"/>
  <c r="AF29" i="62"/>
  <c r="BH29" i="62"/>
  <c r="AQ84" i="62"/>
  <c r="BH84" i="62"/>
  <c r="AQ69" i="62"/>
  <c r="BH69" i="62"/>
  <c r="BJ129" i="62"/>
  <c r="BC108" i="62"/>
  <c r="BJ108" i="62"/>
  <c r="BG90" i="62"/>
  <c r="AL90" i="62"/>
  <c r="AK90" i="62"/>
  <c r="BG111" i="62"/>
  <c r="AK111" i="62"/>
  <c r="AL132" i="62"/>
  <c r="AK132" i="62"/>
  <c r="BG132" i="62"/>
  <c r="BH45" i="62"/>
  <c r="AQ45" i="62"/>
  <c r="AP45" i="62"/>
  <c r="BH51" i="62"/>
  <c r="AQ51" i="62"/>
  <c r="BH102" i="62"/>
  <c r="AQ102" i="62"/>
  <c r="BC138" i="62"/>
  <c r="BJ138" i="62"/>
  <c r="AK36" i="62"/>
  <c r="BG36" i="62"/>
  <c r="AJ36" i="62"/>
  <c r="BG69" i="62"/>
  <c r="AK69" i="62"/>
  <c r="AS87" i="62"/>
  <c r="BH87" i="62"/>
  <c r="AQ87" i="62"/>
  <c r="AK78" i="62"/>
  <c r="BG78" i="62"/>
  <c r="AK126" i="62"/>
  <c r="BG126" i="62"/>
  <c r="BG117" i="62"/>
  <c r="AK117" i="62"/>
  <c r="BG135" i="62"/>
  <c r="AK135" i="62"/>
  <c r="AF34" i="62"/>
  <c r="BH26" i="62"/>
  <c r="AQ26" i="62"/>
  <c r="AF26" i="62"/>
  <c r="AQ54" i="62"/>
  <c r="BH54" i="62"/>
  <c r="BH57" i="62"/>
  <c r="AQ57" i="62"/>
  <c r="BH120" i="62"/>
  <c r="AQ120" i="62"/>
  <c r="BJ72" i="62"/>
  <c r="BC72" i="62"/>
  <c r="M14" i="61"/>
  <c r="O14" i="61" s="1"/>
  <c r="BH111" i="61"/>
  <c r="AP39" i="61"/>
  <c r="BH78" i="61"/>
  <c r="AQ129" i="61"/>
  <c r="AQ48" i="61"/>
  <c r="AQ63" i="61"/>
  <c r="AQ39" i="61"/>
  <c r="BH99" i="61"/>
  <c r="AQ135" i="61"/>
  <c r="AQ102" i="61"/>
  <c r="AQ51" i="61"/>
  <c r="AQ108" i="61"/>
  <c r="P17" i="61"/>
  <c r="BH87" i="61"/>
  <c r="AQ114" i="61"/>
  <c r="P14" i="61"/>
  <c r="P16" i="61"/>
  <c r="M18" i="61"/>
  <c r="O18" i="61" s="1"/>
  <c r="M17" i="61"/>
  <c r="O17" i="61" s="1"/>
  <c r="AG34" i="61"/>
  <c r="AG32" i="61"/>
  <c r="AG29" i="61"/>
  <c r="AG27" i="61"/>
  <c r="AG25" i="61"/>
  <c r="AG35" i="61"/>
  <c r="AG33" i="61"/>
  <c r="AG30" i="61"/>
  <c r="AG28" i="61"/>
  <c r="AG26" i="61"/>
  <c r="P18" i="61"/>
  <c r="P19" i="61"/>
  <c r="AD34" i="61"/>
  <c r="AF34" i="61" s="1"/>
  <c r="AF32" i="61"/>
  <c r="AD29" i="61"/>
  <c r="AD27" i="61"/>
  <c r="AF27" i="61" s="1"/>
  <c r="AD25" i="61"/>
  <c r="AF25" i="61" s="1"/>
  <c r="AD35" i="61"/>
  <c r="AF35" i="61" s="1"/>
  <c r="AD33" i="61"/>
  <c r="AD30" i="61"/>
  <c r="AF30" i="61" s="1"/>
  <c r="AD28" i="61"/>
  <c r="AF28" i="61" s="1"/>
  <c r="AD26" i="61"/>
  <c r="M15" i="61"/>
  <c r="O15" i="61" s="1"/>
  <c r="M16" i="61"/>
  <c r="O16" i="61" s="1"/>
  <c r="M19" i="61"/>
  <c r="O19" i="61" s="1"/>
  <c r="J23" i="60"/>
  <c r="H22" i="60"/>
  <c r="N18" i="60" s="1"/>
  <c r="AE33" i="60"/>
  <c r="AE26" i="60"/>
  <c r="AE35" i="60"/>
  <c r="AE37" i="60"/>
  <c r="AE36" i="60"/>
  <c r="AE34" i="60"/>
  <c r="AE32" i="60"/>
  <c r="AE29" i="60"/>
  <c r="AE27" i="60"/>
  <c r="AE25" i="60"/>
  <c r="AE30" i="60"/>
  <c r="AE28" i="60"/>
  <c r="N19" i="60"/>
  <c r="F22" i="60"/>
  <c r="F21" i="60"/>
  <c r="M14" i="60" s="1"/>
  <c r="F23" i="60"/>
  <c r="N14" i="60"/>
  <c r="N16" i="60"/>
  <c r="H23" i="60"/>
  <c r="N17" i="60"/>
  <c r="J22" i="60"/>
  <c r="J21" i="60"/>
  <c r="N15" i="60"/>
  <c r="H15" i="59"/>
  <c r="H14" i="59"/>
  <c r="J16" i="59"/>
  <c r="H17" i="59"/>
  <c r="F22" i="59"/>
  <c r="F23" i="59"/>
  <c r="J17" i="59"/>
  <c r="J23" i="59" s="1"/>
  <c r="H18" i="59"/>
  <c r="J18" i="59"/>
  <c r="H19" i="59"/>
  <c r="AW26" i="62" l="1"/>
  <c r="BI26" i="62"/>
  <c r="AW57" i="62"/>
  <c r="BI57" i="62"/>
  <c r="AY87" i="62"/>
  <c r="BI87" i="62"/>
  <c r="AW87" i="62"/>
  <c r="AW45" i="62"/>
  <c r="AV45" i="62"/>
  <c r="BI45" i="62"/>
  <c r="BI60" i="62"/>
  <c r="AW60" i="62"/>
  <c r="BI66" i="62"/>
  <c r="AW66" i="62"/>
  <c r="BI29" i="62"/>
  <c r="AW29" i="62"/>
  <c r="BI48" i="62"/>
  <c r="AW48" i="62"/>
  <c r="AV48" i="62"/>
  <c r="BI135" i="62"/>
  <c r="AW135" i="62"/>
  <c r="BI120" i="62"/>
  <c r="AW120" i="62"/>
  <c r="AW84" i="62"/>
  <c r="BI84" i="62"/>
  <c r="AW42" i="62"/>
  <c r="AV42" i="62"/>
  <c r="BI42" i="62"/>
  <c r="BI81" i="62"/>
  <c r="AW81" i="62"/>
  <c r="BI78" i="62"/>
  <c r="AW78" i="62"/>
  <c r="AW111" i="62"/>
  <c r="BI111" i="62"/>
  <c r="BI54" i="62"/>
  <c r="AW54" i="62"/>
  <c r="BI102" i="62"/>
  <c r="AW102" i="62"/>
  <c r="AX132" i="62"/>
  <c r="AW132" i="62"/>
  <c r="BI132" i="62"/>
  <c r="AW138" i="62"/>
  <c r="BI138" i="62"/>
  <c r="BI93" i="62"/>
  <c r="AW93" i="62"/>
  <c r="BI75" i="62"/>
  <c r="AW75" i="62"/>
  <c r="BI69" i="62"/>
  <c r="AW69" i="62"/>
  <c r="AW123" i="62"/>
  <c r="BI123" i="62"/>
  <c r="BI129" i="62"/>
  <c r="AY129" i="62"/>
  <c r="AW129" i="62"/>
  <c r="AW105" i="62"/>
  <c r="BI105" i="62"/>
  <c r="BI114" i="62"/>
  <c r="AW114" i="62"/>
  <c r="BI63" i="62"/>
  <c r="AW63" i="62"/>
  <c r="AW99" i="62"/>
  <c r="BI99" i="62"/>
  <c r="BI51" i="62"/>
  <c r="AW51" i="62"/>
  <c r="AW33" i="62"/>
  <c r="BI33" i="62"/>
  <c r="BI96" i="62"/>
  <c r="AW96" i="62"/>
  <c r="AX90" i="62"/>
  <c r="AW90" i="62"/>
  <c r="BI90" i="62"/>
  <c r="AW36" i="62"/>
  <c r="AV36" i="62"/>
  <c r="BI36" i="62"/>
  <c r="AW72" i="62"/>
  <c r="BI72" i="62"/>
  <c r="BI108" i="62"/>
  <c r="AW108" i="62"/>
  <c r="AW39" i="62"/>
  <c r="AV39" i="62"/>
  <c r="BI39" i="62"/>
  <c r="BI126" i="62"/>
  <c r="AW126" i="62"/>
  <c r="AW117" i="62"/>
  <c r="BI117" i="62"/>
  <c r="AK126" i="61"/>
  <c r="BG126" i="61"/>
  <c r="AK120" i="61"/>
  <c r="BG120" i="61"/>
  <c r="AK39" i="61"/>
  <c r="BG39" i="61"/>
  <c r="AJ39" i="61"/>
  <c r="AK84" i="61"/>
  <c r="BG84" i="61"/>
  <c r="BG93" i="61"/>
  <c r="AK93" i="61"/>
  <c r="BG51" i="61"/>
  <c r="AK51" i="61"/>
  <c r="AK138" i="61"/>
  <c r="BG138" i="61"/>
  <c r="BC126" i="61"/>
  <c r="BJ126" i="61"/>
  <c r="BC90" i="61"/>
  <c r="BJ90" i="61"/>
  <c r="BD90" i="61"/>
  <c r="BC108" i="61"/>
  <c r="BJ108" i="61"/>
  <c r="BC36" i="61"/>
  <c r="BB36" i="61"/>
  <c r="BJ36" i="61"/>
  <c r="BJ72" i="61"/>
  <c r="BC72" i="61"/>
  <c r="BJ105" i="61"/>
  <c r="BC105" i="61"/>
  <c r="BJ60" i="61"/>
  <c r="BC60" i="61"/>
  <c r="AK45" i="61"/>
  <c r="AJ45" i="61"/>
  <c r="BG45" i="61"/>
  <c r="AK96" i="61"/>
  <c r="BG96" i="61"/>
  <c r="AK135" i="61"/>
  <c r="BG135" i="61"/>
  <c r="AL90" i="61"/>
  <c r="AK90" i="61"/>
  <c r="BG90" i="61"/>
  <c r="BG132" i="61"/>
  <c r="AK132" i="61"/>
  <c r="AL132" i="61"/>
  <c r="BC135" i="61"/>
  <c r="BJ135" i="61"/>
  <c r="BJ123" i="61"/>
  <c r="BC123" i="61"/>
  <c r="BC48" i="61"/>
  <c r="BJ48" i="61"/>
  <c r="BB48" i="61"/>
  <c r="AK26" i="61"/>
  <c r="BG26" i="61"/>
  <c r="AF26" i="61"/>
  <c r="BG66" i="61"/>
  <c r="AK66" i="61"/>
  <c r="BG102" i="61"/>
  <c r="AK102" i="61"/>
  <c r="BG42" i="61"/>
  <c r="AK42" i="61"/>
  <c r="AJ42" i="61"/>
  <c r="BG99" i="61"/>
  <c r="AK99" i="61"/>
  <c r="AK54" i="61"/>
  <c r="BG54" i="61"/>
  <c r="BC114" i="61"/>
  <c r="BJ114" i="61"/>
  <c r="BC26" i="61"/>
  <c r="BJ26" i="61"/>
  <c r="BC69" i="61"/>
  <c r="BJ69" i="61"/>
  <c r="BC120" i="61"/>
  <c r="BJ120" i="61"/>
  <c r="BC39" i="61"/>
  <c r="BB39" i="61"/>
  <c r="BJ39" i="61"/>
  <c r="BC75" i="61"/>
  <c r="BJ75" i="61"/>
  <c r="BG69" i="61"/>
  <c r="AK69" i="61"/>
  <c r="BG29" i="61"/>
  <c r="AK29" i="61"/>
  <c r="AF29" i="61"/>
  <c r="BG75" i="61"/>
  <c r="AK75" i="61"/>
  <c r="BG123" i="61"/>
  <c r="AK123" i="61"/>
  <c r="BC57" i="61"/>
  <c r="BJ57" i="61"/>
  <c r="BJ78" i="61"/>
  <c r="BC78" i="61"/>
  <c r="BC96" i="61"/>
  <c r="BJ96" i="61"/>
  <c r="BJ111" i="61"/>
  <c r="BC111" i="61"/>
  <c r="BC51" i="61"/>
  <c r="BJ51" i="61"/>
  <c r="BG105" i="61"/>
  <c r="AK105" i="61"/>
  <c r="BG63" i="61"/>
  <c r="AK63" i="61"/>
  <c r="BG57" i="61"/>
  <c r="AK57" i="61"/>
  <c r="BC42" i="61"/>
  <c r="BB42" i="61"/>
  <c r="BJ42" i="61"/>
  <c r="AK33" i="61"/>
  <c r="BG33" i="61"/>
  <c r="AF33" i="61"/>
  <c r="BG78" i="61"/>
  <c r="AK78" i="61"/>
  <c r="BG114" i="61"/>
  <c r="AK114" i="61"/>
  <c r="AK72" i="61"/>
  <c r="BG72" i="61"/>
  <c r="BG111" i="61"/>
  <c r="AK111" i="61"/>
  <c r="AK60" i="61"/>
  <c r="BG60" i="61"/>
  <c r="BC129" i="61"/>
  <c r="BJ129" i="61"/>
  <c r="BE129" i="61"/>
  <c r="BC33" i="61"/>
  <c r="BJ33" i="61"/>
  <c r="BC81" i="61"/>
  <c r="BJ81" i="61"/>
  <c r="BJ29" i="61"/>
  <c r="BC29" i="61"/>
  <c r="BC87" i="61"/>
  <c r="BJ87" i="61"/>
  <c r="BE87" i="61"/>
  <c r="BJ66" i="61"/>
  <c r="BC66" i="61"/>
  <c r="BJ99" i="61"/>
  <c r="BC99" i="61"/>
  <c r="BJ54" i="61"/>
  <c r="BC54" i="61"/>
  <c r="BG81" i="61"/>
  <c r="AK81" i="61"/>
  <c r="AK36" i="61"/>
  <c r="BG36" i="61"/>
  <c r="AJ36" i="61"/>
  <c r="AK108" i="61"/>
  <c r="BG108" i="61"/>
  <c r="BG87" i="61"/>
  <c r="AM87" i="61"/>
  <c r="AK87" i="61"/>
  <c r="BG48" i="61"/>
  <c r="AJ48" i="61"/>
  <c r="AK48" i="61"/>
  <c r="BC132" i="61"/>
  <c r="BJ132" i="61"/>
  <c r="BD132" i="61"/>
  <c r="BJ84" i="61"/>
  <c r="BC84" i="61"/>
  <c r="BJ117" i="61"/>
  <c r="BC117" i="61"/>
  <c r="BG117" i="61"/>
  <c r="AK117" i="61"/>
  <c r="AM129" i="61"/>
  <c r="BG129" i="61"/>
  <c r="BC102" i="61"/>
  <c r="BJ102" i="61"/>
  <c r="BJ138" i="61"/>
  <c r="BC138" i="61"/>
  <c r="BC63" i="61"/>
  <c r="BJ63" i="61"/>
  <c r="BC93" i="61"/>
  <c r="BJ93" i="61"/>
  <c r="BC45" i="61"/>
  <c r="BB45" i="61"/>
  <c r="BJ45" i="61"/>
  <c r="AQ129" i="60"/>
  <c r="BH129" i="60"/>
  <c r="AS129" i="60"/>
  <c r="AQ72" i="60"/>
  <c r="BH72" i="60"/>
  <c r="BH51" i="60"/>
  <c r="AQ51" i="60"/>
  <c r="BH57" i="60"/>
  <c r="AQ57" i="60"/>
  <c r="BH120" i="60"/>
  <c r="AQ120" i="60"/>
  <c r="AQ138" i="60"/>
  <c r="BH138" i="60"/>
  <c r="AQ105" i="60"/>
  <c r="BH105" i="60"/>
  <c r="AS87" i="60"/>
  <c r="AQ87" i="60"/>
  <c r="BH87" i="60"/>
  <c r="O14" i="60"/>
  <c r="AQ66" i="60"/>
  <c r="BH66" i="60"/>
  <c r="BH39" i="60"/>
  <c r="AQ39" i="60"/>
  <c r="AP39" i="60"/>
  <c r="AQ117" i="60"/>
  <c r="BH117" i="60"/>
  <c r="BH75" i="60"/>
  <c r="AQ75" i="60"/>
  <c r="AR90" i="60"/>
  <c r="AQ90" i="60"/>
  <c r="BH90" i="60"/>
  <c r="AQ36" i="60"/>
  <c r="BH36" i="60"/>
  <c r="AP36" i="60"/>
  <c r="BH96" i="60"/>
  <c r="AQ96" i="60"/>
  <c r="BH102" i="60"/>
  <c r="AQ102" i="60"/>
  <c r="M19" i="60"/>
  <c r="M17" i="60"/>
  <c r="AQ111" i="60"/>
  <c r="BH111" i="60"/>
  <c r="AQ26" i="60"/>
  <c r="BH26" i="60"/>
  <c r="AQ123" i="60"/>
  <c r="BH123" i="60"/>
  <c r="BH108" i="60"/>
  <c r="AQ108" i="60"/>
  <c r="M18" i="60"/>
  <c r="BH69" i="60"/>
  <c r="AQ69" i="60"/>
  <c r="O19" i="60"/>
  <c r="AG37" i="60"/>
  <c r="AG36" i="60"/>
  <c r="AG34" i="60"/>
  <c r="AG32" i="60"/>
  <c r="AG29" i="60"/>
  <c r="AG27" i="60"/>
  <c r="AG25" i="60"/>
  <c r="AG35" i="60"/>
  <c r="AG33" i="60"/>
  <c r="AG30" i="60"/>
  <c r="AG28" i="60"/>
  <c r="AG26" i="60"/>
  <c r="P19" i="60"/>
  <c r="P14" i="60"/>
  <c r="P15" i="60"/>
  <c r="P16" i="60"/>
  <c r="AP48" i="60"/>
  <c r="BH48" i="60"/>
  <c r="AQ48" i="60"/>
  <c r="AQ54" i="60"/>
  <c r="BH54" i="60"/>
  <c r="AP45" i="60"/>
  <c r="BH45" i="60"/>
  <c r="AQ45" i="60"/>
  <c r="AQ42" i="60"/>
  <c r="AP42" i="60"/>
  <c r="BH42" i="60"/>
  <c r="AQ84" i="60"/>
  <c r="BH84" i="60"/>
  <c r="AQ33" i="60"/>
  <c r="BH33" i="60"/>
  <c r="AQ132" i="60"/>
  <c r="BH132" i="60"/>
  <c r="AR132" i="60"/>
  <c r="BH63" i="60"/>
  <c r="AQ63" i="60"/>
  <c r="BH93" i="60"/>
  <c r="AQ93" i="60"/>
  <c r="BH126" i="60"/>
  <c r="AQ126" i="60"/>
  <c r="M16" i="60"/>
  <c r="O16" i="60" s="1"/>
  <c r="O17" i="60"/>
  <c r="AQ135" i="60"/>
  <c r="BH135" i="60"/>
  <c r="AQ29" i="60"/>
  <c r="BH29" i="60"/>
  <c r="BH81" i="60"/>
  <c r="AQ81" i="60"/>
  <c r="P18" i="60"/>
  <c r="AQ78" i="60"/>
  <c r="BH78" i="60"/>
  <c r="P17" i="60"/>
  <c r="AD33" i="60"/>
  <c r="AF33" i="60" s="1"/>
  <c r="AD28" i="60"/>
  <c r="AF28" i="60" s="1"/>
  <c r="AD35" i="60"/>
  <c r="AF35" i="60" s="1"/>
  <c r="AD37" i="60"/>
  <c r="AF37" i="60" s="1"/>
  <c r="AD36" i="60"/>
  <c r="AF36" i="60" s="1"/>
  <c r="AD34" i="60"/>
  <c r="AF34" i="60" s="1"/>
  <c r="AD32" i="60"/>
  <c r="AF32" i="60" s="1"/>
  <c r="AD29" i="60"/>
  <c r="AF29" i="60" s="1"/>
  <c r="AD27" i="60"/>
  <c r="AF27" i="60" s="1"/>
  <c r="AD25" i="60"/>
  <c r="AF25" i="60" s="1"/>
  <c r="AD30" i="60"/>
  <c r="AF30" i="60" s="1"/>
  <c r="AD26" i="60"/>
  <c r="M15" i="60"/>
  <c r="O15" i="60" s="1"/>
  <c r="AQ60" i="60"/>
  <c r="BH60" i="60"/>
  <c r="AQ99" i="60"/>
  <c r="BH99" i="60"/>
  <c r="BH114" i="60"/>
  <c r="AQ114" i="60"/>
  <c r="O18" i="60"/>
  <c r="J21" i="59"/>
  <c r="J22" i="59"/>
  <c r="AG35" i="59"/>
  <c r="AG33" i="59"/>
  <c r="AG30" i="59"/>
  <c r="AG28" i="59"/>
  <c r="AG26" i="59"/>
  <c r="AG36" i="59"/>
  <c r="AG34" i="59"/>
  <c r="AG32" i="59"/>
  <c r="AG29" i="59"/>
  <c r="AG27" i="59"/>
  <c r="AG25" i="59"/>
  <c r="P19" i="59"/>
  <c r="P17" i="59"/>
  <c r="P14" i="59"/>
  <c r="P18" i="59"/>
  <c r="F21" i="59"/>
  <c r="M19" i="59" s="1"/>
  <c r="P16" i="59"/>
  <c r="P15" i="59"/>
  <c r="H21" i="59"/>
  <c r="H23" i="59"/>
  <c r="H22" i="59"/>
  <c r="N19" i="59" s="1"/>
  <c r="AY87" i="61" l="1"/>
  <c r="BI87" i="61"/>
  <c r="AW87" i="61"/>
  <c r="AW123" i="61"/>
  <c r="BI123" i="61"/>
  <c r="AW51" i="61"/>
  <c r="BI51" i="61"/>
  <c r="BI81" i="61"/>
  <c r="AW81" i="61"/>
  <c r="AW111" i="61"/>
  <c r="BI111" i="61"/>
  <c r="AW105" i="61"/>
  <c r="BI105" i="61"/>
  <c r="BI75" i="61"/>
  <c r="AW75" i="61"/>
  <c r="BI102" i="61"/>
  <c r="AW102" i="61"/>
  <c r="AX132" i="61"/>
  <c r="BI132" i="61"/>
  <c r="AW132" i="61"/>
  <c r="BI135" i="61"/>
  <c r="AW135" i="61"/>
  <c r="BI93" i="61"/>
  <c r="AW93" i="61"/>
  <c r="AW57" i="61"/>
  <c r="BI57" i="61"/>
  <c r="BI138" i="61"/>
  <c r="AW138" i="61"/>
  <c r="BI120" i="61"/>
  <c r="AW120" i="61"/>
  <c r="AW48" i="61"/>
  <c r="AV48" i="61"/>
  <c r="BI48" i="61"/>
  <c r="AW78" i="61"/>
  <c r="BI78" i="61"/>
  <c r="AW129" i="61"/>
  <c r="BI129" i="61"/>
  <c r="AY129" i="61"/>
  <c r="AW72" i="61"/>
  <c r="BI72" i="61"/>
  <c r="BI29" i="61"/>
  <c r="AW29" i="61"/>
  <c r="AW66" i="61"/>
  <c r="BI66" i="61"/>
  <c r="BI96" i="61"/>
  <c r="AW96" i="61"/>
  <c r="AW84" i="61"/>
  <c r="BI84" i="61"/>
  <c r="BI108" i="61"/>
  <c r="AW108" i="61"/>
  <c r="AW99" i="61"/>
  <c r="BI99" i="61"/>
  <c r="AW36" i="61"/>
  <c r="AV36" i="61"/>
  <c r="BI36" i="61"/>
  <c r="AW33" i="61"/>
  <c r="BI33" i="61"/>
  <c r="AW42" i="61"/>
  <c r="AV42" i="61"/>
  <c r="BI42" i="61"/>
  <c r="AX90" i="61"/>
  <c r="BI90" i="61"/>
  <c r="AW90" i="61"/>
  <c r="BI60" i="61"/>
  <c r="AW60" i="61"/>
  <c r="BI63" i="61"/>
  <c r="AW63" i="61"/>
  <c r="BI126" i="61"/>
  <c r="AW126" i="61"/>
  <c r="BI114" i="61"/>
  <c r="AW114" i="61"/>
  <c r="BI69" i="61"/>
  <c r="AW69" i="61"/>
  <c r="BI54" i="61"/>
  <c r="AW54" i="61"/>
  <c r="AW26" i="61"/>
  <c r="BI26" i="61"/>
  <c r="AW45" i="61"/>
  <c r="AV45" i="61"/>
  <c r="BI45" i="61"/>
  <c r="AW39" i="61"/>
  <c r="AV39" i="61"/>
  <c r="BI39" i="61"/>
  <c r="AW117" i="61"/>
  <c r="BI117" i="61"/>
  <c r="BI51" i="60"/>
  <c r="AW51" i="60"/>
  <c r="AW90" i="60"/>
  <c r="BI90" i="60"/>
  <c r="BI29" i="60"/>
  <c r="AW29" i="60"/>
  <c r="AW117" i="60"/>
  <c r="BI117" i="60"/>
  <c r="BI108" i="60"/>
  <c r="AW108" i="60"/>
  <c r="AK66" i="60"/>
  <c r="BG66" i="60"/>
  <c r="BI63" i="60"/>
  <c r="AW63" i="60"/>
  <c r="BC26" i="60"/>
  <c r="BJ26" i="60"/>
  <c r="BC126" i="60"/>
  <c r="BJ126" i="60"/>
  <c r="BC45" i="60"/>
  <c r="BJ45" i="60"/>
  <c r="BB45" i="60"/>
  <c r="AW123" i="60"/>
  <c r="BI123" i="60"/>
  <c r="AJ39" i="60"/>
  <c r="BG39" i="60"/>
  <c r="AK39" i="60"/>
  <c r="AK84" i="60"/>
  <c r="BG84" i="60"/>
  <c r="AK123" i="60"/>
  <c r="BG123" i="60"/>
  <c r="AM87" i="60"/>
  <c r="AK87" i="60"/>
  <c r="BG87" i="60"/>
  <c r="BG102" i="60"/>
  <c r="AK102" i="60"/>
  <c r="BI81" i="60"/>
  <c r="AW81" i="60"/>
  <c r="BI45" i="60"/>
  <c r="AW45" i="60"/>
  <c r="AV45" i="60"/>
  <c r="BC108" i="60"/>
  <c r="BJ108" i="60"/>
  <c r="BG26" i="60"/>
  <c r="AK26" i="60"/>
  <c r="AK45" i="60"/>
  <c r="AJ45" i="60"/>
  <c r="BG45" i="60"/>
  <c r="AK60" i="60"/>
  <c r="BG60" i="60"/>
  <c r="AL132" i="60"/>
  <c r="BG132" i="60"/>
  <c r="AK132" i="60"/>
  <c r="BG57" i="60"/>
  <c r="AK57" i="60"/>
  <c r="BG120" i="60"/>
  <c r="AK120" i="60"/>
  <c r="BG138" i="60"/>
  <c r="AX132" i="60"/>
  <c r="BC36" i="60"/>
  <c r="BB36" i="60"/>
  <c r="BJ36" i="60"/>
  <c r="BC93" i="60"/>
  <c r="BJ93" i="60"/>
  <c r="BC48" i="60"/>
  <c r="BB48" i="60"/>
  <c r="BJ48" i="60"/>
  <c r="BJ78" i="60"/>
  <c r="BC78" i="60"/>
  <c r="BC96" i="60"/>
  <c r="BJ96" i="60"/>
  <c r="BJ111" i="60"/>
  <c r="BC111" i="60"/>
  <c r="AF26" i="60"/>
  <c r="BG69" i="60"/>
  <c r="AK69" i="60"/>
  <c r="BI48" i="60"/>
  <c r="AW48" i="60"/>
  <c r="AV48" i="60"/>
  <c r="BJ123" i="60"/>
  <c r="BC123" i="60"/>
  <c r="AK111" i="60"/>
  <c r="BG111" i="60"/>
  <c r="AK72" i="60"/>
  <c r="BG72" i="60"/>
  <c r="BC75" i="60"/>
  <c r="BJ75" i="60"/>
  <c r="BJ60" i="60"/>
  <c r="BC60" i="60"/>
  <c r="AW36" i="60"/>
  <c r="AV36" i="60"/>
  <c r="BI36" i="60"/>
  <c r="AW138" i="60"/>
  <c r="BI138" i="60"/>
  <c r="BG42" i="60"/>
  <c r="AK42" i="60"/>
  <c r="AJ42" i="60"/>
  <c r="AK33" i="60"/>
  <c r="BG33" i="60"/>
  <c r="BG75" i="60"/>
  <c r="AK75" i="60"/>
  <c r="AK90" i="60"/>
  <c r="AL90" i="60"/>
  <c r="BG90" i="60"/>
  <c r="BC57" i="60"/>
  <c r="BJ57" i="60"/>
  <c r="BC33" i="60"/>
  <c r="BJ33" i="60"/>
  <c r="BC69" i="60"/>
  <c r="BJ69" i="60"/>
  <c r="BE129" i="60"/>
  <c r="BC129" i="60"/>
  <c r="BJ129" i="60"/>
  <c r="AW78" i="60"/>
  <c r="BI78" i="60"/>
  <c r="BC81" i="60"/>
  <c r="BJ81" i="60"/>
  <c r="BI96" i="60"/>
  <c r="AW96" i="60"/>
  <c r="BI120" i="60"/>
  <c r="AW120" i="60"/>
  <c r="BI129" i="60"/>
  <c r="AW129" i="60"/>
  <c r="AK105" i="60"/>
  <c r="BG105" i="60"/>
  <c r="BG129" i="60"/>
  <c r="AK129" i="60"/>
  <c r="AK78" i="60"/>
  <c r="BG78" i="60"/>
  <c r="AK48" i="60"/>
  <c r="BG48" i="60"/>
  <c r="AJ48" i="60"/>
  <c r="AK135" i="60"/>
  <c r="BG135" i="60"/>
  <c r="BG63" i="60"/>
  <c r="BG93" i="60"/>
  <c r="AK93" i="60"/>
  <c r="BG126" i="60"/>
  <c r="AK126" i="60"/>
  <c r="BC102" i="60"/>
  <c r="BJ102" i="60"/>
  <c r="BC90" i="60"/>
  <c r="BJ90" i="60"/>
  <c r="BD90" i="60"/>
  <c r="BC120" i="60"/>
  <c r="BJ120" i="60"/>
  <c r="BJ84" i="60"/>
  <c r="BC84" i="60"/>
  <c r="BJ117" i="60"/>
  <c r="BC117" i="60"/>
  <c r="BD132" i="60"/>
  <c r="BC132" i="60"/>
  <c r="BJ132" i="60"/>
  <c r="BI114" i="60"/>
  <c r="AW114" i="60"/>
  <c r="BG29" i="60"/>
  <c r="AK29" i="60"/>
  <c r="BG108" i="60"/>
  <c r="AK108" i="60"/>
  <c r="BJ66" i="60"/>
  <c r="BC66" i="60"/>
  <c r="AK54" i="60"/>
  <c r="BG54" i="60"/>
  <c r="BG81" i="60"/>
  <c r="AK81" i="60"/>
  <c r="AW33" i="60"/>
  <c r="BI33" i="60"/>
  <c r="BC114" i="60"/>
  <c r="BJ114" i="60"/>
  <c r="BC42" i="60"/>
  <c r="BB42" i="60"/>
  <c r="BJ42" i="60"/>
  <c r="BJ138" i="60"/>
  <c r="BC138" i="60"/>
  <c r="BJ54" i="60"/>
  <c r="BC54" i="60"/>
  <c r="AK99" i="60"/>
  <c r="BG99" i="60"/>
  <c r="BI126" i="60"/>
  <c r="AW126" i="60"/>
  <c r="AK117" i="60"/>
  <c r="BG117" i="60"/>
  <c r="BI93" i="60"/>
  <c r="AW93" i="60"/>
  <c r="BC87" i="60"/>
  <c r="BJ87" i="60"/>
  <c r="BE87" i="60"/>
  <c r="BC39" i="60"/>
  <c r="BB39" i="60"/>
  <c r="BJ39" i="60"/>
  <c r="BC51" i="60"/>
  <c r="BJ51" i="60"/>
  <c r="BJ99" i="60"/>
  <c r="BC99" i="60"/>
  <c r="AK51" i="60"/>
  <c r="BG51" i="60"/>
  <c r="AK96" i="60"/>
  <c r="BG96" i="60"/>
  <c r="AW60" i="60"/>
  <c r="BI60" i="60"/>
  <c r="AJ36" i="60"/>
  <c r="AK36" i="60"/>
  <c r="BG36" i="60"/>
  <c r="BG114" i="60"/>
  <c r="AK114" i="60"/>
  <c r="BC63" i="60"/>
  <c r="BJ63" i="60"/>
  <c r="BJ29" i="60"/>
  <c r="BC29" i="60"/>
  <c r="BJ72" i="60"/>
  <c r="BC72" i="60"/>
  <c r="BJ105" i="60"/>
  <c r="BC105" i="60"/>
  <c r="BJ135" i="60"/>
  <c r="BC135" i="60"/>
  <c r="BJ117" i="59"/>
  <c r="BC135" i="59"/>
  <c r="N17" i="59"/>
  <c r="BC138" i="59"/>
  <c r="BJ75" i="59"/>
  <c r="BC60" i="59"/>
  <c r="BJ108" i="59"/>
  <c r="O19" i="59"/>
  <c r="N14" i="59"/>
  <c r="BC29" i="59"/>
  <c r="BJ29" i="59"/>
  <c r="BC105" i="59"/>
  <c r="BJ105" i="59"/>
  <c r="BC123" i="59"/>
  <c r="BJ123" i="59"/>
  <c r="BJ63" i="59"/>
  <c r="BC63" i="59"/>
  <c r="BJ93" i="59"/>
  <c r="BC93" i="59"/>
  <c r="BJ126" i="59"/>
  <c r="BC126" i="59"/>
  <c r="BC78" i="59"/>
  <c r="BJ78" i="59"/>
  <c r="BJ81" i="59"/>
  <c r="BC81" i="59"/>
  <c r="BJ48" i="59"/>
  <c r="BB48" i="59"/>
  <c r="BC48" i="59"/>
  <c r="BB36" i="59"/>
  <c r="BJ36" i="59"/>
  <c r="BC36" i="59"/>
  <c r="BC54" i="59"/>
  <c r="BJ54" i="59"/>
  <c r="BJ96" i="59"/>
  <c r="BC96" i="59"/>
  <c r="BC111" i="59"/>
  <c r="BJ111" i="59"/>
  <c r="BJ114" i="59"/>
  <c r="BC114" i="59"/>
  <c r="AD36" i="59"/>
  <c r="AD34" i="59"/>
  <c r="AD32" i="59"/>
  <c r="AD29" i="59"/>
  <c r="AD27" i="59"/>
  <c r="AD25" i="59"/>
  <c r="AD35" i="59"/>
  <c r="AD33" i="59"/>
  <c r="AD30" i="59"/>
  <c r="AD28" i="59"/>
  <c r="AD26" i="59"/>
  <c r="M15" i="59"/>
  <c r="M17" i="59"/>
  <c r="M14" i="59"/>
  <c r="N18" i="59"/>
  <c r="BC72" i="59"/>
  <c r="BJ72" i="59"/>
  <c r="BJ26" i="59"/>
  <c r="BC26" i="59"/>
  <c r="BJ45" i="59"/>
  <c r="BB45" i="59"/>
  <c r="BC45" i="59"/>
  <c r="BJ129" i="59"/>
  <c r="BE129" i="59"/>
  <c r="BC129" i="59"/>
  <c r="BJ69" i="59"/>
  <c r="BC69" i="59"/>
  <c r="BB39" i="59"/>
  <c r="BJ39" i="59"/>
  <c r="BC39" i="59"/>
  <c r="BC99" i="59"/>
  <c r="BJ99" i="59"/>
  <c r="BE87" i="59"/>
  <c r="BC87" i="59"/>
  <c r="BJ87" i="59"/>
  <c r="BJ102" i="59"/>
  <c r="BC102" i="59"/>
  <c r="M18" i="59"/>
  <c r="BC66" i="59"/>
  <c r="BJ66" i="59"/>
  <c r="BJ51" i="59"/>
  <c r="BC51" i="59"/>
  <c r="BC117" i="59"/>
  <c r="BJ132" i="59"/>
  <c r="BC132" i="59"/>
  <c r="BJ57" i="59"/>
  <c r="BC57" i="59"/>
  <c r="BJ120" i="59"/>
  <c r="BC120" i="59"/>
  <c r="AE36" i="59"/>
  <c r="AE34" i="59"/>
  <c r="AE32" i="59"/>
  <c r="AF32" i="59" s="1"/>
  <c r="AE29" i="59"/>
  <c r="AE27" i="59"/>
  <c r="AE25" i="59"/>
  <c r="AE35" i="59"/>
  <c r="AF35" i="59" s="1"/>
  <c r="AE33" i="59"/>
  <c r="AE30" i="59"/>
  <c r="AE28" i="59"/>
  <c r="AE26" i="59"/>
  <c r="N15" i="59"/>
  <c r="N16" i="59"/>
  <c r="M16" i="59"/>
  <c r="BB42" i="59"/>
  <c r="BJ42" i="59"/>
  <c r="BC42" i="59"/>
  <c r="BC84" i="59"/>
  <c r="BJ84" i="59"/>
  <c r="BJ33" i="59"/>
  <c r="BC33" i="59"/>
  <c r="BC75" i="59"/>
  <c r="BD90" i="59"/>
  <c r="BC90" i="59"/>
  <c r="BJ90" i="59"/>
  <c r="AW72" i="60" l="1"/>
  <c r="BI72" i="60"/>
  <c r="AW84" i="60"/>
  <c r="BI84" i="60"/>
  <c r="AW135" i="60"/>
  <c r="BI135" i="60"/>
  <c r="AW54" i="60"/>
  <c r="BI54" i="60"/>
  <c r="AW105" i="60"/>
  <c r="BI105" i="60"/>
  <c r="BI57" i="60"/>
  <c r="AW57" i="60"/>
  <c r="AY87" i="60"/>
  <c r="AW87" i="60"/>
  <c r="BI87" i="60"/>
  <c r="BI102" i="60"/>
  <c r="AW102" i="60"/>
  <c r="BI132" i="60"/>
  <c r="AW132" i="60"/>
  <c r="AW99" i="60"/>
  <c r="BI99" i="60"/>
  <c r="AW66" i="60"/>
  <c r="BI66" i="60"/>
  <c r="AW26" i="60"/>
  <c r="BI26" i="60"/>
  <c r="BI75" i="60"/>
  <c r="AW75" i="60"/>
  <c r="AX90" i="60"/>
  <c r="AW42" i="60"/>
  <c r="AV42" i="60"/>
  <c r="BI42" i="60"/>
  <c r="AW39" i="60"/>
  <c r="AV39" i="60"/>
  <c r="BI39" i="60"/>
  <c r="BI69" i="60"/>
  <c r="AW69" i="60"/>
  <c r="AW111" i="60"/>
  <c r="BI111" i="60"/>
  <c r="AY129" i="60"/>
  <c r="AF30" i="59"/>
  <c r="AF27" i="59"/>
  <c r="O15" i="59"/>
  <c r="AF34" i="59"/>
  <c r="O16" i="59"/>
  <c r="AF25" i="59"/>
  <c r="BC108" i="59"/>
  <c r="BJ60" i="59"/>
  <c r="BJ138" i="59"/>
  <c r="O17" i="59"/>
  <c r="BJ135" i="59"/>
  <c r="AF28" i="59"/>
  <c r="AQ93" i="59"/>
  <c r="BH93" i="59"/>
  <c r="AF36" i="59"/>
  <c r="AQ36" i="59"/>
  <c r="AP36" i="59"/>
  <c r="BH36" i="59"/>
  <c r="AQ69" i="59"/>
  <c r="BH69" i="59"/>
  <c r="AQ102" i="59"/>
  <c r="BH102" i="59"/>
  <c r="BH54" i="59"/>
  <c r="AQ54" i="59"/>
  <c r="AK96" i="59"/>
  <c r="BG96" i="59"/>
  <c r="AK42" i="59"/>
  <c r="BG42" i="59"/>
  <c r="AJ42" i="59"/>
  <c r="AK111" i="59"/>
  <c r="BG111" i="59"/>
  <c r="BG72" i="59"/>
  <c r="AQ87" i="59"/>
  <c r="BH87" i="59"/>
  <c r="AS87" i="59"/>
  <c r="AQ126" i="59"/>
  <c r="BH126" i="59"/>
  <c r="BH72" i="59"/>
  <c r="AQ72" i="59"/>
  <c r="BH105" i="59"/>
  <c r="AQ105" i="59"/>
  <c r="BH135" i="59"/>
  <c r="AQ135" i="59"/>
  <c r="AK33" i="59"/>
  <c r="BG33" i="59"/>
  <c r="BG63" i="59"/>
  <c r="AK63" i="59"/>
  <c r="BG78" i="59"/>
  <c r="BG29" i="59"/>
  <c r="AK29" i="59"/>
  <c r="BG102" i="59"/>
  <c r="AK102" i="59"/>
  <c r="AQ26" i="59"/>
  <c r="AF26" i="59"/>
  <c r="BH26" i="59"/>
  <c r="AQ114" i="59"/>
  <c r="BH114" i="59"/>
  <c r="AQ39" i="59"/>
  <c r="AP39" i="59"/>
  <c r="BH39" i="59"/>
  <c r="AQ45" i="59"/>
  <c r="AP45" i="59"/>
  <c r="BH45" i="59"/>
  <c r="BH123" i="59"/>
  <c r="AQ123" i="59"/>
  <c r="BG120" i="59"/>
  <c r="AK120" i="59"/>
  <c r="AK81" i="59"/>
  <c r="BG81" i="59"/>
  <c r="AK105" i="59"/>
  <c r="BG105" i="59"/>
  <c r="AQ81" i="59"/>
  <c r="BH81" i="59"/>
  <c r="BH60" i="59"/>
  <c r="AQ60" i="59"/>
  <c r="AQ138" i="59"/>
  <c r="BH138" i="59"/>
  <c r="O18" i="59"/>
  <c r="BG54" i="59"/>
  <c r="AK54" i="59"/>
  <c r="BG123" i="59"/>
  <c r="AK123" i="59"/>
  <c r="BG51" i="59"/>
  <c r="AK51" i="59"/>
  <c r="BG84" i="59"/>
  <c r="O14" i="59"/>
  <c r="AQ63" i="59"/>
  <c r="BH63" i="59"/>
  <c r="AR90" i="59"/>
  <c r="AQ90" i="59"/>
  <c r="BH90" i="59"/>
  <c r="AQ42" i="59"/>
  <c r="AP42" i="59"/>
  <c r="BH42" i="59"/>
  <c r="AQ48" i="59"/>
  <c r="AP48" i="59"/>
  <c r="BH48" i="59"/>
  <c r="BH78" i="59"/>
  <c r="AQ78" i="59"/>
  <c r="AQ96" i="59"/>
  <c r="BH96" i="59"/>
  <c r="BH111" i="59"/>
  <c r="AQ111" i="59"/>
  <c r="BG75" i="59"/>
  <c r="AK75" i="59"/>
  <c r="AL90" i="59"/>
  <c r="BG90" i="59"/>
  <c r="BG132" i="59"/>
  <c r="AL132" i="59"/>
  <c r="BG114" i="59"/>
  <c r="AK114" i="59"/>
  <c r="AK36" i="59"/>
  <c r="BG36" i="59"/>
  <c r="AJ36" i="59"/>
  <c r="AK57" i="59"/>
  <c r="BG57" i="59"/>
  <c r="AQ33" i="59"/>
  <c r="AF33" i="59"/>
  <c r="BH33" i="59"/>
  <c r="AF29" i="59"/>
  <c r="BH29" i="59"/>
  <c r="AQ29" i="59"/>
  <c r="AQ57" i="59"/>
  <c r="BH57" i="59"/>
  <c r="AS129" i="59"/>
  <c r="AQ129" i="59"/>
  <c r="BH129" i="59"/>
  <c r="BG48" i="59"/>
  <c r="AK48" i="59"/>
  <c r="AJ48" i="59"/>
  <c r="AK138" i="59"/>
  <c r="BG138" i="59"/>
  <c r="BG117" i="59"/>
  <c r="AK117" i="59"/>
  <c r="BG60" i="59"/>
  <c r="AK60" i="59"/>
  <c r="BG99" i="59"/>
  <c r="AK99" i="59"/>
  <c r="AQ75" i="59"/>
  <c r="BH75" i="59"/>
  <c r="AQ51" i="59"/>
  <c r="BH51" i="59"/>
  <c r="BH66" i="59"/>
  <c r="AQ66" i="59"/>
  <c r="BH99" i="59"/>
  <c r="AQ99" i="59"/>
  <c r="AK26" i="59"/>
  <c r="BG26" i="59"/>
  <c r="BG126" i="59"/>
  <c r="AK126" i="59"/>
  <c r="BG66" i="59"/>
  <c r="AK66" i="59"/>
  <c r="AJ45" i="59"/>
  <c r="BG45" i="59"/>
  <c r="AK45" i="59"/>
  <c r="BG135" i="59"/>
  <c r="AK135" i="59"/>
  <c r="AK39" i="59"/>
  <c r="BG39" i="59"/>
  <c r="AJ39" i="59"/>
  <c r="AQ120" i="59"/>
  <c r="BH120" i="59"/>
  <c r="AQ108" i="59"/>
  <c r="BH108" i="59"/>
  <c r="BH84" i="59"/>
  <c r="AQ84" i="59"/>
  <c r="BH117" i="59"/>
  <c r="AQ117" i="59"/>
  <c r="AR132" i="59"/>
  <c r="AQ132" i="59"/>
  <c r="AX132" i="59"/>
  <c r="BH132" i="59"/>
  <c r="AM87" i="59"/>
  <c r="BG87" i="59"/>
  <c r="AK87" i="59"/>
  <c r="BG129" i="59"/>
  <c r="AM129" i="59"/>
  <c r="AK129" i="59"/>
  <c r="BG93" i="59"/>
  <c r="AK69" i="59"/>
  <c r="BG69" i="59"/>
  <c r="AK108" i="59"/>
  <c r="BG108" i="59"/>
  <c r="AW117" i="59" l="1"/>
  <c r="BI117" i="59"/>
  <c r="BI129" i="59"/>
  <c r="AY129" i="59"/>
  <c r="AW129" i="59"/>
  <c r="BI29" i="59"/>
  <c r="AW29" i="59"/>
  <c r="BI45" i="59"/>
  <c r="AW45" i="59"/>
  <c r="AV45" i="59"/>
  <c r="BI69" i="59"/>
  <c r="AW69" i="59"/>
  <c r="BI120" i="59"/>
  <c r="AW120" i="59"/>
  <c r="BI114" i="59"/>
  <c r="AW114" i="59"/>
  <c r="AW135" i="59"/>
  <c r="BI135" i="59"/>
  <c r="AW99" i="59"/>
  <c r="BI99" i="59"/>
  <c r="AW33" i="59"/>
  <c r="BI33" i="59"/>
  <c r="BI63" i="59"/>
  <c r="AW63" i="59"/>
  <c r="AW60" i="59"/>
  <c r="BI60" i="59"/>
  <c r="BI126" i="59"/>
  <c r="AW126" i="59"/>
  <c r="AW54" i="59"/>
  <c r="BI54" i="59"/>
  <c r="BI132" i="59"/>
  <c r="AW132" i="59"/>
  <c r="AW84" i="59"/>
  <c r="BI84" i="59"/>
  <c r="BI75" i="59"/>
  <c r="AW75" i="59"/>
  <c r="AW78" i="59"/>
  <c r="BI78" i="59"/>
  <c r="AW42" i="59"/>
  <c r="AV42" i="59"/>
  <c r="BI42" i="59"/>
  <c r="AW26" i="59"/>
  <c r="BI26" i="59"/>
  <c r="AW105" i="59"/>
  <c r="BI105" i="59"/>
  <c r="AW36" i="59"/>
  <c r="AV36" i="59"/>
  <c r="BI36" i="59"/>
  <c r="AW66" i="59"/>
  <c r="BI66" i="59"/>
  <c r="BI57" i="59"/>
  <c r="AW57" i="59"/>
  <c r="AW111" i="59"/>
  <c r="BI111" i="59"/>
  <c r="BI48" i="59"/>
  <c r="AW48" i="59"/>
  <c r="AV48" i="59"/>
  <c r="BI81" i="59"/>
  <c r="AW81" i="59"/>
  <c r="BI102" i="59"/>
  <c r="AW102" i="59"/>
  <c r="BI108" i="59"/>
  <c r="AW108" i="59"/>
  <c r="AW123" i="59"/>
  <c r="BI123" i="59"/>
  <c r="AW39" i="59"/>
  <c r="AV39" i="59"/>
  <c r="BI39" i="59"/>
  <c r="BI87" i="59"/>
  <c r="AY87" i="59"/>
  <c r="AW87" i="59"/>
  <c r="BI51" i="59"/>
  <c r="AW51" i="59"/>
  <c r="BI96" i="59"/>
  <c r="AW96" i="59"/>
  <c r="BI90" i="59"/>
  <c r="AX90" i="59"/>
  <c r="AW90" i="59"/>
  <c r="AW138" i="59"/>
  <c r="BI138" i="59"/>
  <c r="AW72" i="59"/>
  <c r="BI72" i="59"/>
  <c r="BI93" i="59"/>
  <c r="AW93" i="59"/>
</calcChain>
</file>

<file path=xl/sharedStrings.xml><?xml version="1.0" encoding="utf-8"?>
<sst xmlns="http://schemas.openxmlformats.org/spreadsheetml/2006/main" count="4142" uniqueCount="212">
  <si>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</si>
  <si>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</si>
  <si>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</si>
  <si>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</si>
  <si>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</si>
  <si>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</si>
  <si>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</si>
  <si>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</si>
  <si>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</si>
  <si>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</si>
  <si>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</si>
  <si>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</si>
  <si>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</si>
  <si>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</si>
  <si>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</si>
  <si>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</si>
  <si>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</si>
  <si>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</si>
  <si>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</si>
  <si>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</si>
  <si>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</si>
  <si>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</si>
  <si>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</si>
  <si>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</si>
  <si>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</si>
  <si>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</si>
  <si>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</si>
  <si>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</si>
  <si>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</si>
  <si>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</si>
  <si>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</si>
  <si>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</si>
  <si>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</si>
  <si>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</si>
  <si>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</si>
  <si>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</si>
  <si>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</si>
  <si>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</si>
  <si>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</si>
  <si>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</si>
  <si>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</si>
  <si>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</si>
  <si>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</si>
  <si>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</si>
  <si>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</si>
  <si>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</si>
  <si>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</si>
  <si>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</si>
  <si>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</si>
  <si>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</si>
  <si>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</si>
  <si>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</si>
  <si>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</si>
  <si>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</si>
  <si>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</si>
  <si>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</si>
  <si>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</si>
  <si>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</si>
  <si>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</si>
  <si>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</si>
  <si>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</si>
  <si>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</si>
  <si>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</si>
  <si>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</si>
  <si>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</si>
  <si>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</si>
  <si>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</si>
  <si>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</si>
  <si>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</si>
  <si>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</si>
  <si>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</si>
  <si>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Spiked tap as reference 100+1KHP</t>
  </si>
  <si>
    <t>Diluent signals @ 0.5 mls for corrections to cal curve</t>
  </si>
  <si>
    <t>Correct for TOC in Type I water</t>
  </si>
  <si>
    <t>Volume TIC</t>
  </si>
  <si>
    <t>TIC inverse prediction mg/L</t>
  </si>
  <si>
    <t>TC inverse prediction mg/L</t>
  </si>
  <si>
    <t>TOC inverse prediction mg/L</t>
  </si>
  <si>
    <t>TNb inverse prediction mg/L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</si>
  <si>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</si>
  <si>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</si>
  <si>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</si>
  <si>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</si>
  <si>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</si>
  <si>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</si>
  <si>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Rinse</t>
  </si>
  <si>
    <t>Type I Reagent Grade Water</t>
  </si>
  <si>
    <t>Flush</t>
  </si>
  <si>
    <t>f 02may 0.1</t>
  </si>
  <si>
    <t>f 12apr 8.0</t>
  </si>
  <si>
    <t>f 12apr 5.0</t>
  </si>
  <si>
    <t>c 14jul SMB</t>
  </si>
  <si>
    <t>f 02may 1.6</t>
  </si>
  <si>
    <t>f 02may weir</t>
  </si>
  <si>
    <t>f 19apr wet</t>
  </si>
  <si>
    <t>f 12apr 9.0</t>
  </si>
  <si>
    <t>f 19apr 3.8</t>
  </si>
  <si>
    <t>? 18 aug wet</t>
  </si>
  <si>
    <t>c 20apr 0.1</t>
  </si>
  <si>
    <t>f100 01aug weir</t>
  </si>
  <si>
    <t>f50 22aug 9.0</t>
  </si>
  <si>
    <t>c 20apr Z</t>
  </si>
  <si>
    <t>ccs 19aug 0.1</t>
  </si>
  <si>
    <t>b50 18aug 0.1</t>
  </si>
  <si>
    <t>f50 22aug 1.6</t>
  </si>
  <si>
    <t>f 02may 6.2</t>
  </si>
  <si>
    <t>f50 03jun 0.1</t>
  </si>
  <si>
    <t>f 09may wet</t>
  </si>
  <si>
    <t>f 19apr weir</t>
  </si>
  <si>
    <t>b 12apr 3.0</t>
  </si>
  <si>
    <t>f 12apr 3.8</t>
  </si>
  <si>
    <t>f50 31may 0.1</t>
  </si>
  <si>
    <t>f50 18aug 8.0</t>
  </si>
  <si>
    <t>f 19apr 1.6</t>
  </si>
  <si>
    <t>c50 19aug 6.0</t>
  </si>
  <si>
    <t>f50 18aug 6.2</t>
  </si>
  <si>
    <t>f 19apr 9.0</t>
  </si>
  <si>
    <t>f 19apr 8.0</t>
  </si>
  <si>
    <t>f50 07jun 6.2</t>
  </si>
  <si>
    <t>f 31may weir</t>
  </si>
  <si>
    <t>f 19apr 0.1</t>
  </si>
  <si>
    <t>f50 29aug 3.8</t>
  </si>
  <si>
    <t>c50 09jul 21.0</t>
  </si>
  <si>
    <t>f50 13jun 1.6</t>
  </si>
  <si>
    <t>f 01aug 0.1</t>
  </si>
  <si>
    <t>c50 19aug 9.0</t>
  </si>
  <si>
    <t>f50 23may 0.1</t>
  </si>
  <si>
    <t>ccs 09jun 0.1</t>
  </si>
  <si>
    <t>f 01aug 1.6</t>
  </si>
  <si>
    <t>f50 09may 1.6</t>
  </si>
  <si>
    <t>b50 22aug 3.0</t>
  </si>
  <si>
    <t>b50 18aug 3.0</t>
  </si>
  <si>
    <t>f50 18aug 9.0</t>
  </si>
  <si>
    <t>c50 19aug 20.0</t>
  </si>
  <si>
    <t>b50 18aug 6.0</t>
  </si>
  <si>
    <t>b50 22aug 6.0</t>
  </si>
  <si>
    <t>f50 08aug 6.2</t>
  </si>
  <si>
    <t>f50 22aug 5.0</t>
  </si>
  <si>
    <t>ccs 14jul 0.1</t>
  </si>
  <si>
    <t>f 01aug 5.0</t>
  </si>
  <si>
    <t>f50 22aug 0.1</t>
  </si>
  <si>
    <t>b50 22aug 7.0</t>
  </si>
  <si>
    <t>c50 19aug 0.1</t>
  </si>
  <si>
    <t>b50 22aug 0.1</t>
  </si>
  <si>
    <t>f50 18aug 1.6</t>
  </si>
  <si>
    <t>f50 22aug 8.0</t>
  </si>
  <si>
    <t>f50 08aug 5.0</t>
  </si>
  <si>
    <t>f50 22aug 3.8</t>
  </si>
  <si>
    <t>Funky standards...</t>
  </si>
  <si>
    <t>b50 18aug 7.0</t>
  </si>
  <si>
    <t>f50 23may 5.0</t>
  </si>
  <si>
    <t>f 31may wet</t>
  </si>
  <si>
    <t>c50 19aug 1.5</t>
  </si>
  <si>
    <t>f50 31may 5.0</t>
  </si>
  <si>
    <t>f50 09may 8.0</t>
  </si>
  <si>
    <t>f50 18aug 0.1</t>
  </si>
  <si>
    <t>f50 08aug 3.8</t>
  </si>
  <si>
    <t>f50 08aug 9.0</t>
  </si>
  <si>
    <t>f50 29aug 1.6</t>
  </si>
  <si>
    <t>f50 07jun 8.0</t>
  </si>
  <si>
    <t>b50 05sep 3.0</t>
  </si>
  <si>
    <t>f50 05sep 0.1</t>
  </si>
  <si>
    <t>b 12apr 9.0</t>
  </si>
  <si>
    <t>f 01aug 6.2</t>
  </si>
  <si>
    <t>c50 09jul 6.0</t>
  </si>
  <si>
    <t>f50 07jun 3.8</t>
  </si>
  <si>
    <t>f50 05sep 8.0</t>
  </si>
  <si>
    <t>tct 09jun 0.1</t>
  </si>
  <si>
    <t>f50 13jun 6.2</t>
  </si>
  <si>
    <t>standards were funky on</t>
  </si>
  <si>
    <t>looks good the day before and the day after</t>
  </si>
  <si>
    <t>10oct22 was monday after weekend not running.  Loss of prime?</t>
  </si>
  <si>
    <t>USED THE AVERAGE OF STANDARDS FOR DAY BEFORE AND DAY AFTER</t>
  </si>
  <si>
    <t>It is all analytes, not just TIC</t>
  </si>
  <si>
    <t>starting last 3 samples of run on 07oct22</t>
  </si>
  <si>
    <t>continuing through 10oct22</t>
  </si>
  <si>
    <t>It looks completely fine on 11oct22</t>
  </si>
  <si>
    <t>Before 12oct22 I upped the acid dosage in case the acid pump was loosing prime.  0.5 to 0.7 mls</t>
  </si>
  <si>
    <t>still have problems with replications...</t>
  </si>
  <si>
    <t>cct 09jun 0.1</t>
  </si>
  <si>
    <t>? 18aug weir</t>
  </si>
  <si>
    <t>c50 09jun 9.0</t>
  </si>
  <si>
    <t>smb 19aug 0.1</t>
  </si>
  <si>
    <t>f 02may wet</t>
  </si>
  <si>
    <t>c50 09jun 0.1</t>
  </si>
  <si>
    <t>b50 05sep 6.0</t>
  </si>
  <si>
    <t>f 02may 5.0</t>
  </si>
  <si>
    <t>f50 05sep 9.0</t>
  </si>
  <si>
    <t>ccr 09jun hbp</t>
  </si>
  <si>
    <t>f50 31may 9.0</t>
  </si>
  <si>
    <t>f50 23may 8.0</t>
  </si>
  <si>
    <t>f50 08aug 1.6</t>
  </si>
  <si>
    <t>f50 13jun 3.8</t>
  </si>
  <si>
    <t>b50 01aug 0.1</t>
  </si>
  <si>
    <t>f50 08aug 8.0 or 9.0</t>
  </si>
  <si>
    <t>f50 05sep 3.8</t>
  </si>
  <si>
    <t>smb 09jun 0.1</t>
  </si>
  <si>
    <t>f50 29aug 0.1</t>
  </si>
  <si>
    <t>TCpe</t>
  </si>
  <si>
    <t>ran out of sample</t>
  </si>
  <si>
    <t>bad reps</t>
  </si>
  <si>
    <t>but I don't think that was the problem on 12oct when replication was poor for all 3 analytes</t>
  </si>
  <si>
    <t>Gas flow looks good for all these poor replicates</t>
  </si>
  <si>
    <t>reran the flagged samples on 17oct22</t>
  </si>
  <si>
    <t>SO....</t>
  </si>
  <si>
    <t>problems on 10oct22 and 12oct22 but these are different symptoms</t>
  </si>
  <si>
    <t>on 10 oct22 it was mostly TIC and the symptom was a progressive increase in signal with replication number</t>
  </si>
  <si>
    <t>on 12oct22 it was all three analytes</t>
  </si>
  <si>
    <t>maybe a failure to deliver sample?  a crusty cannula spraying the sample in a weird direction plus something with the TIC delivery (i.e. a loose line 16?)</t>
  </si>
  <si>
    <t>when compared to the reruns, sometimes the final rep was about right, other times not</t>
  </si>
  <si>
    <t xml:space="preserve">some problems with replication signals.  </t>
  </si>
  <si>
    <t>then funky again on 12oct22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</si>
</sst>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7" formatCode="[$-409]d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15" fontId="0" fillId="0" borderId="0" xfId="0" applyNumberFormat="1"/>
    <xf numFmtId="0" fontId="0" fillId="33" borderId="0" xfId="0" applyFill="1"/>
    <xf numFmtId="0" fontId="0" fillId="0" borderId="0" xfId="0" applyFill="1"/>
    <xf numFmtId="165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'06oct22'!$F$13:$F$19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1259.4000000000001</c:v>
                </c:pt>
                <c:pt idx="3">
                  <c:v>3959.2</c:v>
                </c:pt>
                <c:pt idx="4">
                  <c:v>6021.4160000000002</c:v>
                </c:pt>
                <c:pt idx="5">
                  <c:v>8714.1839999999993</c:v>
                </c:pt>
                <c:pt idx="6">
                  <c:v>11246.7</c:v>
                </c:pt>
              </c:numCache>
            </c:numRef>
          </c:xVal>
          <c:yVal>
            <c:numRef>
              <c:f>'06oct22'!$E$13:$E$19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980-B12E-3F72C7EC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'11oct22'!$F$13:$F$19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1134.2</c:v>
                </c:pt>
                <c:pt idx="3">
                  <c:v>3856.6</c:v>
                </c:pt>
                <c:pt idx="4">
                  <c:v>5662.0379999999996</c:v>
                </c:pt>
                <c:pt idx="5">
                  <c:v>8414.2620000000006</c:v>
                </c:pt>
                <c:pt idx="6">
                  <c:v>10988.6</c:v>
                </c:pt>
              </c:numCache>
            </c:numRef>
          </c:xVal>
          <c:yVal>
            <c:numRef>
              <c:f>'11oct22'!$E$13:$E$19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4-46D0-A02B-E7C45877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'11oct22'!$H$13:$H$19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2200.3000000000002</c:v>
                </c:pt>
                <c:pt idx="3">
                  <c:v>7382.4</c:v>
                </c:pt>
                <c:pt idx="4">
                  <c:v>11790.267</c:v>
                </c:pt>
                <c:pt idx="5">
                  <c:v>17217.433000000001</c:v>
                </c:pt>
                <c:pt idx="6">
                  <c:v>22019.4</c:v>
                </c:pt>
              </c:numCache>
            </c:numRef>
          </c:xVal>
          <c:yVal>
            <c:numRef>
              <c:f>'11oct22'!$G$13:$G$19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1-4BD7-A92D-6238FB3D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'11oct22'!$J$13:$J$19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1166.3</c:v>
                </c:pt>
                <c:pt idx="3">
                  <c:v>3447.9</c:v>
                </c:pt>
                <c:pt idx="4">
                  <c:v>5494.5919999999996</c:v>
                </c:pt>
                <c:pt idx="5">
                  <c:v>8962.4330000000009</c:v>
                </c:pt>
                <c:pt idx="6">
                  <c:v>10501.4</c:v>
                </c:pt>
              </c:numCache>
            </c:numRef>
          </c:xVal>
          <c:yVal>
            <c:numRef>
              <c:f>'11oct22'!$I$13:$I$19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D-46A6-9E4A-26C53603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'12oct22'!$F$13:$F$19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1080.0999999999999</c:v>
                </c:pt>
                <c:pt idx="3">
                  <c:v>3734.8</c:v>
                </c:pt>
                <c:pt idx="4">
                  <c:v>5599.3689999999997</c:v>
                </c:pt>
                <c:pt idx="5">
                  <c:v>8274.0310000000009</c:v>
                </c:pt>
                <c:pt idx="6">
                  <c:v>10921.8</c:v>
                </c:pt>
              </c:numCache>
            </c:numRef>
          </c:xVal>
          <c:yVal>
            <c:numRef>
              <c:f>'12oct22'!$E$13:$E$19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3-43A2-BFDB-D6E9A7F0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'12oct22'!$H$13:$H$19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2223.8000000000002</c:v>
                </c:pt>
                <c:pt idx="3">
                  <c:v>7587.9</c:v>
                </c:pt>
                <c:pt idx="4">
                  <c:v>11569.272000000001</c:v>
                </c:pt>
                <c:pt idx="5">
                  <c:v>16961.428</c:v>
                </c:pt>
                <c:pt idx="6">
                  <c:v>22272.9</c:v>
                </c:pt>
              </c:numCache>
            </c:numRef>
          </c:xVal>
          <c:yVal>
            <c:numRef>
              <c:f>'12oct22'!$G$13:$G$19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8-4557-85FA-955CAC0C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'12oct22'!$J$13:$J$19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1120.7</c:v>
                </c:pt>
                <c:pt idx="3">
                  <c:v>3184.6</c:v>
                </c:pt>
                <c:pt idx="4">
                  <c:v>5666.9679999999998</c:v>
                </c:pt>
                <c:pt idx="5">
                  <c:v>7636.4279999999999</c:v>
                </c:pt>
                <c:pt idx="6">
                  <c:v>10359.1</c:v>
                </c:pt>
              </c:numCache>
            </c:numRef>
          </c:xVal>
          <c:yVal>
            <c:numRef>
              <c:f>'12oct22'!$I$13:$I$19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E-4E4E-80E5-49ABC894C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'17oct22'!$F$13:$F$19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1098.9000000000001</c:v>
                </c:pt>
                <c:pt idx="3">
                  <c:v>3721.2</c:v>
                </c:pt>
                <c:pt idx="4">
                  <c:v>5694.3909999999996</c:v>
                </c:pt>
                <c:pt idx="5">
                  <c:v>8338.7090000000007</c:v>
                </c:pt>
                <c:pt idx="6">
                  <c:v>11011.7</c:v>
                </c:pt>
              </c:numCache>
            </c:numRef>
          </c:xVal>
          <c:yVal>
            <c:numRef>
              <c:f>'17oct22'!$E$13:$E$19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B-4964-9F1C-CD7F5BAB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'17oct22'!$H$13:$H$19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2075.5</c:v>
                </c:pt>
                <c:pt idx="3">
                  <c:v>7256</c:v>
                </c:pt>
                <c:pt idx="4">
                  <c:v>11053.16</c:v>
                </c:pt>
                <c:pt idx="5">
                  <c:v>15996.84</c:v>
                </c:pt>
                <c:pt idx="6">
                  <c:v>20997.5</c:v>
                </c:pt>
              </c:numCache>
            </c:numRef>
          </c:xVal>
          <c:yVal>
            <c:numRef>
              <c:f>'17oct22'!$G$13:$G$19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1-4779-9242-517C25F6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'17oct22'!$J$13:$J$19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1148.3</c:v>
                </c:pt>
                <c:pt idx="3">
                  <c:v>3345.9</c:v>
                </c:pt>
                <c:pt idx="4">
                  <c:v>6096.6220000000003</c:v>
                </c:pt>
                <c:pt idx="5">
                  <c:v>7936.84</c:v>
                </c:pt>
                <c:pt idx="6">
                  <c:v>10459.4</c:v>
                </c:pt>
              </c:numCache>
            </c:numRef>
          </c:xVal>
          <c:yVal>
            <c:numRef>
              <c:f>'17oct22'!$I$13:$I$19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D-4447-95F8-B37DD821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'06oct22'!$H$13:$H$19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2351.5</c:v>
                </c:pt>
                <c:pt idx="3">
                  <c:v>7448.5</c:v>
                </c:pt>
                <c:pt idx="4">
                  <c:v>11587.97</c:v>
                </c:pt>
                <c:pt idx="5">
                  <c:v>16617.53</c:v>
                </c:pt>
                <c:pt idx="6">
                  <c:v>21322.5</c:v>
                </c:pt>
              </c:numCache>
            </c:numRef>
          </c:xVal>
          <c:yVal>
            <c:numRef>
              <c:f>'06oct22'!$G$13:$G$19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2-4827-B067-09B51E52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'06oct22'!$J$13:$J$19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1133.5</c:v>
                </c:pt>
                <c:pt idx="3">
                  <c:v>3125.5</c:v>
                </c:pt>
                <c:pt idx="4">
                  <c:v>5108.7650000000003</c:v>
                </c:pt>
                <c:pt idx="5">
                  <c:v>8205.0300000000007</c:v>
                </c:pt>
                <c:pt idx="6">
                  <c:v>9749</c:v>
                </c:pt>
              </c:numCache>
            </c:numRef>
          </c:xVal>
          <c:yVal>
            <c:numRef>
              <c:f>'06oct22'!$I$13:$I$19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7-43C5-BDDC-1A695379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'07oct22'!$F$13:$F$19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1084</c:v>
                </c:pt>
                <c:pt idx="3">
                  <c:v>3785</c:v>
                </c:pt>
                <c:pt idx="4">
                  <c:v>5578.3649999999998</c:v>
                </c:pt>
                <c:pt idx="5">
                  <c:v>8406.6350000000002</c:v>
                </c:pt>
                <c:pt idx="6">
                  <c:v>10802.5</c:v>
                </c:pt>
              </c:numCache>
            </c:numRef>
          </c:xVal>
          <c:yVal>
            <c:numRef>
              <c:f>'07oct22'!$E$13:$E$19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4-44AF-8784-D686EA53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'07oct22'!$H$13:$H$19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2148.6999999999998</c:v>
                </c:pt>
                <c:pt idx="3">
                  <c:v>7432.6</c:v>
                </c:pt>
                <c:pt idx="4">
                  <c:v>11040.423000000001</c:v>
                </c:pt>
                <c:pt idx="5">
                  <c:v>16499.877</c:v>
                </c:pt>
                <c:pt idx="6">
                  <c:v>21414.1</c:v>
                </c:pt>
              </c:numCache>
            </c:numRef>
          </c:xVal>
          <c:yVal>
            <c:numRef>
              <c:f>'07oct22'!$G$13:$G$19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2-42B5-ADB2-D1BBCB21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'07oct22'!$J$13:$J$19</c:f>
              <c:numCache>
                <c:formatCode>General</c:formatCode>
                <c:ptCount val="7"/>
                <c:pt idx="1">
                  <c:v>0</c:v>
                </c:pt>
                <c:pt idx="2">
                  <c:v>987</c:v>
                </c:pt>
                <c:pt idx="3">
                  <c:v>3108.5</c:v>
                </c:pt>
                <c:pt idx="4">
                  <c:v>5304.5950000000003</c:v>
                </c:pt>
                <c:pt idx="5">
                  <c:v>8610.3770000000004</c:v>
                </c:pt>
                <c:pt idx="6">
                  <c:v>10145.5</c:v>
                </c:pt>
              </c:numCache>
            </c:numRef>
          </c:xVal>
          <c:yVal>
            <c:numRef>
              <c:f>'07oct22'!$I$13:$I$19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5-4EBE-80DD-C16728A0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'10oct22'!$F$13:$F$19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1100</c:v>
                </c:pt>
                <c:pt idx="3">
                  <c:v>3793.5</c:v>
                </c:pt>
                <c:pt idx="4">
                  <c:v>5605.05</c:v>
                </c:pt>
                <c:pt idx="5">
                  <c:v>8397.4500000000007</c:v>
                </c:pt>
                <c:pt idx="6">
                  <c:v>10868.25</c:v>
                </c:pt>
              </c:numCache>
            </c:numRef>
          </c:xVal>
          <c:yVal>
            <c:numRef>
              <c:f>'10oct22'!$E$13:$E$19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B-4349-A410-F0189CA7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'10oct22'!$H$13:$H$19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2170.6999999999998</c:v>
                </c:pt>
                <c:pt idx="3">
                  <c:v>7396.1</c:v>
                </c:pt>
                <c:pt idx="4">
                  <c:v>11409.018</c:v>
                </c:pt>
                <c:pt idx="5">
                  <c:v>17216.031999999999</c:v>
                </c:pt>
                <c:pt idx="6">
                  <c:v>21705.35</c:v>
                </c:pt>
              </c:numCache>
            </c:numRef>
          </c:xVal>
          <c:yVal>
            <c:numRef>
              <c:f>'10oct22'!$G$13:$G$19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9-42F3-8BC7-2B58CD1C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'10oct22'!$J$13:$J$19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1071.95</c:v>
                </c:pt>
                <c:pt idx="3">
                  <c:v>3264.1</c:v>
                </c:pt>
                <c:pt idx="4">
                  <c:v>5391.768</c:v>
                </c:pt>
                <c:pt idx="5">
                  <c:v>8961.0319999999992</c:v>
                </c:pt>
                <c:pt idx="6">
                  <c:v>10309.35</c:v>
                </c:pt>
              </c:numCache>
            </c:numRef>
          </c:xVal>
          <c:yVal>
            <c:numRef>
              <c:f>'10oct22'!$I$13:$I$19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C-49DB-8667-C844E1ED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FDBD0-B2F8-47CB-9B7A-9AA38058B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82453-213C-4044-92EF-F2A6B73BF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2A48E-2BE6-4EDD-BE60-43E05637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B04AE-A10A-44A3-BAE9-67AF7845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2CA8-FA9F-4A3F-AB14-1D4308EC0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317D2-C86B-478C-907B-7F065B26D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63940-1062-4B57-AAB7-B62D4037F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D4466-2D82-4E8A-8A26-E229FAF0D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16BB3-035D-49EB-85D9-E27425D0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43796-3148-42B2-BBD1-DEEC276DE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80735-0A0E-4351-A59D-C494426FF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7C092-92B3-4C06-9E5B-C3CC58C09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CBB3-505C-4ADA-B6EC-134D97157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E5AD7-4FE4-4DA3-8C5A-D58CB5194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33AA2-F288-4E85-B06F-FA57AD7A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F7489-F9DD-473A-BF82-98BDF65D2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C8068-39C7-429F-AB87-129046F1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26BA8-BE7C-4935-8120-7F63AE1B9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3CF6-9ADF-4AE0-A16B-8239D0B22895}">
  <dimension ref="A1:J81"/>
  <sheetViews>
    <sheetView workbookViewId="0">
      <selection activeCell="P38" sqref="P38"/>
    </sheetView>
  </sheetViews>
  <sheetFormatPr defaultRowHeight="14.5" x14ac:dyDescent="0.35"/>
  <cols>
    <col min="1" max="1" width="16.36328125" customWidth="1"/>
    <col min="10" max="10" width="8.90625" style="12" bestFit="1" customWidth="1"/>
  </cols>
  <sheetData>
    <row r="1" spans="1:10" s="2" customFormat="1" ht="43.5" x14ac:dyDescent="0.35">
      <c r="A1" s="2" t="s">
        <v>2</v>
      </c>
      <c r="B1" s="2" t="s">
        <v>57</v>
      </c>
      <c r="C1" s="2" t="s">
        <v>58</v>
      </c>
      <c r="D1" s="2" t="s">
        <v>59</v>
      </c>
      <c r="E1" s="2" t="s">
        <v>60</v>
      </c>
      <c r="I1" s="2" t="s">
        <v>1</v>
      </c>
      <c r="J1" s="13" t="s">
        <v>24</v>
      </c>
    </row>
    <row r="2" spans="1:10" x14ac:dyDescent="0.35">
      <c r="A2" t="s">
        <v>180</v>
      </c>
      <c r="B2" s="3">
        <v>5.6201740514984202</v>
      </c>
      <c r="C2" s="3">
        <v>7.1817517888752942</v>
      </c>
      <c r="D2" s="3">
        <v>1.561577737376874</v>
      </c>
      <c r="E2" s="3">
        <v>0.20548935459538592</v>
      </c>
      <c r="I2">
        <v>10</v>
      </c>
      <c r="J2" s="12">
        <v>44846</v>
      </c>
    </row>
    <row r="3" spans="1:10" x14ac:dyDescent="0.35">
      <c r="A3" t="s">
        <v>109</v>
      </c>
      <c r="B3" s="3">
        <v>3.0014321181517349</v>
      </c>
      <c r="C3" s="3">
        <v>6.3045170847151821</v>
      </c>
      <c r="D3" s="3">
        <v>3.3030849665634472</v>
      </c>
      <c r="E3" s="3">
        <v>0.17918585561818187</v>
      </c>
      <c r="I3">
        <v>10</v>
      </c>
      <c r="J3" s="12">
        <v>44841</v>
      </c>
    </row>
    <row r="4" spans="1:10" x14ac:dyDescent="0.35">
      <c r="A4" t="s">
        <v>162</v>
      </c>
      <c r="B4" s="3">
        <v>3.109448139746112</v>
      </c>
      <c r="C4" s="3">
        <v>5.6866415692114902</v>
      </c>
      <c r="D4" s="3">
        <v>2.5771934294653782</v>
      </c>
      <c r="E4" s="3">
        <v>0.18982326284702511</v>
      </c>
      <c r="I4">
        <v>24</v>
      </c>
      <c r="J4" s="12">
        <v>44846</v>
      </c>
    </row>
    <row r="5" spans="1:10" x14ac:dyDescent="0.35">
      <c r="A5" t="s">
        <v>193</v>
      </c>
      <c r="B5" s="3">
        <v>3.1643186814318489</v>
      </c>
      <c r="C5" s="3">
        <v>6.5964559557554709</v>
      </c>
      <c r="D5" s="3">
        <v>3.432137274323622</v>
      </c>
      <c r="E5" s="3">
        <v>0.30259527433119232</v>
      </c>
      <c r="I5">
        <v>26</v>
      </c>
      <c r="J5" s="12">
        <v>44847</v>
      </c>
    </row>
    <row r="6" spans="1:10" x14ac:dyDescent="0.35">
      <c r="A6" t="s">
        <v>160</v>
      </c>
      <c r="B6" s="3">
        <v>3.2411088328860496</v>
      </c>
      <c r="C6" s="3">
        <v>6.8179240922811637</v>
      </c>
      <c r="D6" s="3">
        <v>3.5768152593951141</v>
      </c>
      <c r="E6" s="3">
        <v>0.2726589333521926</v>
      </c>
      <c r="I6">
        <v>22</v>
      </c>
      <c r="J6" s="12">
        <v>44846</v>
      </c>
    </row>
    <row r="7" spans="1:10" x14ac:dyDescent="0.35">
      <c r="A7" s="10" t="s">
        <v>185</v>
      </c>
      <c r="B7" s="3">
        <v>5.5073493789089305</v>
      </c>
      <c r="C7" s="3">
        <v>8.1287617317645875</v>
      </c>
      <c r="D7" s="3">
        <v>2.6214123528556583</v>
      </c>
      <c r="E7" s="3">
        <v>1.2426973712988865</v>
      </c>
      <c r="I7">
        <v>26</v>
      </c>
      <c r="J7" s="12">
        <v>44852</v>
      </c>
    </row>
    <row r="8" spans="1:10" x14ac:dyDescent="0.35">
      <c r="A8" t="s">
        <v>131</v>
      </c>
      <c r="B8" s="3">
        <v>3.2952395621997788</v>
      </c>
      <c r="C8" s="3">
        <v>6.0730716029108525</v>
      </c>
      <c r="D8" s="3">
        <v>2.7778320407110728</v>
      </c>
      <c r="E8" s="3">
        <v>0.20403135070861983</v>
      </c>
      <c r="I8">
        <v>11</v>
      </c>
      <c r="J8" s="12">
        <v>44851</v>
      </c>
    </row>
    <row r="9" spans="1:10" x14ac:dyDescent="0.35">
      <c r="A9" t="s">
        <v>134</v>
      </c>
      <c r="B9" s="3">
        <v>5.7040170855687613</v>
      </c>
      <c r="C9" s="3">
        <v>7.4562510149040815</v>
      </c>
      <c r="D9" s="3">
        <v>1.7522339293353193</v>
      </c>
      <c r="E9" s="3">
        <v>1.0727780028048066</v>
      </c>
      <c r="I9">
        <v>15</v>
      </c>
      <c r="J9" s="12">
        <v>44844</v>
      </c>
    </row>
    <row r="10" spans="1:10" x14ac:dyDescent="0.35">
      <c r="A10" t="s">
        <v>149</v>
      </c>
      <c r="B10" s="3">
        <v>5.4748859311587514</v>
      </c>
      <c r="C10" s="3">
        <v>8.814879430802943</v>
      </c>
      <c r="D10" s="3">
        <v>3.3399934996441916</v>
      </c>
      <c r="E10" s="3">
        <v>2.1892450641056662</v>
      </c>
      <c r="I10">
        <v>9</v>
      </c>
      <c r="J10" s="12">
        <v>44845</v>
      </c>
    </row>
    <row r="11" spans="1:10" x14ac:dyDescent="0.35">
      <c r="A11" t="s">
        <v>143</v>
      </c>
      <c r="B11" s="3">
        <v>3.0586159350886395</v>
      </c>
      <c r="C11" s="3">
        <v>6.2323552657251788</v>
      </c>
      <c r="D11" s="3">
        <v>3.1737393306365393</v>
      </c>
      <c r="E11" s="3">
        <v>0.21280866459738781</v>
      </c>
      <c r="I11">
        <v>20</v>
      </c>
      <c r="J11" s="12">
        <v>44852</v>
      </c>
    </row>
    <row r="12" spans="1:10" x14ac:dyDescent="0.35">
      <c r="A12" t="s">
        <v>130</v>
      </c>
      <c r="B12" s="3">
        <v>3.2379361368450983</v>
      </c>
      <c r="C12" s="3">
        <v>5.8631067746556029</v>
      </c>
      <c r="D12" s="3">
        <v>2.6251706378105046</v>
      </c>
      <c r="E12" s="3">
        <v>0.21580327757120277</v>
      </c>
      <c r="I12">
        <v>10</v>
      </c>
      <c r="J12" s="12">
        <v>44851</v>
      </c>
    </row>
    <row r="13" spans="1:10" x14ac:dyDescent="0.35">
      <c r="A13" t="s">
        <v>135</v>
      </c>
      <c r="B13" s="3">
        <v>4.9125793433310339</v>
      </c>
      <c r="C13" s="3">
        <v>7.704694837258911</v>
      </c>
      <c r="D13" s="3">
        <v>2.7921154939278772</v>
      </c>
      <c r="E13" s="3">
        <v>1.3743570796304059</v>
      </c>
      <c r="I13">
        <v>14</v>
      </c>
      <c r="J13" s="12">
        <v>44851</v>
      </c>
    </row>
    <row r="14" spans="1:10" x14ac:dyDescent="0.35">
      <c r="A14" t="s">
        <v>141</v>
      </c>
      <c r="B14" s="3">
        <v>5.4253462012461977</v>
      </c>
      <c r="C14" s="3">
        <v>8.6671198258870383</v>
      </c>
      <c r="D14" s="3">
        <v>3.2417736246408402</v>
      </c>
      <c r="E14" s="3">
        <v>1.92056415980262</v>
      </c>
      <c r="I14">
        <v>18</v>
      </c>
      <c r="J14" s="12">
        <v>44851</v>
      </c>
    </row>
    <row r="15" spans="1:10" x14ac:dyDescent="0.35">
      <c r="A15" t="s">
        <v>122</v>
      </c>
      <c r="B15" s="3">
        <v>10.391607561152776</v>
      </c>
      <c r="C15" s="3">
        <v>12.815092772189267</v>
      </c>
      <c r="D15" s="3">
        <v>2.4234852110364908</v>
      </c>
      <c r="E15" s="3">
        <v>0.30813692094084399</v>
      </c>
      <c r="I15">
        <v>25</v>
      </c>
      <c r="J15" s="12">
        <v>44842</v>
      </c>
    </row>
    <row r="16" spans="1:10" x14ac:dyDescent="0.35">
      <c r="A16" t="s">
        <v>164</v>
      </c>
      <c r="B16" s="3">
        <v>8.0531586776472288</v>
      </c>
      <c r="C16" s="3">
        <v>10.943174863716497</v>
      </c>
      <c r="D16" s="3">
        <v>2.8900161860692677</v>
      </c>
      <c r="E16" s="3">
        <v>0.17433810455007354</v>
      </c>
      <c r="I16">
        <v>26</v>
      </c>
      <c r="J16" s="12">
        <v>44846</v>
      </c>
    </row>
    <row r="17" spans="1:10" x14ac:dyDescent="0.35">
      <c r="A17" t="s">
        <v>184</v>
      </c>
      <c r="B17" s="3">
        <v>7.4640637567528216</v>
      </c>
      <c r="C17" s="3">
        <v>11.016553852398363</v>
      </c>
      <c r="D17" s="3">
        <v>3.5524900956455423</v>
      </c>
      <c r="E17" s="3">
        <v>0.14057653441864432</v>
      </c>
      <c r="I17">
        <v>25</v>
      </c>
      <c r="J17" s="12">
        <v>44852</v>
      </c>
    </row>
    <row r="18" spans="1:10" x14ac:dyDescent="0.35">
      <c r="A18" t="s">
        <v>181</v>
      </c>
      <c r="B18" s="3">
        <v>8.9262890933895083</v>
      </c>
      <c r="C18" s="3">
        <v>11.141188147003081</v>
      </c>
      <c r="D18" s="3">
        <v>2.2148990536135722</v>
      </c>
      <c r="E18" s="3">
        <v>0.18699303551277613</v>
      </c>
      <c r="I18">
        <v>22</v>
      </c>
      <c r="J18" s="12">
        <v>44852</v>
      </c>
    </row>
    <row r="19" spans="1:10" x14ac:dyDescent="0.35">
      <c r="A19" t="s">
        <v>142</v>
      </c>
      <c r="B19" s="3">
        <v>7.655733834663307</v>
      </c>
      <c r="C19" s="3">
        <v>10.749702001709426</v>
      </c>
      <c r="D19" s="3">
        <v>3.0939681670461208</v>
      </c>
      <c r="E19" s="3">
        <v>0.17604720878090074</v>
      </c>
      <c r="I19">
        <v>19</v>
      </c>
      <c r="J19" s="12">
        <v>44852</v>
      </c>
    </row>
    <row r="20" spans="1:10" x14ac:dyDescent="0.35">
      <c r="A20" t="s">
        <v>152</v>
      </c>
      <c r="B20" s="3">
        <v>7.8150805069693714</v>
      </c>
      <c r="C20" s="3">
        <v>10.426114789512447</v>
      </c>
      <c r="D20" s="3">
        <v>2.6110342825430748</v>
      </c>
      <c r="E20" s="3">
        <v>0.15096147135179078</v>
      </c>
      <c r="I20">
        <v>12</v>
      </c>
      <c r="J20" s="12">
        <v>44845</v>
      </c>
    </row>
    <row r="21" spans="1:10" x14ac:dyDescent="0.35">
      <c r="A21" t="s">
        <v>133</v>
      </c>
      <c r="B21" s="3">
        <v>12.929624947478601</v>
      </c>
      <c r="C21" s="3">
        <v>15.934178364416018</v>
      </c>
      <c r="D21" s="3">
        <v>3.0045534169374166</v>
      </c>
      <c r="E21" s="3">
        <v>0.65983209782652374</v>
      </c>
      <c r="I21">
        <v>13</v>
      </c>
      <c r="J21" s="12">
        <v>44851</v>
      </c>
    </row>
    <row r="22" spans="1:10" x14ac:dyDescent="0.35">
      <c r="A22" t="s">
        <v>114</v>
      </c>
      <c r="B22" s="3">
        <v>8.1457503467450305</v>
      </c>
      <c r="C22" s="3">
        <v>10.660925144210317</v>
      </c>
      <c r="D22" s="3">
        <v>2.5151747974652858</v>
      </c>
      <c r="E22" s="3">
        <v>0.1520194849395341</v>
      </c>
      <c r="I22">
        <v>15</v>
      </c>
      <c r="J22" s="12">
        <v>44841</v>
      </c>
    </row>
    <row r="23" spans="1:10" x14ac:dyDescent="0.35">
      <c r="A23" t="s">
        <v>125</v>
      </c>
      <c r="B23" s="3">
        <v>9.7545062271168206</v>
      </c>
      <c r="C23" s="3">
        <v>12.158266467017391</v>
      </c>
      <c r="D23" s="3">
        <v>2.4037602399005698</v>
      </c>
      <c r="E23" s="3">
        <v>0.18295754685686844</v>
      </c>
      <c r="I23">
        <v>28</v>
      </c>
      <c r="J23" s="12">
        <v>44842</v>
      </c>
    </row>
    <row r="24" spans="1:10" x14ac:dyDescent="0.35">
      <c r="A24" t="s">
        <v>188</v>
      </c>
      <c r="B24" s="3">
        <v>2.2263114477938464</v>
      </c>
      <c r="C24" s="3">
        <v>3.5177998735452052</v>
      </c>
      <c r="D24" s="3">
        <v>1.291488425751359</v>
      </c>
      <c r="E24" s="3">
        <v>0.24916857730888756</v>
      </c>
      <c r="I24">
        <v>18</v>
      </c>
      <c r="J24" s="12">
        <v>44847</v>
      </c>
    </row>
    <row r="25" spans="1:10" x14ac:dyDescent="0.35">
      <c r="A25" t="s">
        <v>127</v>
      </c>
      <c r="B25" s="3">
        <v>7.1945990615516351</v>
      </c>
      <c r="C25" s="3">
        <v>8.74408535685202</v>
      </c>
      <c r="D25" s="3">
        <v>1.549486295300385</v>
      </c>
      <c r="E25" s="3">
        <v>0.10884891089672982</v>
      </c>
      <c r="I25">
        <v>30</v>
      </c>
      <c r="J25" s="12">
        <v>44842</v>
      </c>
    </row>
    <row r="26" spans="1:10" x14ac:dyDescent="0.35">
      <c r="A26" t="s">
        <v>138</v>
      </c>
      <c r="B26" s="3">
        <v>8.7716686439411049</v>
      </c>
      <c r="C26" s="3">
        <v>10.676266027295028</v>
      </c>
      <c r="D26" s="3">
        <v>1.9045973833539236</v>
      </c>
      <c r="E26" s="3">
        <v>0.13148943298086102</v>
      </c>
      <c r="I26">
        <v>15</v>
      </c>
      <c r="J26" s="12">
        <v>44851</v>
      </c>
    </row>
    <row r="27" spans="1:10" x14ac:dyDescent="0.35">
      <c r="A27" t="s">
        <v>179</v>
      </c>
      <c r="B27" s="3">
        <v>25.799035984694491</v>
      </c>
      <c r="C27" s="3">
        <v>26.936949396252103</v>
      </c>
      <c r="D27" s="3">
        <v>1.1379134115576104</v>
      </c>
      <c r="E27" s="3">
        <v>0.20464632979030026</v>
      </c>
      <c r="I27">
        <v>9</v>
      </c>
      <c r="J27" s="12">
        <v>44846</v>
      </c>
    </row>
    <row r="28" spans="1:10" x14ac:dyDescent="0.35">
      <c r="A28" t="s">
        <v>124</v>
      </c>
      <c r="B28" s="3">
        <v>3.8430659840720729</v>
      </c>
      <c r="C28" s="3">
        <v>8.6950004942929517</v>
      </c>
      <c r="D28" s="3">
        <v>4.851934510220878</v>
      </c>
      <c r="E28" s="3">
        <v>0.33662848043308435</v>
      </c>
      <c r="I28">
        <v>27</v>
      </c>
      <c r="J28" s="12">
        <v>44842</v>
      </c>
    </row>
    <row r="29" spans="1:10" x14ac:dyDescent="0.35">
      <c r="A29" t="s">
        <v>128</v>
      </c>
      <c r="B29" s="3">
        <v>3.8201037470401191</v>
      </c>
      <c r="C29" s="3">
        <v>8.0653213809057558</v>
      </c>
      <c r="D29" s="3">
        <v>4.2452176338656367</v>
      </c>
      <c r="E29" s="3">
        <v>0.34194850601631627</v>
      </c>
      <c r="I29">
        <v>9</v>
      </c>
      <c r="J29" s="12">
        <v>44844</v>
      </c>
    </row>
    <row r="30" spans="1:10" x14ac:dyDescent="0.35">
      <c r="A30" t="s">
        <v>139</v>
      </c>
      <c r="B30" s="3">
        <v>5.7217432289428221</v>
      </c>
      <c r="C30" s="3">
        <v>8.1846144446994806</v>
      </c>
      <c r="D30" s="3">
        <v>2.462871215756659</v>
      </c>
      <c r="E30" s="3">
        <v>0.35944143779798221</v>
      </c>
      <c r="I30">
        <v>16</v>
      </c>
      <c r="J30" s="12">
        <v>44851</v>
      </c>
    </row>
    <row r="31" spans="1:10" x14ac:dyDescent="0.35">
      <c r="A31" t="s">
        <v>163</v>
      </c>
      <c r="B31" s="3">
        <v>6.0163776540726301</v>
      </c>
      <c r="C31" s="3">
        <v>8.0160972953942302</v>
      </c>
      <c r="D31" s="3">
        <v>1.9997196413216001</v>
      </c>
      <c r="E31" s="3">
        <v>0.66266654199785235</v>
      </c>
      <c r="I31">
        <v>25</v>
      </c>
      <c r="J31" s="12">
        <v>44846</v>
      </c>
    </row>
    <row r="32" spans="1:10" x14ac:dyDescent="0.35">
      <c r="A32" t="s">
        <v>186</v>
      </c>
      <c r="B32" s="3">
        <v>3.7047614554672839</v>
      </c>
      <c r="C32" s="3">
        <v>7.2196036823243688</v>
      </c>
      <c r="D32" s="3">
        <v>3.5148422268570854</v>
      </c>
      <c r="E32" s="3">
        <v>0.20883305771835758</v>
      </c>
      <c r="I32">
        <v>27</v>
      </c>
      <c r="J32" s="12">
        <v>44852</v>
      </c>
    </row>
    <row r="33" spans="1:10" x14ac:dyDescent="0.35">
      <c r="A33" t="s">
        <v>183</v>
      </c>
      <c r="B33" s="3">
        <v>4.2866876198449919</v>
      </c>
      <c r="C33" s="3">
        <v>6.6357359702549683</v>
      </c>
      <c r="D33" s="3">
        <v>2.3490483504099764</v>
      </c>
      <c r="E33" s="3">
        <v>0.10309224098778816</v>
      </c>
      <c r="I33">
        <v>24</v>
      </c>
      <c r="J33" s="12">
        <v>44852</v>
      </c>
    </row>
    <row r="34" spans="1:10" x14ac:dyDescent="0.35">
      <c r="A34" t="s">
        <v>110</v>
      </c>
      <c r="B34" s="3">
        <v>2.5213557596945013</v>
      </c>
      <c r="C34" s="3">
        <v>6.2017930939987789</v>
      </c>
      <c r="D34" s="3">
        <v>3.680437334304278</v>
      </c>
      <c r="E34" s="3">
        <v>0.16812562590473618</v>
      </c>
      <c r="I34">
        <v>11</v>
      </c>
      <c r="J34" s="12">
        <v>44841</v>
      </c>
    </row>
    <row r="35" spans="1:10" x14ac:dyDescent="0.35">
      <c r="A35" t="s">
        <v>120</v>
      </c>
      <c r="B35" s="3">
        <v>3.892573858537975</v>
      </c>
      <c r="C35" s="3">
        <v>6.9593192718433858</v>
      </c>
      <c r="D35" s="3">
        <v>3.0667454133054108</v>
      </c>
      <c r="E35" s="3">
        <v>0.15940996101533883</v>
      </c>
      <c r="I35">
        <v>23</v>
      </c>
      <c r="J35" s="12">
        <v>44842</v>
      </c>
    </row>
    <row r="36" spans="1:10" x14ac:dyDescent="0.35">
      <c r="A36" t="s">
        <v>113</v>
      </c>
      <c r="B36" s="3">
        <v>4.0180938230929391</v>
      </c>
      <c r="C36" s="3">
        <v>7.820075469915313</v>
      </c>
      <c r="D36" s="3">
        <v>3.8019816468223739</v>
      </c>
      <c r="E36" s="3">
        <v>0.22383452487614711</v>
      </c>
      <c r="I36">
        <v>14</v>
      </c>
      <c r="J36" s="12">
        <v>44841</v>
      </c>
    </row>
    <row r="37" spans="1:10" x14ac:dyDescent="0.35">
      <c r="A37" t="s">
        <v>117</v>
      </c>
      <c r="B37" s="3">
        <v>4.1726184009713609</v>
      </c>
      <c r="C37" s="3">
        <v>6.7766426184019011</v>
      </c>
      <c r="D37" s="3">
        <v>2.6040242174305397</v>
      </c>
      <c r="E37" s="3">
        <v>0.18871702131594387</v>
      </c>
      <c r="I37">
        <v>18</v>
      </c>
      <c r="J37" s="12">
        <v>44842</v>
      </c>
    </row>
    <row r="38" spans="1:10" x14ac:dyDescent="0.35">
      <c r="A38" t="s">
        <v>116</v>
      </c>
      <c r="B38" s="3">
        <v>4.3026390813868627</v>
      </c>
      <c r="C38" s="3">
        <v>6.8889811698257493</v>
      </c>
      <c r="D38" s="3">
        <v>2.5863420884388875</v>
      </c>
      <c r="E38" s="3">
        <v>0.25691327641543871</v>
      </c>
      <c r="I38">
        <v>17</v>
      </c>
      <c r="J38" s="12">
        <v>44841</v>
      </c>
    </row>
    <row r="39" spans="1:10" x14ac:dyDescent="0.35">
      <c r="A39" t="s">
        <v>108</v>
      </c>
      <c r="B39" s="3">
        <v>3.3104812739085787</v>
      </c>
      <c r="C39" s="3">
        <v>5.3683624895164375</v>
      </c>
      <c r="D39" s="3">
        <v>2.0578812156078579</v>
      </c>
      <c r="E39" s="3">
        <v>8.7747827480294222E-2</v>
      </c>
      <c r="I39">
        <v>9</v>
      </c>
      <c r="J39" s="12">
        <v>44841</v>
      </c>
    </row>
    <row r="40" spans="1:10" x14ac:dyDescent="0.35">
      <c r="A40" t="s">
        <v>119</v>
      </c>
      <c r="B40" s="3">
        <v>3.08644563996187</v>
      </c>
      <c r="C40" s="3">
        <v>5.9639592238672066</v>
      </c>
      <c r="D40" s="3">
        <v>2.8775135839053365</v>
      </c>
      <c r="E40" s="3">
        <v>0.17205022354499111</v>
      </c>
      <c r="I40">
        <v>22</v>
      </c>
      <c r="J40" s="12">
        <v>44842</v>
      </c>
    </row>
    <row r="41" spans="1:10" x14ac:dyDescent="0.35">
      <c r="A41" t="s">
        <v>151</v>
      </c>
      <c r="B41" s="3">
        <v>4.0973983033074486</v>
      </c>
      <c r="C41" s="3">
        <v>6.1543880763762493</v>
      </c>
      <c r="D41" s="3">
        <v>2.0569897730688012</v>
      </c>
      <c r="E41" s="3">
        <v>0.1816339964399834</v>
      </c>
      <c r="I41">
        <v>11</v>
      </c>
      <c r="J41" s="12">
        <v>44845</v>
      </c>
    </row>
    <row r="42" spans="1:10" x14ac:dyDescent="0.35">
      <c r="A42" t="s">
        <v>161</v>
      </c>
      <c r="B42" s="3">
        <v>4.1216515888858583</v>
      </c>
      <c r="C42" s="3">
        <v>7.7602526505567218</v>
      </c>
      <c r="D42" s="3">
        <v>3.6386010616708635</v>
      </c>
      <c r="E42" s="3">
        <v>0.22605456270848243</v>
      </c>
      <c r="I42">
        <v>23</v>
      </c>
      <c r="J42" s="12">
        <v>44846</v>
      </c>
    </row>
    <row r="43" spans="1:10" x14ac:dyDescent="0.35">
      <c r="A43" t="s">
        <v>195</v>
      </c>
      <c r="B43" s="3">
        <v>5.7452084729764543</v>
      </c>
      <c r="C43" s="3">
        <v>8.3113727467965504</v>
      </c>
      <c r="D43" s="3">
        <v>2.566164273820096</v>
      </c>
      <c r="E43" s="3">
        <v>0.2952714963370105</v>
      </c>
      <c r="I43">
        <v>28</v>
      </c>
      <c r="J43" s="12">
        <v>44847</v>
      </c>
    </row>
    <row r="44" spans="1:10" x14ac:dyDescent="0.35">
      <c r="A44" t="s">
        <v>166</v>
      </c>
      <c r="B44" s="3">
        <v>6.5677686772225936</v>
      </c>
      <c r="C44" s="3">
        <v>8.3769163651173599</v>
      </c>
      <c r="D44" s="3">
        <v>1.809147687894765</v>
      </c>
      <c r="E44" s="3">
        <v>1.0179814402282261</v>
      </c>
      <c r="I44">
        <v>28</v>
      </c>
      <c r="J44" s="12">
        <v>44846</v>
      </c>
    </row>
    <row r="45" spans="1:10" x14ac:dyDescent="0.35">
      <c r="A45" t="s">
        <v>187</v>
      </c>
      <c r="B45" s="3">
        <v>6.2787218809564331</v>
      </c>
      <c r="C45" s="3">
        <v>6.8788611952357854</v>
      </c>
      <c r="D45" s="3">
        <v>0.60013931427935274</v>
      </c>
      <c r="E45" s="3">
        <v>1.0530454180083981</v>
      </c>
      <c r="I45">
        <v>17</v>
      </c>
      <c r="J45" s="12">
        <v>44847</v>
      </c>
    </row>
    <row r="46" spans="1:10" x14ac:dyDescent="0.35">
      <c r="A46" t="s">
        <v>165</v>
      </c>
      <c r="B46" s="3">
        <v>4.1830272503495882</v>
      </c>
      <c r="C46" s="3">
        <v>7.4902486646881288</v>
      </c>
      <c r="D46" s="3">
        <v>3.3072214143385406</v>
      </c>
      <c r="E46" s="3">
        <v>0.20595363607301639</v>
      </c>
      <c r="I46">
        <v>27</v>
      </c>
      <c r="J46" s="12">
        <v>44846</v>
      </c>
    </row>
    <row r="47" spans="1:10" x14ac:dyDescent="0.35">
      <c r="A47" t="s">
        <v>118</v>
      </c>
      <c r="B47" s="3">
        <v>5.4598231370848191</v>
      </c>
      <c r="C47" s="3">
        <v>15.227841480247438</v>
      </c>
      <c r="D47" s="3">
        <v>9.7680183431626197</v>
      </c>
      <c r="E47" s="3">
        <v>0.34406992530941188</v>
      </c>
      <c r="I47">
        <v>21</v>
      </c>
      <c r="J47" s="12">
        <v>44842</v>
      </c>
    </row>
    <row r="48" spans="1:10" x14ac:dyDescent="0.35">
      <c r="A48" t="s">
        <v>159</v>
      </c>
      <c r="B48" s="3">
        <v>5.6263452247708603</v>
      </c>
      <c r="C48" s="3">
        <v>16.546856140052554</v>
      </c>
      <c r="D48" s="3">
        <v>10.920510915281692</v>
      </c>
      <c r="E48" s="3">
        <v>0.37748154336232664</v>
      </c>
      <c r="I48">
        <v>21</v>
      </c>
      <c r="J48" s="12">
        <v>44846</v>
      </c>
    </row>
    <row r="49" spans="1:10" x14ac:dyDescent="0.35">
      <c r="A49" t="s">
        <v>191</v>
      </c>
      <c r="B49" s="3">
        <v>4.1541330060408299</v>
      </c>
      <c r="C49" s="3">
        <v>8.417701489813318</v>
      </c>
      <c r="D49" s="3">
        <v>4.2635684837724899</v>
      </c>
      <c r="E49" s="3">
        <v>0.3654006223100752</v>
      </c>
      <c r="I49">
        <v>23</v>
      </c>
      <c r="J49" s="12">
        <v>44847</v>
      </c>
    </row>
    <row r="50" spans="1:10" x14ac:dyDescent="0.35">
      <c r="A50" t="s">
        <v>156</v>
      </c>
      <c r="B50" s="3">
        <v>5.5941724990035819</v>
      </c>
      <c r="C50" s="3">
        <v>7.4834131207420889</v>
      </c>
      <c r="D50" s="3">
        <v>1.8892406217385069</v>
      </c>
      <c r="E50" s="3">
        <v>0.14073729632239323</v>
      </c>
      <c r="I50">
        <v>16</v>
      </c>
      <c r="J50" s="12">
        <v>44845</v>
      </c>
    </row>
    <row r="51" spans="1:10" x14ac:dyDescent="0.35">
      <c r="A51" t="s">
        <v>146</v>
      </c>
      <c r="B51" s="3">
        <v>5.9960734920179117</v>
      </c>
      <c r="C51" s="3">
        <v>7.5070891410776399</v>
      </c>
      <c r="D51" s="3">
        <v>1.5110156490597286</v>
      </c>
      <c r="E51" s="3">
        <v>0.57944441764402932</v>
      </c>
      <c r="I51">
        <v>29</v>
      </c>
      <c r="J51" s="12">
        <v>44845</v>
      </c>
    </row>
    <row r="52" spans="1:10" x14ac:dyDescent="0.35">
      <c r="A52" t="s">
        <v>136</v>
      </c>
      <c r="B52" s="3">
        <v>5.8789518955749926</v>
      </c>
      <c r="C52" s="3">
        <v>7.5209092142122005</v>
      </c>
      <c r="D52" s="3">
        <v>1.6419573186372074</v>
      </c>
      <c r="E52" s="3">
        <v>0.635117646036087</v>
      </c>
      <c r="I52">
        <v>17</v>
      </c>
      <c r="J52" s="12">
        <v>44844</v>
      </c>
    </row>
    <row r="53" spans="1:10" x14ac:dyDescent="0.35">
      <c r="A53" t="s">
        <v>194</v>
      </c>
      <c r="B53" s="3">
        <v>6.030147473316835</v>
      </c>
      <c r="C53" s="3">
        <v>7.3368551846520464</v>
      </c>
      <c r="D53" s="3">
        <v>1.3067077113352115</v>
      </c>
      <c r="E53" s="3">
        <v>0.77911504540587107</v>
      </c>
      <c r="I53">
        <v>27</v>
      </c>
      <c r="J53" s="12">
        <v>44847</v>
      </c>
    </row>
    <row r="54" spans="1:10" x14ac:dyDescent="0.35">
      <c r="A54" t="s">
        <v>157</v>
      </c>
      <c r="B54" s="3">
        <v>6.2851436554823525</v>
      </c>
      <c r="C54" s="3">
        <v>7.7485345752206527</v>
      </c>
      <c r="D54" s="3">
        <v>1.4633909197383002</v>
      </c>
      <c r="E54" s="3">
        <v>0.81940413783686883</v>
      </c>
      <c r="I54">
        <v>17</v>
      </c>
      <c r="J54" s="12">
        <v>44845</v>
      </c>
    </row>
    <row r="55" spans="1:10" x14ac:dyDescent="0.35">
      <c r="A55" t="s">
        <v>129</v>
      </c>
      <c r="B55" s="3">
        <v>3.8845756522699038</v>
      </c>
      <c r="C55" s="3">
        <v>6.9646463908715663</v>
      </c>
      <c r="D55" s="3">
        <v>3.0800707386016626</v>
      </c>
      <c r="E55" s="3">
        <v>0.14413909123232072</v>
      </c>
      <c r="I55">
        <v>9</v>
      </c>
      <c r="J55" s="12">
        <v>44851</v>
      </c>
    </row>
    <row r="56" spans="1:10" x14ac:dyDescent="0.35">
      <c r="A56" t="s">
        <v>154</v>
      </c>
      <c r="B56" s="3">
        <v>4.502279682963346</v>
      </c>
      <c r="C56" s="3">
        <v>7.0381262579714621</v>
      </c>
      <c r="D56" s="3">
        <v>2.5358465750081156</v>
      </c>
      <c r="E56" s="3">
        <v>0.1667940530720714</v>
      </c>
      <c r="I56">
        <v>14</v>
      </c>
      <c r="J56" s="12">
        <v>44845</v>
      </c>
    </row>
    <row r="57" spans="1:10" x14ac:dyDescent="0.35">
      <c r="A57" t="s">
        <v>123</v>
      </c>
      <c r="B57" s="3">
        <v>4.7707135308826647</v>
      </c>
      <c r="C57" s="3">
        <v>7.59084410146935</v>
      </c>
      <c r="D57" s="3">
        <v>2.8201305705866848</v>
      </c>
      <c r="E57" s="3">
        <v>0.18132654524013914</v>
      </c>
      <c r="I57">
        <v>26</v>
      </c>
      <c r="J57" s="12">
        <v>44842</v>
      </c>
    </row>
    <row r="58" spans="1:10" x14ac:dyDescent="0.35">
      <c r="A58" t="s">
        <v>192</v>
      </c>
      <c r="B58" s="3">
        <v>4.2592416232992569</v>
      </c>
      <c r="C58" s="3">
        <v>6.6769341328094463</v>
      </c>
      <c r="D58" s="3">
        <v>2.4176925095101893</v>
      </c>
      <c r="E58" s="3">
        <v>0.21160128443225709</v>
      </c>
      <c r="I58">
        <v>25</v>
      </c>
      <c r="J58" s="12">
        <v>44847</v>
      </c>
    </row>
    <row r="59" spans="1:10" x14ac:dyDescent="0.35">
      <c r="A59" t="s">
        <v>168</v>
      </c>
      <c r="B59" s="3">
        <v>4.7680758943022434</v>
      </c>
      <c r="C59" s="3">
        <v>7.5503038007854828</v>
      </c>
      <c r="D59" s="3">
        <v>2.7822279064832394</v>
      </c>
      <c r="E59" s="3">
        <v>0.33201870682384044</v>
      </c>
      <c r="I59">
        <v>30</v>
      </c>
      <c r="J59" s="12">
        <v>44846</v>
      </c>
    </row>
    <row r="60" spans="1:10" x14ac:dyDescent="0.35">
      <c r="A60" t="s">
        <v>155</v>
      </c>
      <c r="B60" s="3">
        <v>4.0226585865250026</v>
      </c>
      <c r="C60" s="3">
        <v>7.7133803492124446</v>
      </c>
      <c r="D60" s="3">
        <v>3.6907217626874425</v>
      </c>
      <c r="E60" s="3">
        <v>0.31767508263211286</v>
      </c>
      <c r="I60">
        <v>15</v>
      </c>
      <c r="J60" s="12">
        <v>44845</v>
      </c>
    </row>
    <row r="61" spans="1:10" x14ac:dyDescent="0.35">
      <c r="A61" t="s">
        <v>144</v>
      </c>
      <c r="B61" s="3">
        <v>4.1754556545456545</v>
      </c>
      <c r="C61" s="3">
        <v>7.7272231631495583</v>
      </c>
      <c r="D61" s="3">
        <v>3.5517675086039042</v>
      </c>
      <c r="E61" s="3">
        <v>0.38391525472366872</v>
      </c>
      <c r="I61">
        <v>27</v>
      </c>
      <c r="J61" s="12">
        <v>44845</v>
      </c>
    </row>
    <row r="62" spans="1:10" x14ac:dyDescent="0.35">
      <c r="A62" t="s">
        <v>115</v>
      </c>
      <c r="B62" s="3">
        <v>6.6960197601121951</v>
      </c>
      <c r="C62" s="3">
        <v>9.1878732379273167</v>
      </c>
      <c r="D62" s="3">
        <v>2.4918534778151225</v>
      </c>
      <c r="E62" s="3">
        <v>0.99978354403512237</v>
      </c>
      <c r="I62">
        <v>16</v>
      </c>
      <c r="J62" s="12">
        <v>44841</v>
      </c>
    </row>
    <row r="63" spans="1:10" x14ac:dyDescent="0.35">
      <c r="A63" t="s">
        <v>112</v>
      </c>
      <c r="B63" s="3">
        <v>6.7035209532130899</v>
      </c>
      <c r="C63" s="3">
        <v>9.0127870271496064</v>
      </c>
      <c r="D63" s="3">
        <v>2.3092660739365174</v>
      </c>
      <c r="E63" s="3">
        <v>1.1418845598926648</v>
      </c>
      <c r="I63">
        <v>13</v>
      </c>
      <c r="J63" s="12">
        <v>44841</v>
      </c>
    </row>
    <row r="64" spans="1:10" x14ac:dyDescent="0.35">
      <c r="A64" t="s">
        <v>132</v>
      </c>
      <c r="B64" s="3">
        <v>6.6297061237868196</v>
      </c>
      <c r="C64" s="3">
        <v>8.7664135377712942</v>
      </c>
      <c r="D64" s="3">
        <v>2.1367074139844746</v>
      </c>
      <c r="E64" s="3">
        <v>0.91731718231644066</v>
      </c>
      <c r="I64">
        <v>12</v>
      </c>
      <c r="J64" s="12">
        <v>44851</v>
      </c>
    </row>
    <row r="65" spans="1:10" x14ac:dyDescent="0.35">
      <c r="A65" t="s">
        <v>140</v>
      </c>
      <c r="B65" s="3">
        <v>4.0258582354719614</v>
      </c>
      <c r="C65" s="3">
        <v>7.4755952832759665</v>
      </c>
      <c r="D65" s="3">
        <v>3.4497370478040046</v>
      </c>
      <c r="E65" s="3">
        <v>0.2232381787475709</v>
      </c>
      <c r="I65">
        <v>17</v>
      </c>
      <c r="J65" s="12">
        <v>44851</v>
      </c>
    </row>
    <row r="66" spans="1:10" x14ac:dyDescent="0.35">
      <c r="A66" t="s">
        <v>147</v>
      </c>
      <c r="B66" s="3">
        <v>5.5425387994091642</v>
      </c>
      <c r="C66" s="3">
        <v>7.8614753021709971</v>
      </c>
      <c r="D66" s="3">
        <v>2.3189365027618329</v>
      </c>
      <c r="E66" s="3">
        <v>0.21510126675240657</v>
      </c>
      <c r="I66">
        <v>30</v>
      </c>
      <c r="J66" s="12">
        <v>44845</v>
      </c>
    </row>
    <row r="67" spans="1:10" x14ac:dyDescent="0.35">
      <c r="A67" t="s">
        <v>137</v>
      </c>
      <c r="B67" s="3">
        <v>6.5403151231484076</v>
      </c>
      <c r="C67" s="3">
        <v>8.3678822677445126</v>
      </c>
      <c r="D67" s="3">
        <v>1.8275671445961041</v>
      </c>
      <c r="E67" s="3">
        <v>0.95898930054959797</v>
      </c>
      <c r="I67">
        <v>18</v>
      </c>
      <c r="J67" s="12">
        <v>44844</v>
      </c>
    </row>
    <row r="68" spans="1:10" x14ac:dyDescent="0.35">
      <c r="A68" t="s">
        <v>145</v>
      </c>
      <c r="B68" s="3">
        <v>6.0947094887944093</v>
      </c>
      <c r="C68" s="3">
        <v>7.4269827368326329</v>
      </c>
      <c r="D68" s="3">
        <v>1.3322732480382231</v>
      </c>
      <c r="E68" s="3">
        <v>0.90017560460425861</v>
      </c>
      <c r="I68">
        <v>21</v>
      </c>
      <c r="J68" s="12">
        <v>44852</v>
      </c>
    </row>
    <row r="69" spans="1:10" x14ac:dyDescent="0.35">
      <c r="A69" t="s">
        <v>126</v>
      </c>
      <c r="B69" s="3">
        <v>4.6521946798885345</v>
      </c>
      <c r="C69" s="3">
        <v>8.4738655980216802</v>
      </c>
      <c r="D69" s="3">
        <v>3.8216709181331452</v>
      </c>
      <c r="E69" s="3">
        <v>0.20252956625762031</v>
      </c>
      <c r="I69">
        <v>29</v>
      </c>
      <c r="J69" s="12">
        <v>44842</v>
      </c>
    </row>
    <row r="70" spans="1:10" x14ac:dyDescent="0.35">
      <c r="A70" t="s">
        <v>150</v>
      </c>
      <c r="B70" s="3">
        <v>4.1924315855738694</v>
      </c>
      <c r="C70" s="3">
        <v>9.2045054357272402</v>
      </c>
      <c r="D70" s="3">
        <v>5.0120738501533708</v>
      </c>
      <c r="E70" s="3">
        <v>0.37460289214045739</v>
      </c>
      <c r="I70">
        <v>10</v>
      </c>
      <c r="J70" s="12">
        <v>44845</v>
      </c>
    </row>
    <row r="71" spans="1:10" x14ac:dyDescent="0.35">
      <c r="A71" t="s">
        <v>190</v>
      </c>
      <c r="B71" s="3">
        <v>5.062749678454912</v>
      </c>
      <c r="C71" s="3">
        <v>9.0108012673747382</v>
      </c>
      <c r="D71" s="3">
        <v>3.9480515889198267</v>
      </c>
      <c r="E71" s="3">
        <v>0.1995881809597862</v>
      </c>
      <c r="I71">
        <v>22</v>
      </c>
      <c r="J71" s="12">
        <v>44847</v>
      </c>
    </row>
    <row r="72" spans="1:10" x14ac:dyDescent="0.35">
      <c r="A72" t="s">
        <v>197</v>
      </c>
      <c r="B72" s="3">
        <v>3.9349491596251518</v>
      </c>
      <c r="C72" s="3">
        <v>7.1276119243117098</v>
      </c>
      <c r="D72" s="3">
        <v>3.1926627646865584</v>
      </c>
      <c r="E72" s="3">
        <v>0.24347815987455923</v>
      </c>
      <c r="I72">
        <v>30</v>
      </c>
      <c r="J72" s="12">
        <v>44847</v>
      </c>
    </row>
    <row r="73" spans="1:10" x14ac:dyDescent="0.35">
      <c r="A73" t="s">
        <v>158</v>
      </c>
      <c r="B73" s="3">
        <v>6.3644028391007428</v>
      </c>
      <c r="C73" s="3">
        <v>8.8069232188380013</v>
      </c>
      <c r="D73" s="3">
        <v>2.4425203797372572</v>
      </c>
      <c r="E73" s="3">
        <v>1.5195542695226845</v>
      </c>
      <c r="I73">
        <v>24</v>
      </c>
      <c r="J73" s="12">
        <v>44847</v>
      </c>
    </row>
    <row r="74" spans="1:10" x14ac:dyDescent="0.35">
      <c r="A74" t="s">
        <v>158</v>
      </c>
      <c r="B74" s="3">
        <v>4.1934215155974783</v>
      </c>
      <c r="C74" s="3">
        <v>7.5166143341942853</v>
      </c>
      <c r="D74" s="3">
        <v>3.3231928185968069</v>
      </c>
      <c r="E74" s="3">
        <v>0.26258365407565032</v>
      </c>
      <c r="I74">
        <v>18</v>
      </c>
      <c r="J74" s="12">
        <v>44846</v>
      </c>
    </row>
    <row r="75" spans="1:10" x14ac:dyDescent="0.35">
      <c r="A75" t="s">
        <v>121</v>
      </c>
      <c r="B75" s="3">
        <v>5.1507739813279745</v>
      </c>
      <c r="C75" s="3">
        <v>8.2911889445801954</v>
      </c>
      <c r="D75" s="3">
        <v>3.14041496325222</v>
      </c>
      <c r="E75" s="3">
        <v>0.24422204508526366</v>
      </c>
      <c r="I75">
        <v>24</v>
      </c>
      <c r="J75" s="12">
        <v>44842</v>
      </c>
    </row>
    <row r="76" spans="1:10" x14ac:dyDescent="0.35">
      <c r="A76" t="s">
        <v>111</v>
      </c>
      <c r="B76" s="3">
        <v>3.2604733199026175</v>
      </c>
      <c r="C76" s="3">
        <v>6.6243277356155099</v>
      </c>
      <c r="D76" s="3">
        <v>3.3638544157128925</v>
      </c>
      <c r="E76" s="3">
        <v>0.20293731666180265</v>
      </c>
      <c r="I76">
        <v>12</v>
      </c>
      <c r="J76" s="12">
        <v>44841</v>
      </c>
    </row>
    <row r="77" spans="1:10" x14ac:dyDescent="0.35">
      <c r="A77" t="s">
        <v>153</v>
      </c>
      <c r="B77" s="3">
        <v>4.0716601226936255</v>
      </c>
      <c r="C77" s="3">
        <v>7.2729760178318479</v>
      </c>
      <c r="D77" s="3">
        <v>3.2013158951382215</v>
      </c>
      <c r="E77" s="3">
        <v>0.1787553452181142</v>
      </c>
      <c r="I77">
        <v>13</v>
      </c>
      <c r="J77" s="12">
        <v>44845</v>
      </c>
    </row>
    <row r="78" spans="1:10" x14ac:dyDescent="0.35">
      <c r="A78" t="s">
        <v>189</v>
      </c>
      <c r="B78" s="3">
        <v>5.7576621006137074</v>
      </c>
      <c r="C78" s="3">
        <v>9.2936942533826521</v>
      </c>
      <c r="D78" s="3">
        <v>3.5360321527689442</v>
      </c>
      <c r="E78" s="3">
        <v>0.22414127840790654</v>
      </c>
      <c r="I78">
        <v>21</v>
      </c>
      <c r="J78" s="12">
        <v>44847</v>
      </c>
    </row>
    <row r="79" spans="1:10" x14ac:dyDescent="0.35">
      <c r="A79" t="s">
        <v>196</v>
      </c>
      <c r="B79" s="3">
        <v>1.5224324137362271</v>
      </c>
      <c r="C79" s="3">
        <v>2.9690850299953717</v>
      </c>
      <c r="D79" s="3">
        <v>1.4466526162591447</v>
      </c>
      <c r="E79" s="3">
        <v>8.2513111153512855E-2</v>
      </c>
      <c r="I79">
        <v>29</v>
      </c>
      <c r="J79" s="12">
        <v>44847</v>
      </c>
    </row>
    <row r="80" spans="1:10" x14ac:dyDescent="0.35">
      <c r="A80" t="s">
        <v>182</v>
      </c>
      <c r="B80" s="3">
        <v>2.4445800927104635</v>
      </c>
      <c r="C80" s="3">
        <v>3.8725781442259097</v>
      </c>
      <c r="D80" s="3">
        <v>1.4279980515154465</v>
      </c>
      <c r="E80" s="3">
        <v>0.10887494190274116</v>
      </c>
      <c r="I80">
        <v>23</v>
      </c>
      <c r="J80" s="12">
        <v>44852</v>
      </c>
    </row>
    <row r="81" spans="1:10" x14ac:dyDescent="0.35">
      <c r="A81" t="s">
        <v>167</v>
      </c>
      <c r="B81" s="3">
        <v>8.2689634227938953</v>
      </c>
      <c r="C81" s="3">
        <v>11.128711056537592</v>
      </c>
      <c r="D81" s="3">
        <v>2.8597476337436971</v>
      </c>
      <c r="E81" s="3">
        <v>0.20411725512113432</v>
      </c>
      <c r="I81">
        <v>29</v>
      </c>
      <c r="J81" s="12">
        <v>44846</v>
      </c>
    </row>
  </sheetData>
  <sortState ref="A2:E81">
    <sortCondition ref="A2:A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B99B-C107-4715-90F8-259FCE25D83E}">
  <dimension ref="A1:BJ358"/>
  <sheetViews>
    <sheetView topLeftCell="A317" workbookViewId="0">
      <selection activeCell="V368" sqref="V368"/>
    </sheetView>
  </sheetViews>
  <sheetFormatPr defaultRowHeight="14.5" x14ac:dyDescent="0.35"/>
  <cols>
    <col min="3" max="3" width="16.36328125" customWidth="1"/>
    <col min="25" max="25" width="8.90625" style="12" bestFit="1" customWidth="1"/>
  </cols>
  <sheetData>
    <row r="1" spans="1:62" s="2" customFormat="1" ht="17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3" t="s">
        <v>24</v>
      </c>
      <c r="Z1" s="2" t="s">
        <v>25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I1" s="2" t="s">
        <v>79</v>
      </c>
      <c r="AJ1" s="2" t="s">
        <v>80</v>
      </c>
      <c r="AK1" s="2" t="s">
        <v>43</v>
      </c>
      <c r="AL1" s="2" t="s">
        <v>44</v>
      </c>
      <c r="AM1" s="2" t="s">
        <v>45</v>
      </c>
      <c r="AO1" s="2" t="s">
        <v>81</v>
      </c>
      <c r="AP1" s="2" t="s">
        <v>82</v>
      </c>
      <c r="AQ1" s="2" t="s">
        <v>46</v>
      </c>
      <c r="AR1" s="2" t="s">
        <v>47</v>
      </c>
      <c r="AS1" s="2" t="s">
        <v>48</v>
      </c>
      <c r="AU1" s="2" t="s">
        <v>83</v>
      </c>
      <c r="AV1" s="2" t="s">
        <v>49</v>
      </c>
      <c r="AW1" s="2" t="s">
        <v>50</v>
      </c>
      <c r="AX1" s="2" t="s">
        <v>51</v>
      </c>
      <c r="AY1" s="2" t="s">
        <v>52</v>
      </c>
      <c r="BA1" s="2" t="s">
        <v>84</v>
      </c>
      <c r="BB1" s="2" t="s">
        <v>53</v>
      </c>
      <c r="BC1" s="2" t="s">
        <v>54</v>
      </c>
      <c r="BD1" s="2" t="s">
        <v>55</v>
      </c>
      <c r="BE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</row>
    <row r="2" spans="1:62" x14ac:dyDescent="0.35">
      <c r="A2">
        <v>35</v>
      </c>
      <c r="B2">
        <v>10</v>
      </c>
      <c r="C2" t="s">
        <v>180</v>
      </c>
      <c r="D2" t="s">
        <v>27</v>
      </c>
      <c r="G2">
        <v>0.5</v>
      </c>
      <c r="H2">
        <v>0.5</v>
      </c>
      <c r="I2">
        <v>10064</v>
      </c>
      <c r="J2">
        <v>7169</v>
      </c>
      <c r="L2">
        <v>1885</v>
      </c>
      <c r="M2">
        <v>8.1359999999999992</v>
      </c>
      <c r="N2">
        <v>6.3520000000000003</v>
      </c>
      <c r="O2">
        <v>0</v>
      </c>
      <c r="Q2">
        <v>8.1000000000000003E-2</v>
      </c>
      <c r="R2">
        <v>1</v>
      </c>
      <c r="S2">
        <v>0</v>
      </c>
      <c r="T2">
        <v>0</v>
      </c>
      <c r="V2">
        <v>0</v>
      </c>
      <c r="Y2" s="12">
        <v>44846</v>
      </c>
      <c r="Z2">
        <v>0.8762847222222222</v>
      </c>
      <c r="AB2">
        <v>1</v>
      </c>
      <c r="AD2">
        <v>10.10995588728138</v>
      </c>
      <c r="AE2">
        <v>7.1383423479189068</v>
      </c>
      <c r="AF2">
        <v>-2.9716135393624734</v>
      </c>
      <c r="AG2">
        <v>0.20743884945714658</v>
      </c>
    </row>
    <row r="3" spans="1:62" x14ac:dyDescent="0.35">
      <c r="A3">
        <v>36</v>
      </c>
      <c r="B3">
        <v>10</v>
      </c>
      <c r="C3" t="s">
        <v>180</v>
      </c>
      <c r="D3" t="s">
        <v>27</v>
      </c>
      <c r="G3">
        <v>0.5</v>
      </c>
      <c r="H3">
        <v>0.5</v>
      </c>
      <c r="I3">
        <v>5618</v>
      </c>
      <c r="J3">
        <v>7209</v>
      </c>
      <c r="L3">
        <v>1860</v>
      </c>
      <c r="M3">
        <v>4.7249999999999996</v>
      </c>
      <c r="N3">
        <v>6.3860000000000001</v>
      </c>
      <c r="O3">
        <v>1.661</v>
      </c>
      <c r="Q3">
        <v>7.8E-2</v>
      </c>
      <c r="R3">
        <v>1</v>
      </c>
      <c r="S3">
        <v>0</v>
      </c>
      <c r="T3">
        <v>0</v>
      </c>
      <c r="V3">
        <v>0</v>
      </c>
      <c r="Y3" s="12">
        <v>44846</v>
      </c>
      <c r="Z3">
        <v>0.88340277777777787</v>
      </c>
      <c r="AB3">
        <v>1</v>
      </c>
      <c r="AD3">
        <v>5.6804496092627312</v>
      </c>
      <c r="AE3">
        <v>7.177362070126895</v>
      </c>
      <c r="AF3">
        <v>1.4969124608641637</v>
      </c>
      <c r="AG3">
        <v>0.20480439694125382</v>
      </c>
      <c r="AK3">
        <v>2.1449712130620275</v>
      </c>
      <c r="AQ3">
        <v>0.12224646235194465</v>
      </c>
      <c r="AW3">
        <v>8.2820438541003387</v>
      </c>
      <c r="BC3">
        <v>0.66665998876760268</v>
      </c>
      <c r="BG3">
        <v>5.6201740514984202</v>
      </c>
      <c r="BH3">
        <v>7.1817517888752942</v>
      </c>
      <c r="BI3">
        <v>1.561577737376874</v>
      </c>
      <c r="BJ3">
        <v>0.20548935459538592</v>
      </c>
    </row>
    <row r="4" spans="1:62" x14ac:dyDescent="0.35">
      <c r="A4">
        <v>37</v>
      </c>
      <c r="B4">
        <v>10</v>
      </c>
      <c r="C4" t="s">
        <v>180</v>
      </c>
      <c r="D4" t="s">
        <v>27</v>
      </c>
      <c r="G4">
        <v>0.5</v>
      </c>
      <c r="H4">
        <v>0.5</v>
      </c>
      <c r="I4">
        <v>5497</v>
      </c>
      <c r="J4">
        <v>7218</v>
      </c>
      <c r="L4">
        <v>1873</v>
      </c>
      <c r="M4">
        <v>4.6319999999999997</v>
      </c>
      <c r="N4">
        <v>6.3940000000000001</v>
      </c>
      <c r="O4">
        <v>1.7609999999999999</v>
      </c>
      <c r="Q4">
        <v>0.08</v>
      </c>
      <c r="R4">
        <v>1</v>
      </c>
      <c r="S4">
        <v>0</v>
      </c>
      <c r="T4">
        <v>0</v>
      </c>
      <c r="V4">
        <v>0</v>
      </c>
      <c r="Y4" s="12">
        <v>44846</v>
      </c>
      <c r="Z4">
        <v>0.89105324074074066</v>
      </c>
      <c r="AB4">
        <v>1</v>
      </c>
      <c r="AD4">
        <v>5.5598984937341083</v>
      </c>
      <c r="AE4">
        <v>7.1861415076236925</v>
      </c>
      <c r="AF4">
        <v>1.6262430138895843</v>
      </c>
      <c r="AG4">
        <v>0.20617431224951804</v>
      </c>
    </row>
    <row r="5" spans="1:62" x14ac:dyDescent="0.35">
      <c r="A5">
        <v>35</v>
      </c>
      <c r="B5">
        <v>10</v>
      </c>
      <c r="C5" t="s">
        <v>109</v>
      </c>
      <c r="D5" t="s">
        <v>27</v>
      </c>
      <c r="G5">
        <v>0.5</v>
      </c>
      <c r="H5">
        <v>0.5</v>
      </c>
      <c r="I5">
        <v>2848</v>
      </c>
      <c r="J5">
        <v>6054</v>
      </c>
      <c r="L5">
        <v>1522</v>
      </c>
      <c r="M5">
        <v>2.6</v>
      </c>
      <c r="N5">
        <v>5.407</v>
      </c>
      <c r="O5">
        <v>2.8069999999999999</v>
      </c>
      <c r="Q5">
        <v>4.2999999999999997E-2</v>
      </c>
      <c r="R5">
        <v>1</v>
      </c>
      <c r="S5">
        <v>0</v>
      </c>
      <c r="T5">
        <v>0</v>
      </c>
      <c r="V5">
        <v>0</v>
      </c>
      <c r="Y5" s="12">
        <v>44841</v>
      </c>
      <c r="Z5">
        <v>0.7791435185185186</v>
      </c>
      <c r="AB5">
        <v>1</v>
      </c>
      <c r="AD5">
        <v>2.9049167669202287</v>
      </c>
      <c r="AE5">
        <v>6.2534081041124399</v>
      </c>
      <c r="AF5">
        <v>3.3484913371922111</v>
      </c>
      <c r="AG5">
        <v>0.17679032199361069</v>
      </c>
    </row>
    <row r="6" spans="1:62" x14ac:dyDescent="0.35">
      <c r="A6">
        <v>36</v>
      </c>
      <c r="B6">
        <v>10</v>
      </c>
      <c r="C6" t="s">
        <v>109</v>
      </c>
      <c r="D6" t="s">
        <v>27</v>
      </c>
      <c r="G6">
        <v>0.5</v>
      </c>
      <c r="H6">
        <v>0.5</v>
      </c>
      <c r="I6">
        <v>2940</v>
      </c>
      <c r="J6">
        <v>6142</v>
      </c>
      <c r="L6">
        <v>1563</v>
      </c>
      <c r="M6">
        <v>2.67</v>
      </c>
      <c r="N6">
        <v>5.4820000000000002</v>
      </c>
      <c r="O6">
        <v>2.8119999999999998</v>
      </c>
      <c r="Q6">
        <v>4.7E-2</v>
      </c>
      <c r="R6">
        <v>1</v>
      </c>
      <c r="S6">
        <v>0</v>
      </c>
      <c r="T6">
        <v>0</v>
      </c>
      <c r="V6">
        <v>0</v>
      </c>
      <c r="Y6" s="12">
        <v>44841</v>
      </c>
      <c r="Z6">
        <v>0.78634259259259265</v>
      </c>
      <c r="AB6">
        <v>1</v>
      </c>
      <c r="AD6">
        <v>2.9969314022911986</v>
      </c>
      <c r="AE6">
        <v>6.3424692980340502</v>
      </c>
      <c r="AF6">
        <v>3.3455378957428517</v>
      </c>
      <c r="AG6">
        <v>0.18096976363647957</v>
      </c>
      <c r="AK6">
        <v>0.29990455778209424</v>
      </c>
      <c r="AQ6">
        <v>1.2039689260539983</v>
      </c>
      <c r="AW6">
        <v>2.5705017950884135</v>
      </c>
      <c r="BC6">
        <v>1.9911259313892915</v>
      </c>
      <c r="BG6">
        <v>3.0014321181517349</v>
      </c>
      <c r="BH6">
        <v>6.3045170847151821</v>
      </c>
      <c r="BI6">
        <v>3.3030849665634472</v>
      </c>
      <c r="BJ6">
        <v>0.17918585561818187</v>
      </c>
    </row>
    <row r="7" spans="1:62" x14ac:dyDescent="0.35">
      <c r="A7">
        <v>37</v>
      </c>
      <c r="B7">
        <v>10</v>
      </c>
      <c r="C7" t="s">
        <v>109</v>
      </c>
      <c r="D7" t="s">
        <v>27</v>
      </c>
      <c r="G7">
        <v>0.5</v>
      </c>
      <c r="H7">
        <v>0.5</v>
      </c>
      <c r="I7">
        <v>2949</v>
      </c>
      <c r="J7">
        <v>6067</v>
      </c>
      <c r="L7">
        <v>1528</v>
      </c>
      <c r="M7">
        <v>2.677</v>
      </c>
      <c r="N7">
        <v>5.4180000000000001</v>
      </c>
      <c r="O7">
        <v>2.7410000000000001</v>
      </c>
      <c r="Q7">
        <v>4.3999999999999997E-2</v>
      </c>
      <c r="R7">
        <v>1</v>
      </c>
      <c r="S7">
        <v>0</v>
      </c>
      <c r="T7">
        <v>0</v>
      </c>
      <c r="V7">
        <v>0</v>
      </c>
      <c r="Y7" s="12">
        <v>44841</v>
      </c>
      <c r="Z7">
        <v>0.79377314814814814</v>
      </c>
      <c r="AB7">
        <v>1</v>
      </c>
      <c r="AD7">
        <v>3.0059328340122713</v>
      </c>
      <c r="AE7">
        <v>6.266564871396314</v>
      </c>
      <c r="AF7">
        <v>3.2606320373840427</v>
      </c>
      <c r="AG7">
        <v>0.17740194759988417</v>
      </c>
    </row>
    <row r="8" spans="1:62" x14ac:dyDescent="0.35">
      <c r="A8">
        <v>83</v>
      </c>
      <c r="B8">
        <v>24</v>
      </c>
      <c r="C8" t="s">
        <v>162</v>
      </c>
      <c r="D8" t="s">
        <v>27</v>
      </c>
      <c r="G8">
        <v>0.5</v>
      </c>
      <c r="H8">
        <v>0.5</v>
      </c>
      <c r="I8">
        <v>3450</v>
      </c>
      <c r="J8">
        <v>5752</v>
      </c>
      <c r="L8">
        <v>1784</v>
      </c>
      <c r="M8">
        <v>3.0619999999999998</v>
      </c>
      <c r="N8">
        <v>5.1509999999999998</v>
      </c>
      <c r="O8">
        <v>2.09</v>
      </c>
      <c r="Q8">
        <v>7.0999999999999994E-2</v>
      </c>
      <c r="R8">
        <v>1</v>
      </c>
      <c r="S8">
        <v>0</v>
      </c>
      <c r="T8">
        <v>0</v>
      </c>
      <c r="V8">
        <v>0</v>
      </c>
      <c r="Y8" s="12">
        <v>44846</v>
      </c>
      <c r="Z8">
        <v>0.22600694444444444</v>
      </c>
      <c r="AB8">
        <v>1</v>
      </c>
      <c r="AD8">
        <v>3.4564186130209098</v>
      </c>
      <c r="AE8">
        <v>5.7525557429768792</v>
      </c>
      <c r="AF8">
        <v>2.2961371299559694</v>
      </c>
      <c r="AG8">
        <v>0.18783798614228772</v>
      </c>
    </row>
    <row r="9" spans="1:62" x14ac:dyDescent="0.35">
      <c r="A9">
        <v>84</v>
      </c>
      <c r="B9">
        <v>24</v>
      </c>
      <c r="C9" t="s">
        <v>162</v>
      </c>
      <c r="D9" t="s">
        <v>27</v>
      </c>
      <c r="G9">
        <v>0.5</v>
      </c>
      <c r="H9">
        <v>0.5</v>
      </c>
      <c r="I9">
        <v>3145</v>
      </c>
      <c r="J9">
        <v>5685</v>
      </c>
      <c r="L9">
        <v>1794</v>
      </c>
      <c r="M9">
        <v>2.8279999999999998</v>
      </c>
      <c r="N9">
        <v>5.0949999999999998</v>
      </c>
      <c r="O9">
        <v>2.2669999999999999</v>
      </c>
      <c r="Q9">
        <v>7.1999999999999995E-2</v>
      </c>
      <c r="R9">
        <v>1</v>
      </c>
      <c r="S9">
        <v>0</v>
      </c>
      <c r="T9">
        <v>0</v>
      </c>
      <c r="V9">
        <v>0</v>
      </c>
      <c r="Y9" s="12">
        <v>44846</v>
      </c>
      <c r="Z9">
        <v>0.23303240740740741</v>
      </c>
      <c r="AB9">
        <v>1</v>
      </c>
      <c r="AD9">
        <v>3.154489955820301</v>
      </c>
      <c r="AE9">
        <v>5.6871298223504931</v>
      </c>
      <c r="AF9">
        <v>2.5326398665301921</v>
      </c>
      <c r="AG9">
        <v>0.18883062449465643</v>
      </c>
      <c r="AK9">
        <v>2.8970938925430612</v>
      </c>
      <c r="AQ9">
        <v>1.7171932961149002E-2</v>
      </c>
      <c r="AW9">
        <v>3.4575257274677011</v>
      </c>
      <c r="BC9">
        <v>1.0458553261394963</v>
      </c>
      <c r="BG9">
        <v>3.109448139746112</v>
      </c>
      <c r="BH9">
        <v>5.6866415692114902</v>
      </c>
      <c r="BI9">
        <v>2.5771934294653782</v>
      </c>
      <c r="BJ9">
        <v>0.18982326284702511</v>
      </c>
    </row>
    <row r="10" spans="1:62" x14ac:dyDescent="0.35">
      <c r="A10">
        <v>85</v>
      </c>
      <c r="B10">
        <v>24</v>
      </c>
      <c r="C10" t="s">
        <v>162</v>
      </c>
      <c r="D10" t="s">
        <v>27</v>
      </c>
      <c r="G10">
        <v>0.5</v>
      </c>
      <c r="H10">
        <v>0.5</v>
      </c>
      <c r="I10">
        <v>3054</v>
      </c>
      <c r="J10">
        <v>5684</v>
      </c>
      <c r="L10">
        <v>1814</v>
      </c>
      <c r="M10">
        <v>2.758</v>
      </c>
      <c r="N10">
        <v>5.0940000000000003</v>
      </c>
      <c r="O10">
        <v>2.3359999999999999</v>
      </c>
      <c r="Q10">
        <v>7.3999999999999996E-2</v>
      </c>
      <c r="R10">
        <v>1</v>
      </c>
      <c r="S10">
        <v>0</v>
      </c>
      <c r="T10">
        <v>0</v>
      </c>
      <c r="V10">
        <v>0</v>
      </c>
      <c r="Y10" s="12">
        <v>44846</v>
      </c>
      <c r="Z10">
        <v>0.24033564814814815</v>
      </c>
      <c r="AB10">
        <v>1</v>
      </c>
      <c r="AD10">
        <v>3.0644063236719226</v>
      </c>
      <c r="AE10">
        <v>5.6861533160724873</v>
      </c>
      <c r="AF10">
        <v>2.6217469924005647</v>
      </c>
      <c r="AG10">
        <v>0.19081590119939382</v>
      </c>
    </row>
    <row r="11" spans="1:62" x14ac:dyDescent="0.35">
      <c r="A11">
        <v>89</v>
      </c>
      <c r="B11">
        <v>26</v>
      </c>
      <c r="C11" t="s">
        <v>193</v>
      </c>
      <c r="D11" t="s">
        <v>27</v>
      </c>
      <c r="G11">
        <v>0.5</v>
      </c>
      <c r="H11">
        <v>0.5</v>
      </c>
      <c r="I11">
        <v>3282</v>
      </c>
      <c r="J11">
        <v>6631</v>
      </c>
      <c r="L11">
        <v>2846</v>
      </c>
      <c r="M11">
        <v>2.9319999999999999</v>
      </c>
      <c r="N11">
        <v>5.8959999999999999</v>
      </c>
      <c r="O11">
        <v>2.964</v>
      </c>
      <c r="Q11">
        <v>0.182</v>
      </c>
      <c r="R11">
        <v>1</v>
      </c>
      <c r="S11">
        <v>0</v>
      </c>
      <c r="T11">
        <v>0</v>
      </c>
      <c r="V11">
        <v>0</v>
      </c>
      <c r="Y11" s="12">
        <v>44847</v>
      </c>
      <c r="Z11">
        <v>0.34739583333333335</v>
      </c>
      <c r="AB11">
        <v>1</v>
      </c>
      <c r="AD11">
        <v>3.3531156764126258</v>
      </c>
      <c r="AE11">
        <v>6.6135270842214657</v>
      </c>
      <c r="AF11">
        <v>3.26041140780884</v>
      </c>
      <c r="AG11">
        <v>0.30870720416806346</v>
      </c>
    </row>
    <row r="12" spans="1:62" x14ac:dyDescent="0.35">
      <c r="A12">
        <v>90</v>
      </c>
      <c r="B12">
        <v>26</v>
      </c>
      <c r="C12" t="s">
        <v>193</v>
      </c>
      <c r="D12" t="s">
        <v>27</v>
      </c>
      <c r="G12">
        <v>0.5</v>
      </c>
      <c r="H12">
        <v>0.5</v>
      </c>
      <c r="I12">
        <v>3123</v>
      </c>
      <c r="J12">
        <v>6649</v>
      </c>
      <c r="L12">
        <v>2782</v>
      </c>
      <c r="M12">
        <v>2.8109999999999999</v>
      </c>
      <c r="N12">
        <v>5.9109999999999996</v>
      </c>
      <c r="O12">
        <v>3.1</v>
      </c>
      <c r="Q12">
        <v>0.17499999999999999</v>
      </c>
      <c r="R12">
        <v>1</v>
      </c>
      <c r="S12">
        <v>0</v>
      </c>
      <c r="T12">
        <v>0</v>
      </c>
      <c r="V12">
        <v>0</v>
      </c>
      <c r="Y12" s="12">
        <v>44847</v>
      </c>
      <c r="Z12">
        <v>0.3546643518518518</v>
      </c>
      <c r="AB12">
        <v>1</v>
      </c>
      <c r="AD12">
        <v>3.1947055328667497</v>
      </c>
      <c r="AE12">
        <v>6.6310859592150608</v>
      </c>
      <c r="AF12">
        <v>3.4363804263483111</v>
      </c>
      <c r="AG12">
        <v>0.30196300572737805</v>
      </c>
      <c r="AK12">
        <v>1.9205936249853843</v>
      </c>
      <c r="AQ12">
        <v>1.0499578468154518</v>
      </c>
      <c r="AW12">
        <v>0.24726004151598294</v>
      </c>
      <c r="BC12">
        <v>0.41789720953952902</v>
      </c>
      <c r="BG12">
        <v>3.1643186814318489</v>
      </c>
      <c r="BH12">
        <v>6.5964559557554709</v>
      </c>
      <c r="BI12">
        <v>3.432137274323622</v>
      </c>
      <c r="BJ12">
        <v>0.30259527433119232</v>
      </c>
    </row>
    <row r="13" spans="1:62" x14ac:dyDescent="0.35">
      <c r="A13">
        <v>91</v>
      </c>
      <c r="B13">
        <v>26</v>
      </c>
      <c r="C13" t="s">
        <v>193</v>
      </c>
      <c r="D13" t="s">
        <v>27</v>
      </c>
      <c r="G13">
        <v>0.5</v>
      </c>
      <c r="H13">
        <v>0.5</v>
      </c>
      <c r="I13">
        <v>3062</v>
      </c>
      <c r="J13">
        <v>6578</v>
      </c>
      <c r="L13">
        <v>2794</v>
      </c>
      <c r="M13">
        <v>2.7639999999999998</v>
      </c>
      <c r="N13">
        <v>5.851</v>
      </c>
      <c r="O13">
        <v>3.0880000000000001</v>
      </c>
      <c r="Q13">
        <v>0.17599999999999999</v>
      </c>
      <c r="R13">
        <v>1</v>
      </c>
      <c r="S13">
        <v>0</v>
      </c>
      <c r="T13">
        <v>0</v>
      </c>
      <c r="V13">
        <v>0</v>
      </c>
      <c r="Y13" s="12">
        <v>44847</v>
      </c>
      <c r="Z13">
        <v>0.36240740740740746</v>
      </c>
      <c r="AB13">
        <v>1</v>
      </c>
      <c r="AD13">
        <v>3.1339318299969481</v>
      </c>
      <c r="AE13">
        <v>6.5618259522958811</v>
      </c>
      <c r="AF13">
        <v>3.427894122298933</v>
      </c>
      <c r="AG13">
        <v>0.30322754293500659</v>
      </c>
    </row>
    <row r="14" spans="1:62" x14ac:dyDescent="0.35">
      <c r="A14">
        <v>77</v>
      </c>
      <c r="B14">
        <v>22</v>
      </c>
      <c r="C14" t="s">
        <v>160</v>
      </c>
      <c r="D14" t="s">
        <v>27</v>
      </c>
      <c r="G14">
        <v>0.5</v>
      </c>
      <c r="H14">
        <v>0.5</v>
      </c>
      <c r="I14">
        <v>3937</v>
      </c>
      <c r="J14">
        <v>6872</v>
      </c>
      <c r="L14">
        <v>2589</v>
      </c>
      <c r="M14">
        <v>3.4350000000000001</v>
      </c>
      <c r="N14">
        <v>6.101</v>
      </c>
      <c r="O14">
        <v>2.6659999999999999</v>
      </c>
      <c r="Q14">
        <v>0.155</v>
      </c>
      <c r="R14">
        <v>1</v>
      </c>
      <c r="S14">
        <v>0</v>
      </c>
      <c r="T14">
        <v>0</v>
      </c>
      <c r="V14">
        <v>0</v>
      </c>
      <c r="Y14" s="12">
        <v>44846</v>
      </c>
      <c r="Z14">
        <v>0.17099537037037038</v>
      </c>
      <c r="AB14">
        <v>1</v>
      </c>
      <c r="AD14">
        <v>3.9385145345182759</v>
      </c>
      <c r="AE14">
        <v>6.846242774343331</v>
      </c>
      <c r="AF14">
        <v>2.907728239825055</v>
      </c>
      <c r="AG14">
        <v>0.26774537350796757</v>
      </c>
    </row>
    <row r="15" spans="1:62" x14ac:dyDescent="0.35">
      <c r="A15">
        <v>78</v>
      </c>
      <c r="B15">
        <v>22</v>
      </c>
      <c r="C15" t="s">
        <v>160</v>
      </c>
      <c r="D15" t="s">
        <v>27</v>
      </c>
      <c r="G15">
        <v>0.5</v>
      </c>
      <c r="H15">
        <v>0.5</v>
      </c>
      <c r="I15">
        <v>3262</v>
      </c>
      <c r="J15">
        <v>6814</v>
      </c>
      <c r="L15">
        <v>2659</v>
      </c>
      <c r="M15">
        <v>2.9180000000000001</v>
      </c>
      <c r="N15">
        <v>6.0510000000000002</v>
      </c>
      <c r="O15">
        <v>3.1339999999999999</v>
      </c>
      <c r="Q15">
        <v>0.16200000000000001</v>
      </c>
      <c r="R15">
        <v>1</v>
      </c>
      <c r="S15">
        <v>0</v>
      </c>
      <c r="T15">
        <v>0</v>
      </c>
      <c r="V15">
        <v>0</v>
      </c>
      <c r="Y15" s="12">
        <v>44846</v>
      </c>
      <c r="Z15">
        <v>0.17804398148148148</v>
      </c>
      <c r="AB15">
        <v>1</v>
      </c>
      <c r="AD15">
        <v>3.2703117685825016</v>
      </c>
      <c r="AE15">
        <v>6.7896054102189964</v>
      </c>
      <c r="AF15">
        <v>3.5192936416364948</v>
      </c>
      <c r="AG15">
        <v>0.27469384197454844</v>
      </c>
      <c r="AK15">
        <v>1.8020336373862818</v>
      </c>
      <c r="AQ15">
        <v>0.83071274126468886</v>
      </c>
      <c r="AW15">
        <v>3.2163594475576676</v>
      </c>
      <c r="BC15">
        <v>1.4926403454584951</v>
      </c>
      <c r="BG15">
        <v>3.2411088328860496</v>
      </c>
      <c r="BH15">
        <v>6.8179240922811637</v>
      </c>
      <c r="BI15">
        <v>3.5768152593951141</v>
      </c>
      <c r="BJ15">
        <v>0.2726589333521926</v>
      </c>
    </row>
    <row r="16" spans="1:62" x14ac:dyDescent="0.35">
      <c r="A16">
        <v>79</v>
      </c>
      <c r="B16">
        <v>22</v>
      </c>
      <c r="C16" t="s">
        <v>160</v>
      </c>
      <c r="D16" t="s">
        <v>27</v>
      </c>
      <c r="G16">
        <v>0.5</v>
      </c>
      <c r="H16">
        <v>0.5</v>
      </c>
      <c r="I16">
        <v>3203</v>
      </c>
      <c r="J16">
        <v>6872</v>
      </c>
      <c r="L16">
        <v>2618</v>
      </c>
      <c r="M16">
        <v>2.8719999999999999</v>
      </c>
      <c r="N16">
        <v>6.1</v>
      </c>
      <c r="O16">
        <v>3.2280000000000002</v>
      </c>
      <c r="Q16">
        <v>0.158</v>
      </c>
      <c r="R16">
        <v>1</v>
      </c>
      <c r="S16">
        <v>0</v>
      </c>
      <c r="T16">
        <v>0</v>
      </c>
      <c r="V16">
        <v>0</v>
      </c>
      <c r="Y16" s="12">
        <v>44846</v>
      </c>
      <c r="Z16">
        <v>0.18550925925925923</v>
      </c>
      <c r="AB16">
        <v>1</v>
      </c>
      <c r="AD16">
        <v>3.2119058971895971</v>
      </c>
      <c r="AE16">
        <v>6.846242774343331</v>
      </c>
      <c r="AF16">
        <v>3.6343368771537339</v>
      </c>
      <c r="AG16">
        <v>0.27062402472983682</v>
      </c>
    </row>
    <row r="17" spans="1:62" x14ac:dyDescent="0.35">
      <c r="A17">
        <v>50</v>
      </c>
      <c r="B17">
        <v>15</v>
      </c>
      <c r="C17" s="9" t="s">
        <v>185</v>
      </c>
      <c r="D17" t="s">
        <v>27</v>
      </c>
      <c r="G17">
        <v>0.5</v>
      </c>
      <c r="H17">
        <v>0.5</v>
      </c>
      <c r="I17">
        <v>62</v>
      </c>
      <c r="J17">
        <v>11</v>
      </c>
      <c r="L17">
        <v>115</v>
      </c>
      <c r="M17">
        <v>0.46300000000000002</v>
      </c>
      <c r="N17">
        <v>0.28799999999999998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2">
        <v>44846</v>
      </c>
      <c r="Z17">
        <v>0.9935532407407407</v>
      </c>
      <c r="AB17">
        <v>3</v>
      </c>
      <c r="AC17" t="s">
        <v>200</v>
      </c>
      <c r="AD17">
        <v>0.14506119705588877</v>
      </c>
      <c r="AE17">
        <v>0.1557630587994252</v>
      </c>
      <c r="AF17">
        <v>1.0701861743536434E-2</v>
      </c>
      <c r="AG17">
        <v>2.0919611331940612E-2</v>
      </c>
    </row>
    <row r="18" spans="1:62" x14ac:dyDescent="0.35">
      <c r="A18">
        <v>51</v>
      </c>
      <c r="B18">
        <v>15</v>
      </c>
      <c r="C18" s="9" t="s">
        <v>185</v>
      </c>
      <c r="D18" t="s">
        <v>27</v>
      </c>
      <c r="G18">
        <v>0.5</v>
      </c>
      <c r="H18">
        <v>0.5</v>
      </c>
      <c r="I18">
        <v>53</v>
      </c>
      <c r="J18">
        <v>32</v>
      </c>
      <c r="L18">
        <v>73</v>
      </c>
      <c r="M18">
        <v>0.45600000000000002</v>
      </c>
      <c r="N18">
        <v>0.30599999999999999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2">
        <v>44846</v>
      </c>
      <c r="Z18">
        <v>0.99912037037037038</v>
      </c>
      <c r="AB18">
        <v>3</v>
      </c>
      <c r="AC18" t="s">
        <v>200</v>
      </c>
      <c r="AD18">
        <v>0.13609458515706557</v>
      </c>
      <c r="AE18">
        <v>0.17624841295861901</v>
      </c>
      <c r="AF18">
        <v>4.0153827801553438E-2</v>
      </c>
      <c r="AG18">
        <v>1.6493731105240807E-2</v>
      </c>
      <c r="AK18">
        <v>3.5945014881424453</v>
      </c>
      <c r="AQ18">
        <v>138.40683342558407</v>
      </c>
      <c r="AW18">
        <v>181.48369929878319</v>
      </c>
      <c r="BC18">
        <v>124.39026637356498</v>
      </c>
      <c r="BG18">
        <v>0.13858531068451646</v>
      </c>
      <c r="BH18">
        <v>0.57229859336969879</v>
      </c>
      <c r="BI18">
        <v>0.43371328268518239</v>
      </c>
      <c r="BJ18">
        <v>4.3628592018936027E-2</v>
      </c>
    </row>
    <row r="19" spans="1:62" x14ac:dyDescent="0.35">
      <c r="A19">
        <v>52</v>
      </c>
      <c r="B19">
        <v>15</v>
      </c>
      <c r="C19" s="9" t="s">
        <v>185</v>
      </c>
      <c r="D19" t="s">
        <v>27</v>
      </c>
      <c r="G19">
        <v>0.5</v>
      </c>
      <c r="H19">
        <v>0.5</v>
      </c>
      <c r="I19">
        <v>58</v>
      </c>
      <c r="J19">
        <v>844</v>
      </c>
      <c r="L19">
        <v>588</v>
      </c>
      <c r="M19">
        <v>0.45900000000000002</v>
      </c>
      <c r="N19">
        <v>0.99299999999999999</v>
      </c>
      <c r="O19">
        <v>0.53400000000000003</v>
      </c>
      <c r="Q19">
        <v>0</v>
      </c>
      <c r="R19">
        <v>1</v>
      </c>
      <c r="S19">
        <v>0</v>
      </c>
      <c r="T19">
        <v>0</v>
      </c>
      <c r="V19">
        <v>0</v>
      </c>
      <c r="Y19" s="12">
        <v>44847</v>
      </c>
      <c r="Z19">
        <v>5.5787037037037038E-3</v>
      </c>
      <c r="AB19">
        <v>3</v>
      </c>
      <c r="AC19" t="s">
        <v>200</v>
      </c>
      <c r="AD19">
        <v>0.14107603621196735</v>
      </c>
      <c r="AE19">
        <v>0.96834877378077866</v>
      </c>
      <c r="AF19">
        <v>0.82727273756881137</v>
      </c>
      <c r="AG19">
        <v>7.0763452932631241E-2</v>
      </c>
    </row>
    <row r="20" spans="1:62" x14ac:dyDescent="0.35">
      <c r="A20">
        <v>89</v>
      </c>
      <c r="B20">
        <v>26</v>
      </c>
      <c r="C20" s="9" t="s">
        <v>185</v>
      </c>
      <c r="D20" t="s">
        <v>27</v>
      </c>
      <c r="G20">
        <v>0.5</v>
      </c>
      <c r="H20">
        <v>0.5</v>
      </c>
      <c r="I20">
        <v>6274</v>
      </c>
      <c r="J20">
        <v>7754</v>
      </c>
      <c r="L20">
        <v>11719</v>
      </c>
      <c r="M20">
        <v>5.2279999999999998</v>
      </c>
      <c r="N20">
        <v>6.8479999999999999</v>
      </c>
      <c r="O20">
        <v>1.62</v>
      </c>
      <c r="Q20">
        <v>1.1100000000000001</v>
      </c>
      <c r="R20">
        <v>1</v>
      </c>
      <c r="S20">
        <v>0</v>
      </c>
      <c r="T20">
        <v>0</v>
      </c>
      <c r="V20">
        <v>0</v>
      </c>
      <c r="Y20" s="12">
        <v>44852</v>
      </c>
      <c r="Z20">
        <v>0.2636458333333333</v>
      </c>
      <c r="AB20">
        <v>1</v>
      </c>
      <c r="AD20">
        <v>6.280945621197124</v>
      </c>
      <c r="AE20">
        <v>8.1287617317645875</v>
      </c>
      <c r="AF20">
        <v>1.8478161105674635</v>
      </c>
      <c r="AG20">
        <v>1.2112539350738294</v>
      </c>
    </row>
    <row r="21" spans="1:62" x14ac:dyDescent="0.35">
      <c r="A21">
        <v>90</v>
      </c>
      <c r="B21">
        <v>26</v>
      </c>
      <c r="C21" s="9" t="s">
        <v>185</v>
      </c>
      <c r="D21" t="s">
        <v>27</v>
      </c>
      <c r="G21">
        <v>0.5</v>
      </c>
      <c r="H21">
        <v>0.5</v>
      </c>
      <c r="I21">
        <v>5544</v>
      </c>
      <c r="J21">
        <v>7779</v>
      </c>
      <c r="L21">
        <v>12101</v>
      </c>
      <c r="M21">
        <v>4.6680000000000001</v>
      </c>
      <c r="N21">
        <v>6.8689999999999998</v>
      </c>
      <c r="O21">
        <v>2.2000000000000002</v>
      </c>
      <c r="Q21">
        <v>1.1499999999999999</v>
      </c>
      <c r="R21">
        <v>1</v>
      </c>
      <c r="S21">
        <v>0</v>
      </c>
      <c r="T21">
        <v>0</v>
      </c>
      <c r="V21">
        <v>0</v>
      </c>
      <c r="Y21" s="12">
        <v>44852</v>
      </c>
      <c r="Z21">
        <v>0.27068287037037037</v>
      </c>
      <c r="AB21">
        <v>1</v>
      </c>
      <c r="AD21">
        <v>5.5597128538020009</v>
      </c>
      <c r="AE21">
        <v>8.1546194692344471</v>
      </c>
      <c r="AF21">
        <v>2.5949066154324463</v>
      </c>
      <c r="AG21">
        <v>1.250700216315116</v>
      </c>
      <c r="AK21">
        <v>1.9015853649526269</v>
      </c>
      <c r="AQ21">
        <v>0.63620360205208204</v>
      </c>
      <c r="AW21">
        <v>2.0222486091772471</v>
      </c>
      <c r="BC21">
        <v>1.2879797126897921</v>
      </c>
      <c r="BG21">
        <v>5.5073493789089305</v>
      </c>
      <c r="BH21">
        <v>8.1287617317645875</v>
      </c>
      <c r="BI21">
        <v>2.6214123528556583</v>
      </c>
      <c r="BJ21">
        <v>1.2426973712988865</v>
      </c>
    </row>
    <row r="22" spans="1:62" x14ac:dyDescent="0.35">
      <c r="A22">
        <v>91</v>
      </c>
      <c r="B22">
        <v>26</v>
      </c>
      <c r="C22" s="9" t="s">
        <v>185</v>
      </c>
      <c r="D22" t="s">
        <v>27</v>
      </c>
      <c r="G22">
        <v>0.5</v>
      </c>
      <c r="H22">
        <v>0.5</v>
      </c>
      <c r="I22">
        <v>5438</v>
      </c>
      <c r="J22">
        <v>7729</v>
      </c>
      <c r="L22">
        <v>11946</v>
      </c>
      <c r="M22">
        <v>4.5869999999999997</v>
      </c>
      <c r="N22">
        <v>6.8259999999999996</v>
      </c>
      <c r="O22">
        <v>2.2400000000000002</v>
      </c>
      <c r="Q22">
        <v>1.133</v>
      </c>
      <c r="R22">
        <v>1</v>
      </c>
      <c r="S22">
        <v>0</v>
      </c>
      <c r="T22">
        <v>0</v>
      </c>
      <c r="V22">
        <v>0</v>
      </c>
      <c r="Y22" s="12">
        <v>44852</v>
      </c>
      <c r="Z22">
        <v>0.27824074074074073</v>
      </c>
      <c r="AB22">
        <v>1</v>
      </c>
      <c r="AD22">
        <v>5.4549859040158593</v>
      </c>
      <c r="AE22">
        <v>8.1029039942947296</v>
      </c>
      <c r="AF22">
        <v>2.6479180902788704</v>
      </c>
      <c r="AG22">
        <v>1.234694526282657</v>
      </c>
    </row>
    <row r="23" spans="1:62" x14ac:dyDescent="0.35">
      <c r="A23">
        <v>41</v>
      </c>
      <c r="B23">
        <v>12</v>
      </c>
      <c r="C23" t="s">
        <v>131</v>
      </c>
      <c r="D23" t="s">
        <v>27</v>
      </c>
      <c r="G23">
        <v>0.5</v>
      </c>
      <c r="H23">
        <v>0.5</v>
      </c>
      <c r="I23">
        <v>1145</v>
      </c>
      <c r="J23">
        <v>600</v>
      </c>
      <c r="L23">
        <v>81</v>
      </c>
      <c r="M23">
        <v>1.2929999999999999</v>
      </c>
      <c r="N23">
        <v>0.78700000000000003</v>
      </c>
      <c r="O23">
        <v>0</v>
      </c>
      <c r="Q23">
        <v>0</v>
      </c>
      <c r="R23">
        <v>1</v>
      </c>
      <c r="S23">
        <v>0</v>
      </c>
      <c r="T23">
        <v>0</v>
      </c>
      <c r="V23">
        <v>0</v>
      </c>
      <c r="Y23" s="12">
        <v>44844</v>
      </c>
      <c r="Z23">
        <v>0.75520833333333337</v>
      </c>
      <c r="AB23">
        <v>3</v>
      </c>
      <c r="AC23" t="s">
        <v>200</v>
      </c>
      <c r="AD23">
        <v>1.1965799867187501</v>
      </c>
      <c r="AE23">
        <v>0.73772117534589554</v>
      </c>
      <c r="AF23">
        <v>-0.45885881137285456</v>
      </c>
      <c r="AG23">
        <v>2.630073931362862E-2</v>
      </c>
    </row>
    <row r="24" spans="1:62" x14ac:dyDescent="0.35">
      <c r="A24">
        <v>42</v>
      </c>
      <c r="B24">
        <v>12</v>
      </c>
      <c r="C24" t="s">
        <v>131</v>
      </c>
      <c r="D24" t="s">
        <v>27</v>
      </c>
      <c r="G24">
        <v>0.5</v>
      </c>
      <c r="H24">
        <v>0.5</v>
      </c>
      <c r="I24">
        <v>1558</v>
      </c>
      <c r="J24">
        <v>4638</v>
      </c>
      <c r="L24">
        <v>1995</v>
      </c>
      <c r="M24">
        <v>1.61</v>
      </c>
      <c r="N24">
        <v>4.2069999999999999</v>
      </c>
      <c r="O24">
        <v>2.597</v>
      </c>
      <c r="Q24">
        <v>9.2999999999999999E-2</v>
      </c>
      <c r="R24">
        <v>1</v>
      </c>
      <c r="S24">
        <v>0</v>
      </c>
      <c r="T24">
        <v>0</v>
      </c>
      <c r="V24">
        <v>0</v>
      </c>
      <c r="Y24" s="12">
        <v>44844</v>
      </c>
      <c r="Z24">
        <v>0.76186342592592593</v>
      </c>
      <c r="AB24">
        <v>3</v>
      </c>
      <c r="AC24" t="s">
        <v>200</v>
      </c>
      <c r="AD24">
        <v>1.6082499384713052</v>
      </c>
      <c r="AE24">
        <v>4.7238251265853828</v>
      </c>
      <c r="AF24">
        <v>3.1155751881140779</v>
      </c>
      <c r="AG24">
        <v>0.21709493652472736</v>
      </c>
      <c r="AK24">
        <v>29.710609639514896</v>
      </c>
      <c r="AQ24">
        <v>4.9125267083287527</v>
      </c>
      <c r="AW24">
        <v>10.944194942159159</v>
      </c>
      <c r="BC24">
        <v>0.18349949724317705</v>
      </c>
      <c r="BG24">
        <v>1.8888433801622115</v>
      </c>
      <c r="BH24">
        <v>4.8427764703507021</v>
      </c>
      <c r="BI24">
        <v>2.9539330901884906</v>
      </c>
      <c r="BJ24">
        <v>0.21729430350195944</v>
      </c>
    </row>
    <row r="25" spans="1:62" x14ac:dyDescent="0.35">
      <c r="A25">
        <v>43</v>
      </c>
      <c r="B25">
        <v>12</v>
      </c>
      <c r="C25" t="s">
        <v>131</v>
      </c>
      <c r="D25" t="s">
        <v>27</v>
      </c>
      <c r="G25">
        <v>0.5</v>
      </c>
      <c r="H25">
        <v>0.5</v>
      </c>
      <c r="I25">
        <v>2121</v>
      </c>
      <c r="J25">
        <v>4879</v>
      </c>
      <c r="L25">
        <v>1999</v>
      </c>
      <c r="M25">
        <v>2.0419999999999998</v>
      </c>
      <c r="N25">
        <v>4.4119999999999999</v>
      </c>
      <c r="O25">
        <v>2.37</v>
      </c>
      <c r="Q25">
        <v>9.2999999999999999E-2</v>
      </c>
      <c r="R25">
        <v>1</v>
      </c>
      <c r="S25">
        <v>0</v>
      </c>
      <c r="T25">
        <v>0</v>
      </c>
      <c r="V25">
        <v>0</v>
      </c>
      <c r="Y25" s="12">
        <v>44844</v>
      </c>
      <c r="Z25">
        <v>0.76928240740740739</v>
      </c>
      <c r="AB25">
        <v>3</v>
      </c>
      <c r="AC25" t="s">
        <v>200</v>
      </c>
      <c r="AD25">
        <v>2.1694368218531181</v>
      </c>
      <c r="AE25">
        <v>4.9617278141160215</v>
      </c>
      <c r="AF25">
        <v>2.7922909922629033</v>
      </c>
      <c r="AG25">
        <v>0.21749367047919152</v>
      </c>
    </row>
    <row r="26" spans="1:62" x14ac:dyDescent="0.35">
      <c r="A26">
        <v>38</v>
      </c>
      <c r="B26">
        <v>11</v>
      </c>
      <c r="C26" t="s">
        <v>131</v>
      </c>
      <c r="D26" t="s">
        <v>27</v>
      </c>
      <c r="G26">
        <v>0.5</v>
      </c>
      <c r="H26">
        <v>0.5</v>
      </c>
      <c r="I26">
        <v>3314</v>
      </c>
      <c r="J26">
        <v>5708</v>
      </c>
      <c r="L26">
        <v>1977</v>
      </c>
      <c r="M26">
        <v>2.9580000000000002</v>
      </c>
      <c r="N26">
        <v>5.1139999999999999</v>
      </c>
      <c r="O26">
        <v>2.1560000000000001</v>
      </c>
      <c r="Q26">
        <v>9.0999999999999998E-2</v>
      </c>
      <c r="R26">
        <v>1</v>
      </c>
      <c r="S26">
        <v>0</v>
      </c>
      <c r="T26">
        <v>0</v>
      </c>
      <c r="V26">
        <v>0</v>
      </c>
      <c r="Y26" s="12">
        <v>44851</v>
      </c>
      <c r="Z26">
        <v>0.7975578703703704</v>
      </c>
      <c r="AB26">
        <v>1</v>
      </c>
      <c r="AD26">
        <v>3.3564949479237485</v>
      </c>
      <c r="AE26">
        <v>6.0125644972313834</v>
      </c>
      <c r="AF26">
        <v>2.6560695493076349</v>
      </c>
      <c r="AG26">
        <v>0.20527050090468119</v>
      </c>
    </row>
    <row r="27" spans="1:62" x14ac:dyDescent="0.35">
      <c r="A27">
        <v>39</v>
      </c>
      <c r="B27">
        <v>11</v>
      </c>
      <c r="C27" t="s">
        <v>131</v>
      </c>
      <c r="D27" t="s">
        <v>27</v>
      </c>
      <c r="G27">
        <v>0.5</v>
      </c>
      <c r="H27">
        <v>0.5</v>
      </c>
      <c r="I27">
        <v>3208</v>
      </c>
      <c r="J27">
        <v>5673</v>
      </c>
      <c r="L27">
        <v>2016</v>
      </c>
      <c r="M27">
        <v>2.8759999999999999</v>
      </c>
      <c r="N27">
        <v>5.0839999999999996</v>
      </c>
      <c r="O27">
        <v>2.2080000000000002</v>
      </c>
      <c r="Q27">
        <v>9.5000000000000001E-2</v>
      </c>
      <c r="R27">
        <v>1</v>
      </c>
      <c r="S27">
        <v>0</v>
      </c>
      <c r="T27">
        <v>0</v>
      </c>
      <c r="V27">
        <v>0</v>
      </c>
      <c r="Y27" s="12">
        <v>44851</v>
      </c>
      <c r="Z27">
        <v>0.80452546296296301</v>
      </c>
      <c r="AB27">
        <v>1</v>
      </c>
      <c r="AD27">
        <v>3.2517679981376073</v>
      </c>
      <c r="AE27">
        <v>5.9763636647735821</v>
      </c>
      <c r="AF27">
        <v>2.7245956666359747</v>
      </c>
      <c r="AG27">
        <v>0.20929773904188062</v>
      </c>
      <c r="AK27">
        <v>2.6384463552113755</v>
      </c>
      <c r="AQ27">
        <v>3.184811392341147</v>
      </c>
      <c r="AW27">
        <v>3.8329440581634864</v>
      </c>
      <c r="BC27">
        <v>5.1623324699563424</v>
      </c>
      <c r="BG27">
        <v>3.2952395621997788</v>
      </c>
      <c r="BH27">
        <v>6.0730716029108525</v>
      </c>
      <c r="BI27">
        <v>2.7778320407110728</v>
      </c>
      <c r="BJ27">
        <v>0.20403135070861983</v>
      </c>
    </row>
    <row r="28" spans="1:62" x14ac:dyDescent="0.35">
      <c r="A28">
        <v>40</v>
      </c>
      <c r="B28">
        <v>11</v>
      </c>
      <c r="C28" t="s">
        <v>131</v>
      </c>
      <c r="D28" t="s">
        <v>27</v>
      </c>
      <c r="G28">
        <v>0.5</v>
      </c>
      <c r="H28">
        <v>0.5</v>
      </c>
      <c r="I28">
        <v>3296</v>
      </c>
      <c r="J28">
        <v>5860</v>
      </c>
      <c r="L28">
        <v>1914</v>
      </c>
      <c r="M28">
        <v>2.9430000000000001</v>
      </c>
      <c r="N28">
        <v>5.2430000000000003</v>
      </c>
      <c r="O28">
        <v>2.2999999999999998</v>
      </c>
      <c r="Q28">
        <v>8.4000000000000005E-2</v>
      </c>
      <c r="R28">
        <v>1</v>
      </c>
      <c r="S28">
        <v>0</v>
      </c>
      <c r="T28">
        <v>0</v>
      </c>
      <c r="V28">
        <v>0</v>
      </c>
      <c r="Y28" s="12">
        <v>44851</v>
      </c>
      <c r="Z28">
        <v>0.81195601851851851</v>
      </c>
      <c r="AB28">
        <v>1</v>
      </c>
      <c r="AD28">
        <v>3.3387111262619507</v>
      </c>
      <c r="AE28">
        <v>6.169779541048122</v>
      </c>
      <c r="AF28">
        <v>2.8310684147861713</v>
      </c>
      <c r="AG28">
        <v>0.19876496237535904</v>
      </c>
    </row>
    <row r="29" spans="1:62" x14ac:dyDescent="0.35">
      <c r="A29">
        <v>50</v>
      </c>
      <c r="B29">
        <v>15</v>
      </c>
      <c r="C29" t="s">
        <v>134</v>
      </c>
      <c r="D29" t="s">
        <v>27</v>
      </c>
      <c r="G29">
        <v>0.5</v>
      </c>
      <c r="H29">
        <v>0.5</v>
      </c>
      <c r="I29">
        <v>3866</v>
      </c>
      <c r="J29">
        <v>7716</v>
      </c>
      <c r="L29">
        <v>9523</v>
      </c>
      <c r="M29">
        <v>3.3809999999999998</v>
      </c>
      <c r="N29">
        <v>6.8150000000000004</v>
      </c>
      <c r="O29">
        <v>3.4350000000000001</v>
      </c>
      <c r="Q29">
        <v>0.88</v>
      </c>
      <c r="R29">
        <v>1</v>
      </c>
      <c r="S29">
        <v>0</v>
      </c>
      <c r="T29">
        <v>0</v>
      </c>
      <c r="V29">
        <v>0</v>
      </c>
      <c r="Y29" s="12">
        <v>44844</v>
      </c>
      <c r="Z29">
        <v>0.83392361111111113</v>
      </c>
      <c r="AB29">
        <v>1</v>
      </c>
      <c r="AD29">
        <v>3.9088171264734788</v>
      </c>
      <c r="AE29">
        <v>7.7622669200264784</v>
      </c>
      <c r="AF29">
        <v>3.8534497935529997</v>
      </c>
      <c r="AG29">
        <v>0.96751223882626936</v>
      </c>
    </row>
    <row r="30" spans="1:62" x14ac:dyDescent="0.35">
      <c r="A30">
        <v>51</v>
      </c>
      <c r="B30">
        <v>15</v>
      </c>
      <c r="C30" t="s">
        <v>134</v>
      </c>
      <c r="D30" t="s">
        <v>27</v>
      </c>
      <c r="G30">
        <v>0.5</v>
      </c>
      <c r="H30">
        <v>0.5</v>
      </c>
      <c r="I30">
        <v>5677</v>
      </c>
      <c r="J30">
        <v>7515</v>
      </c>
      <c r="L30">
        <v>10043</v>
      </c>
      <c r="M30">
        <v>4.7699999999999996</v>
      </c>
      <c r="N30">
        <v>6.6449999999999996</v>
      </c>
      <c r="O30">
        <v>1.875</v>
      </c>
      <c r="Q30">
        <v>0.93400000000000005</v>
      </c>
      <c r="R30">
        <v>1</v>
      </c>
      <c r="S30">
        <v>0</v>
      </c>
      <c r="T30">
        <v>0</v>
      </c>
      <c r="V30">
        <v>0</v>
      </c>
      <c r="Y30" s="12">
        <v>44844</v>
      </c>
      <c r="Z30">
        <v>0.84120370370370379</v>
      </c>
      <c r="AB30">
        <v>1</v>
      </c>
      <c r="AD30">
        <v>5.7139848810107123</v>
      </c>
      <c r="AE30">
        <v>7.5638501557374402</v>
      </c>
      <c r="AF30">
        <v>1.8498652747267279</v>
      </c>
      <c r="AG30">
        <v>1.0193476529066097</v>
      </c>
      <c r="AK30">
        <v>0.34950089708424059</v>
      </c>
      <c r="AQ30">
        <v>2.8861458826502067</v>
      </c>
      <c r="AW30">
        <v>11.143642838652648</v>
      </c>
      <c r="BC30">
        <v>9.9611195901671881</v>
      </c>
      <c r="BG30">
        <v>5.7040170855687613</v>
      </c>
      <c r="BH30">
        <v>7.4562510149040815</v>
      </c>
      <c r="BI30">
        <v>1.7522339293353193</v>
      </c>
      <c r="BJ30">
        <v>1.0727780028048066</v>
      </c>
    </row>
    <row r="31" spans="1:62" x14ac:dyDescent="0.35">
      <c r="A31">
        <v>52</v>
      </c>
      <c r="B31">
        <v>15</v>
      </c>
      <c r="C31" t="s">
        <v>134</v>
      </c>
      <c r="D31" t="s">
        <v>27</v>
      </c>
      <c r="G31">
        <v>0.5</v>
      </c>
      <c r="H31">
        <v>0.5</v>
      </c>
      <c r="I31">
        <v>5657</v>
      </c>
      <c r="J31">
        <v>7297</v>
      </c>
      <c r="L31">
        <v>11115</v>
      </c>
      <c r="M31">
        <v>4.7549999999999999</v>
      </c>
      <c r="N31">
        <v>6.4610000000000003</v>
      </c>
      <c r="O31">
        <v>1.706</v>
      </c>
      <c r="Q31">
        <v>1.046</v>
      </c>
      <c r="R31">
        <v>1</v>
      </c>
      <c r="S31">
        <v>0</v>
      </c>
      <c r="T31">
        <v>0</v>
      </c>
      <c r="V31">
        <v>0</v>
      </c>
      <c r="Y31" s="12">
        <v>44844</v>
      </c>
      <c r="Z31">
        <v>0.84881944444444446</v>
      </c>
      <c r="AB31">
        <v>1</v>
      </c>
      <c r="AD31">
        <v>5.6940492901268112</v>
      </c>
      <c r="AE31">
        <v>7.3486518740707218</v>
      </c>
      <c r="AF31">
        <v>1.6546025839439107</v>
      </c>
      <c r="AG31">
        <v>1.1262083527030036</v>
      </c>
    </row>
    <row r="32" spans="1:62" x14ac:dyDescent="0.35">
      <c r="A32">
        <v>32</v>
      </c>
      <c r="B32">
        <v>9</v>
      </c>
      <c r="C32" t="s">
        <v>149</v>
      </c>
      <c r="D32" t="s">
        <v>27</v>
      </c>
      <c r="G32">
        <v>0.5</v>
      </c>
      <c r="H32">
        <v>0.5</v>
      </c>
      <c r="I32">
        <v>5011</v>
      </c>
      <c r="J32">
        <v>8847</v>
      </c>
      <c r="L32">
        <v>21309</v>
      </c>
      <c r="M32">
        <v>4.26</v>
      </c>
      <c r="N32">
        <v>7.774</v>
      </c>
      <c r="O32">
        <v>3.5139999999999998</v>
      </c>
      <c r="Q32">
        <v>2.113</v>
      </c>
      <c r="R32">
        <v>1</v>
      </c>
      <c r="S32">
        <v>0</v>
      </c>
      <c r="T32">
        <v>0</v>
      </c>
      <c r="V32">
        <v>0</v>
      </c>
      <c r="Y32" s="12">
        <v>44845</v>
      </c>
      <c r="Z32">
        <v>0.755</v>
      </c>
      <c r="AB32">
        <v>1</v>
      </c>
      <c r="AD32">
        <v>5.0016993798738625</v>
      </c>
      <c r="AE32">
        <v>8.7748426734047076</v>
      </c>
      <c r="AF32">
        <v>3.7731432935308451</v>
      </c>
      <c r="AG32">
        <v>2.1259643691421615</v>
      </c>
    </row>
    <row r="33" spans="1:62" x14ac:dyDescent="0.35">
      <c r="A33">
        <v>33</v>
      </c>
      <c r="B33">
        <v>9</v>
      </c>
      <c r="C33" t="s">
        <v>149</v>
      </c>
      <c r="D33" t="s">
        <v>27</v>
      </c>
      <c r="G33">
        <v>0.5</v>
      </c>
      <c r="H33">
        <v>0.5</v>
      </c>
      <c r="I33">
        <v>5451</v>
      </c>
      <c r="J33">
        <v>8907</v>
      </c>
      <c r="L33">
        <v>21860</v>
      </c>
      <c r="M33">
        <v>4.5970000000000004</v>
      </c>
      <c r="N33">
        <v>7.8239999999999998</v>
      </c>
      <c r="O33">
        <v>3.2269999999999999</v>
      </c>
      <c r="Q33">
        <v>2.17</v>
      </c>
      <c r="R33">
        <v>1</v>
      </c>
      <c r="S33">
        <v>0</v>
      </c>
      <c r="T33">
        <v>0</v>
      </c>
      <c r="V33">
        <v>0</v>
      </c>
      <c r="Y33" s="12">
        <v>44845</v>
      </c>
      <c r="Z33">
        <v>0.76211805555555545</v>
      </c>
      <c r="AB33">
        <v>1</v>
      </c>
      <c r="AD33">
        <v>5.4372685902616267</v>
      </c>
      <c r="AE33">
        <v>8.833433050085052</v>
      </c>
      <c r="AF33">
        <v>3.3961644598234253</v>
      </c>
      <c r="AG33">
        <v>2.1806587423576764</v>
      </c>
      <c r="AK33">
        <v>1.3741780694657544</v>
      </c>
      <c r="AQ33">
        <v>0.42096138529756222</v>
      </c>
      <c r="AW33">
        <v>3.3635370958187556</v>
      </c>
      <c r="BC33">
        <v>0.78440937369404884</v>
      </c>
      <c r="BG33">
        <v>5.4748859311587514</v>
      </c>
      <c r="BH33">
        <v>8.814879430802943</v>
      </c>
      <c r="BI33">
        <v>3.3399934996441916</v>
      </c>
      <c r="BJ33">
        <v>2.1892450641056662</v>
      </c>
    </row>
    <row r="34" spans="1:62" x14ac:dyDescent="0.35">
      <c r="A34">
        <v>34</v>
      </c>
      <c r="B34">
        <v>9</v>
      </c>
      <c r="C34" t="s">
        <v>149</v>
      </c>
      <c r="D34" t="s">
        <v>27</v>
      </c>
      <c r="G34">
        <v>0.5</v>
      </c>
      <c r="H34">
        <v>0.5</v>
      </c>
      <c r="I34">
        <v>5527</v>
      </c>
      <c r="J34">
        <v>8869</v>
      </c>
      <c r="L34">
        <v>22033</v>
      </c>
      <c r="M34">
        <v>4.6550000000000002</v>
      </c>
      <c r="N34">
        <v>7.7930000000000001</v>
      </c>
      <c r="O34">
        <v>3.137</v>
      </c>
      <c r="Q34">
        <v>2.1880000000000002</v>
      </c>
      <c r="R34">
        <v>1</v>
      </c>
      <c r="S34">
        <v>0</v>
      </c>
      <c r="T34">
        <v>0</v>
      </c>
      <c r="V34">
        <v>0</v>
      </c>
      <c r="Y34" s="12">
        <v>44845</v>
      </c>
      <c r="Z34">
        <v>0.76973379629629635</v>
      </c>
      <c r="AB34">
        <v>1</v>
      </c>
      <c r="AD34">
        <v>5.5125032720558762</v>
      </c>
      <c r="AE34">
        <v>8.796325811520834</v>
      </c>
      <c r="AF34">
        <v>3.2838225394649578</v>
      </c>
      <c r="AG34">
        <v>2.1978313858536556</v>
      </c>
    </row>
    <row r="35" spans="1:62" x14ac:dyDescent="0.35">
      <c r="A35">
        <v>89</v>
      </c>
      <c r="B35">
        <v>26</v>
      </c>
      <c r="C35" t="s">
        <v>143</v>
      </c>
      <c r="D35" t="s">
        <v>27</v>
      </c>
      <c r="G35">
        <v>0.5</v>
      </c>
      <c r="H35">
        <v>0.5</v>
      </c>
      <c r="I35">
        <v>1434</v>
      </c>
      <c r="J35">
        <v>2445</v>
      </c>
      <c r="L35">
        <v>865</v>
      </c>
      <c r="M35">
        <v>1.5149999999999999</v>
      </c>
      <c r="N35">
        <v>2.35</v>
      </c>
      <c r="O35">
        <v>0.83499999999999996</v>
      </c>
      <c r="Q35">
        <v>0</v>
      </c>
      <c r="R35">
        <v>1</v>
      </c>
      <c r="S35">
        <v>0</v>
      </c>
      <c r="T35">
        <v>0</v>
      </c>
      <c r="V35">
        <v>0</v>
      </c>
      <c r="Y35" s="12">
        <v>44845</v>
      </c>
      <c r="Z35">
        <v>0.18087962962962964</v>
      </c>
      <c r="AB35">
        <v>3</v>
      </c>
      <c r="AC35" t="s">
        <v>200</v>
      </c>
      <c r="AD35">
        <v>1.4846492749911191</v>
      </c>
      <c r="AE35">
        <v>2.5590093848646807</v>
      </c>
      <c r="AF35">
        <v>1.0743601098735616</v>
      </c>
      <c r="AG35">
        <v>0.10445259438860323</v>
      </c>
    </row>
    <row r="36" spans="1:62" x14ac:dyDescent="0.35">
      <c r="A36">
        <v>90</v>
      </c>
      <c r="B36">
        <v>26</v>
      </c>
      <c r="C36" t="s">
        <v>143</v>
      </c>
      <c r="D36" t="s">
        <v>27</v>
      </c>
      <c r="G36">
        <v>0.5</v>
      </c>
      <c r="H36">
        <v>0.5</v>
      </c>
      <c r="I36">
        <v>2237</v>
      </c>
      <c r="J36">
        <v>5797</v>
      </c>
      <c r="L36">
        <v>2022</v>
      </c>
      <c r="M36">
        <v>2.1309999999999998</v>
      </c>
      <c r="N36">
        <v>5.1890000000000001</v>
      </c>
      <c r="O36">
        <v>3.0579999999999998</v>
      </c>
      <c r="Q36">
        <v>9.5000000000000001E-2</v>
      </c>
      <c r="R36">
        <v>1</v>
      </c>
      <c r="S36">
        <v>0</v>
      </c>
      <c r="T36">
        <v>0</v>
      </c>
      <c r="V36">
        <v>0</v>
      </c>
      <c r="Y36" s="12">
        <v>44845</v>
      </c>
      <c r="Z36">
        <v>0.18781250000000002</v>
      </c>
      <c r="AB36">
        <v>3</v>
      </c>
      <c r="AC36" t="s">
        <v>200</v>
      </c>
      <c r="AD36">
        <v>2.2850632489797436</v>
      </c>
      <c r="AE36">
        <v>5.867929752510733</v>
      </c>
      <c r="AF36">
        <v>3.5828665035309895</v>
      </c>
      <c r="AG36">
        <v>0.21978639071736039</v>
      </c>
      <c r="AK36">
        <v>30.843632718767157</v>
      </c>
      <c r="AQ36">
        <v>0.65394264798888313</v>
      </c>
      <c r="AW36">
        <v>24.951134667354751</v>
      </c>
      <c r="BC36">
        <v>1.3239938595639598</v>
      </c>
      <c r="BG36">
        <v>2.7017170984532739</v>
      </c>
      <c r="BH36">
        <v>5.8871791400910132</v>
      </c>
      <c r="BI36">
        <v>3.1854620416377393</v>
      </c>
      <c r="BJ36">
        <v>0.21834098013242784</v>
      </c>
    </row>
    <row r="37" spans="1:62" x14ac:dyDescent="0.35">
      <c r="A37">
        <v>91</v>
      </c>
      <c r="B37">
        <v>26</v>
      </c>
      <c r="C37" t="s">
        <v>143</v>
      </c>
      <c r="D37" t="s">
        <v>27</v>
      </c>
      <c r="G37">
        <v>0.5</v>
      </c>
      <c r="H37">
        <v>0.5</v>
      </c>
      <c r="I37">
        <v>3073</v>
      </c>
      <c r="J37">
        <v>5836</v>
      </c>
      <c r="L37">
        <v>1993</v>
      </c>
      <c r="M37">
        <v>2.7730000000000001</v>
      </c>
      <c r="N37">
        <v>5.2229999999999999</v>
      </c>
      <c r="O37">
        <v>2.4500000000000002</v>
      </c>
      <c r="Q37">
        <v>9.1999999999999998E-2</v>
      </c>
      <c r="R37">
        <v>1</v>
      </c>
      <c r="S37">
        <v>0</v>
      </c>
      <c r="T37">
        <v>0</v>
      </c>
      <c r="V37">
        <v>0</v>
      </c>
      <c r="Y37" s="12">
        <v>44845</v>
      </c>
      <c r="Z37">
        <v>0.19532407407407407</v>
      </c>
      <c r="AB37">
        <v>3</v>
      </c>
      <c r="AC37" t="s">
        <v>200</v>
      </c>
      <c r="AD37">
        <v>3.1183709479268042</v>
      </c>
      <c r="AE37">
        <v>5.9064285276712933</v>
      </c>
      <c r="AF37">
        <v>2.7880575797444891</v>
      </c>
      <c r="AG37">
        <v>0.21689556954749528</v>
      </c>
    </row>
    <row r="38" spans="1:62" x14ac:dyDescent="0.35">
      <c r="A38">
        <v>65</v>
      </c>
      <c r="B38">
        <v>20</v>
      </c>
      <c r="C38" t="s">
        <v>143</v>
      </c>
      <c r="D38" t="s">
        <v>27</v>
      </c>
      <c r="G38">
        <v>0.5</v>
      </c>
      <c r="H38">
        <v>0.5</v>
      </c>
      <c r="I38">
        <v>4502</v>
      </c>
      <c r="J38">
        <v>5882</v>
      </c>
      <c r="L38">
        <v>2052</v>
      </c>
      <c r="M38">
        <v>3.8690000000000002</v>
      </c>
      <c r="N38">
        <v>5.2619999999999996</v>
      </c>
      <c r="O38">
        <v>1.393</v>
      </c>
      <c r="Q38">
        <v>9.9000000000000005E-2</v>
      </c>
      <c r="R38">
        <v>1</v>
      </c>
      <c r="S38">
        <v>0</v>
      </c>
      <c r="T38">
        <v>0</v>
      </c>
      <c r="V38">
        <v>0</v>
      </c>
      <c r="Y38" s="12">
        <v>44852</v>
      </c>
      <c r="Z38">
        <v>4.854166666666667E-2</v>
      </c>
      <c r="AB38">
        <v>1</v>
      </c>
      <c r="AD38">
        <v>4.530227177602387</v>
      </c>
      <c r="AE38">
        <v>6.1925343500215968</v>
      </c>
      <c r="AF38">
        <v>1.6623071724192098</v>
      </c>
      <c r="AG38">
        <v>0.21301518963006472</v>
      </c>
    </row>
    <row r="39" spans="1:62" x14ac:dyDescent="0.35">
      <c r="A39">
        <v>66</v>
      </c>
      <c r="B39">
        <v>20</v>
      </c>
      <c r="C39" t="s">
        <v>143</v>
      </c>
      <c r="D39" t="s">
        <v>27</v>
      </c>
      <c r="G39">
        <v>0.5</v>
      </c>
      <c r="H39">
        <v>0.5</v>
      </c>
      <c r="I39">
        <v>3033</v>
      </c>
      <c r="J39">
        <v>5941</v>
      </c>
      <c r="L39">
        <v>2046</v>
      </c>
      <c r="M39">
        <v>2.742</v>
      </c>
      <c r="N39">
        <v>5.3120000000000003</v>
      </c>
      <c r="O39">
        <v>2.57</v>
      </c>
      <c r="Q39">
        <v>9.8000000000000004E-2</v>
      </c>
      <c r="R39">
        <v>1</v>
      </c>
      <c r="S39">
        <v>0</v>
      </c>
      <c r="T39">
        <v>0</v>
      </c>
      <c r="V39">
        <v>0</v>
      </c>
      <c r="Y39" s="12">
        <v>44852</v>
      </c>
      <c r="Z39">
        <v>5.5520833333333332E-2</v>
      </c>
      <c r="AB39">
        <v>1</v>
      </c>
      <c r="AD39">
        <v>3.0788697319812424</v>
      </c>
      <c r="AE39">
        <v>6.2535586104504626</v>
      </c>
      <c r="AF39">
        <v>3.1746888784692202</v>
      </c>
      <c r="AG39">
        <v>0.21239561453203404</v>
      </c>
      <c r="AK39">
        <v>1.324376601864262</v>
      </c>
      <c r="AQ39">
        <v>0.68042798657167292</v>
      </c>
      <c r="AW39">
        <v>5.9837795972388079E-2</v>
      </c>
      <c r="BC39">
        <v>0.3881891427073465</v>
      </c>
      <c r="BG39">
        <v>3.0586159350886395</v>
      </c>
      <c r="BH39">
        <v>6.2323552657251788</v>
      </c>
      <c r="BI39">
        <v>3.1737393306365393</v>
      </c>
      <c r="BJ39">
        <v>0.21280866459738781</v>
      </c>
    </row>
    <row r="40" spans="1:62" x14ac:dyDescent="0.35">
      <c r="A40">
        <v>67</v>
      </c>
      <c r="B40">
        <v>20</v>
      </c>
      <c r="C40" t="s">
        <v>143</v>
      </c>
      <c r="D40" t="s">
        <v>27</v>
      </c>
      <c r="G40">
        <v>0.5</v>
      </c>
      <c r="H40">
        <v>0.5</v>
      </c>
      <c r="I40">
        <v>2992</v>
      </c>
      <c r="J40">
        <v>5900</v>
      </c>
      <c r="L40">
        <v>2054</v>
      </c>
      <c r="M40">
        <v>2.71</v>
      </c>
      <c r="N40">
        <v>5.2770000000000001</v>
      </c>
      <c r="O40">
        <v>2.5670000000000002</v>
      </c>
      <c r="Q40">
        <v>9.9000000000000005E-2</v>
      </c>
      <c r="R40">
        <v>1</v>
      </c>
      <c r="S40">
        <v>0</v>
      </c>
      <c r="T40">
        <v>0</v>
      </c>
      <c r="V40">
        <v>0</v>
      </c>
      <c r="Y40" s="12">
        <v>44852</v>
      </c>
      <c r="Z40">
        <v>6.2881944444444449E-2</v>
      </c>
      <c r="AB40">
        <v>1</v>
      </c>
      <c r="AD40">
        <v>3.0383621381960366</v>
      </c>
      <c r="AE40">
        <v>6.2111519209998951</v>
      </c>
      <c r="AF40">
        <v>3.1727897828038585</v>
      </c>
      <c r="AG40">
        <v>0.21322171466274159</v>
      </c>
    </row>
    <row r="41" spans="1:62" x14ac:dyDescent="0.35">
      <c r="A41">
        <v>38</v>
      </c>
      <c r="B41">
        <v>11</v>
      </c>
      <c r="C41" t="s">
        <v>130</v>
      </c>
      <c r="D41" t="s">
        <v>27</v>
      </c>
      <c r="G41">
        <v>0.5</v>
      </c>
      <c r="H41">
        <v>0.5</v>
      </c>
      <c r="I41">
        <v>1097</v>
      </c>
      <c r="J41">
        <v>2718</v>
      </c>
      <c r="L41">
        <v>1084</v>
      </c>
      <c r="M41">
        <v>1.2569999999999999</v>
      </c>
      <c r="N41">
        <v>2.581</v>
      </c>
      <c r="O41">
        <v>1.3240000000000001</v>
      </c>
      <c r="Q41">
        <v>0</v>
      </c>
      <c r="R41">
        <v>1</v>
      </c>
      <c r="S41">
        <v>0</v>
      </c>
      <c r="T41">
        <v>0</v>
      </c>
      <c r="V41">
        <v>0</v>
      </c>
      <c r="Y41" s="12">
        <v>44844</v>
      </c>
      <c r="Z41">
        <v>0.72949074074074083</v>
      </c>
      <c r="AB41">
        <v>3</v>
      </c>
      <c r="AC41" t="s">
        <v>200</v>
      </c>
      <c r="AD41">
        <v>1.1487345685973875</v>
      </c>
      <c r="AE41">
        <v>2.8285008109885981</v>
      </c>
      <c r="AF41">
        <v>1.6797662423912105</v>
      </c>
      <c r="AG41">
        <v>0.12628327839551576</v>
      </c>
    </row>
    <row r="42" spans="1:62" x14ac:dyDescent="0.35">
      <c r="A42">
        <v>39</v>
      </c>
      <c r="B42">
        <v>11</v>
      </c>
      <c r="C42" t="s">
        <v>130</v>
      </c>
      <c r="D42" t="s">
        <v>27</v>
      </c>
      <c r="G42">
        <v>0.5</v>
      </c>
      <c r="H42">
        <v>0.5</v>
      </c>
      <c r="I42">
        <v>2392</v>
      </c>
      <c r="J42">
        <v>5316</v>
      </c>
      <c r="L42">
        <v>2242</v>
      </c>
      <c r="M42">
        <v>2.25</v>
      </c>
      <c r="N42">
        <v>4.782</v>
      </c>
      <c r="O42">
        <v>2.532</v>
      </c>
      <c r="Q42">
        <v>0.11899999999999999</v>
      </c>
      <c r="R42">
        <v>1</v>
      </c>
      <c r="S42">
        <v>0</v>
      </c>
      <c r="T42">
        <v>0</v>
      </c>
      <c r="V42">
        <v>0</v>
      </c>
      <c r="Y42" s="12">
        <v>44844</v>
      </c>
      <c r="Z42">
        <v>0.73643518518518514</v>
      </c>
      <c r="AB42">
        <v>3</v>
      </c>
      <c r="AC42" t="s">
        <v>200</v>
      </c>
      <c r="AD42">
        <v>2.4395640783299761</v>
      </c>
      <c r="AE42">
        <v>5.3931115255304976</v>
      </c>
      <c r="AF42">
        <v>2.9535474472005214</v>
      </c>
      <c r="AG42">
        <v>0.24171675821288899</v>
      </c>
      <c r="AK42">
        <v>15.143813527791352</v>
      </c>
      <c r="AQ42">
        <v>2.1834361132557492</v>
      </c>
      <c r="AW42">
        <v>19.150486947144888</v>
      </c>
      <c r="BC42">
        <v>4.2968310096465929</v>
      </c>
      <c r="BG42">
        <v>2.6394183769410837</v>
      </c>
      <c r="BH42">
        <v>5.3348697887491383</v>
      </c>
      <c r="BI42">
        <v>2.6954514118080546</v>
      </c>
      <c r="BJ42">
        <v>0.236632900293471</v>
      </c>
    </row>
    <row r="43" spans="1:62" x14ac:dyDescent="0.35">
      <c r="A43">
        <v>40</v>
      </c>
      <c r="B43">
        <v>11</v>
      </c>
      <c r="C43" t="s">
        <v>130</v>
      </c>
      <c r="D43" t="s">
        <v>27</v>
      </c>
      <c r="G43">
        <v>0.5</v>
      </c>
      <c r="H43">
        <v>0.5</v>
      </c>
      <c r="I43">
        <v>2793</v>
      </c>
      <c r="J43">
        <v>5198</v>
      </c>
      <c r="L43">
        <v>2140</v>
      </c>
      <c r="M43">
        <v>2.5579999999999998</v>
      </c>
      <c r="N43">
        <v>4.6820000000000004</v>
      </c>
      <c r="O43">
        <v>2.1240000000000001</v>
      </c>
      <c r="Q43">
        <v>0.108</v>
      </c>
      <c r="R43">
        <v>1</v>
      </c>
      <c r="S43">
        <v>0</v>
      </c>
      <c r="T43">
        <v>0</v>
      </c>
      <c r="V43">
        <v>0</v>
      </c>
      <c r="Y43" s="12">
        <v>44844</v>
      </c>
      <c r="Z43">
        <v>0.74392361111111116</v>
      </c>
      <c r="AB43">
        <v>3</v>
      </c>
      <c r="AC43" t="s">
        <v>200</v>
      </c>
      <c r="AD43">
        <v>2.8392726755521909</v>
      </c>
      <c r="AE43">
        <v>5.2766280519677782</v>
      </c>
      <c r="AF43">
        <v>2.4373553764155873</v>
      </c>
      <c r="AG43">
        <v>0.23154904237405302</v>
      </c>
    </row>
    <row r="44" spans="1:62" x14ac:dyDescent="0.35">
      <c r="A44">
        <v>35</v>
      </c>
      <c r="B44">
        <v>10</v>
      </c>
      <c r="C44" t="s">
        <v>130</v>
      </c>
      <c r="D44" t="s">
        <v>27</v>
      </c>
      <c r="G44">
        <v>0.5</v>
      </c>
      <c r="H44">
        <v>0.5</v>
      </c>
      <c r="I44">
        <v>3427</v>
      </c>
      <c r="J44">
        <v>5593</v>
      </c>
      <c r="L44">
        <v>2061</v>
      </c>
      <c r="M44">
        <v>3.044</v>
      </c>
      <c r="N44">
        <v>5.0170000000000003</v>
      </c>
      <c r="O44">
        <v>1.9730000000000001</v>
      </c>
      <c r="Q44">
        <v>0.1</v>
      </c>
      <c r="R44">
        <v>1</v>
      </c>
      <c r="S44">
        <v>0</v>
      </c>
      <c r="T44">
        <v>0</v>
      </c>
      <c r="V44">
        <v>0</v>
      </c>
      <c r="Y44" s="12">
        <v>44851</v>
      </c>
      <c r="Z44">
        <v>0.77023148148148157</v>
      </c>
      <c r="AB44">
        <v>1</v>
      </c>
      <c r="AD44">
        <v>3.4681378283561441</v>
      </c>
      <c r="AE44">
        <v>5.8936189048700358</v>
      </c>
      <c r="AF44">
        <v>2.4254810765138917</v>
      </c>
      <c r="AG44">
        <v>0.21394455227711071</v>
      </c>
    </row>
    <row r="45" spans="1:62" x14ac:dyDescent="0.35">
      <c r="A45">
        <v>36</v>
      </c>
      <c r="B45">
        <v>10</v>
      </c>
      <c r="C45" t="s">
        <v>130</v>
      </c>
      <c r="D45" t="s">
        <v>27</v>
      </c>
      <c r="G45">
        <v>0.5</v>
      </c>
      <c r="H45">
        <v>0.5</v>
      </c>
      <c r="I45">
        <v>3198</v>
      </c>
      <c r="J45">
        <v>5563</v>
      </c>
      <c r="L45">
        <v>2105</v>
      </c>
      <c r="M45">
        <v>2.8679999999999999</v>
      </c>
      <c r="N45">
        <v>4.992</v>
      </c>
      <c r="O45">
        <v>2.1240000000000001</v>
      </c>
      <c r="Q45">
        <v>0.104</v>
      </c>
      <c r="R45">
        <v>1</v>
      </c>
      <c r="S45">
        <v>0</v>
      </c>
      <c r="T45">
        <v>0</v>
      </c>
      <c r="V45">
        <v>0</v>
      </c>
      <c r="Y45" s="12">
        <v>44851</v>
      </c>
      <c r="Z45">
        <v>0.77725694444444438</v>
      </c>
      <c r="AB45">
        <v>1</v>
      </c>
      <c r="AD45">
        <v>3.2418880972143866</v>
      </c>
      <c r="AE45">
        <v>5.8625896199062053</v>
      </c>
      <c r="AF45">
        <v>2.6207015226918187</v>
      </c>
      <c r="AG45">
        <v>0.21848810299600238</v>
      </c>
      <c r="AK45">
        <v>0.24410366370838738</v>
      </c>
      <c r="AQ45">
        <v>1.7640980090388912E-2</v>
      </c>
      <c r="AW45">
        <v>0.34048187605917996</v>
      </c>
      <c r="BC45">
        <v>2.4882156147176908</v>
      </c>
      <c r="BG45">
        <v>3.2379361368450983</v>
      </c>
      <c r="BH45">
        <v>5.8631067746556029</v>
      </c>
      <c r="BI45">
        <v>2.6251706378105046</v>
      </c>
      <c r="BJ45">
        <v>0.21580327757120277</v>
      </c>
    </row>
    <row r="46" spans="1:62" x14ac:dyDescent="0.35">
      <c r="A46">
        <v>37</v>
      </c>
      <c r="B46">
        <v>10</v>
      </c>
      <c r="C46" t="s">
        <v>130</v>
      </c>
      <c r="D46" t="s">
        <v>27</v>
      </c>
      <c r="G46">
        <v>0.5</v>
      </c>
      <c r="H46">
        <v>0.5</v>
      </c>
      <c r="I46">
        <v>3190</v>
      </c>
      <c r="J46">
        <v>5564</v>
      </c>
      <c r="L46">
        <v>2053</v>
      </c>
      <c r="M46">
        <v>2.863</v>
      </c>
      <c r="N46">
        <v>4.992</v>
      </c>
      <c r="O46">
        <v>2.13</v>
      </c>
      <c r="Q46">
        <v>9.9000000000000005E-2</v>
      </c>
      <c r="R46">
        <v>1</v>
      </c>
      <c r="S46">
        <v>0</v>
      </c>
      <c r="T46">
        <v>0</v>
      </c>
      <c r="V46">
        <v>0</v>
      </c>
      <c r="Y46" s="12">
        <v>44851</v>
      </c>
      <c r="Z46">
        <v>0.78465277777777775</v>
      </c>
      <c r="AB46">
        <v>1</v>
      </c>
      <c r="AD46">
        <v>3.2339841764758099</v>
      </c>
      <c r="AE46">
        <v>5.8636239294050005</v>
      </c>
      <c r="AF46">
        <v>2.6296397529291906</v>
      </c>
      <c r="AG46">
        <v>0.21311845214640315</v>
      </c>
    </row>
    <row r="47" spans="1:62" x14ac:dyDescent="0.35">
      <c r="A47">
        <v>53</v>
      </c>
      <c r="B47">
        <v>16</v>
      </c>
      <c r="C47" t="s">
        <v>135</v>
      </c>
      <c r="D47" t="s">
        <v>27</v>
      </c>
      <c r="G47">
        <v>0.5</v>
      </c>
      <c r="H47">
        <v>0.5</v>
      </c>
      <c r="I47">
        <v>1611</v>
      </c>
      <c r="J47">
        <v>6790</v>
      </c>
      <c r="L47">
        <v>13791</v>
      </c>
      <c r="M47">
        <v>1.651</v>
      </c>
      <c r="N47">
        <v>6.0309999999999997</v>
      </c>
      <c r="O47">
        <v>4.38</v>
      </c>
      <c r="Q47">
        <v>1.3260000000000001</v>
      </c>
      <c r="R47">
        <v>1</v>
      </c>
      <c r="S47">
        <v>0</v>
      </c>
      <c r="T47">
        <v>0</v>
      </c>
      <c r="V47">
        <v>0</v>
      </c>
      <c r="Y47" s="12">
        <v>44844</v>
      </c>
      <c r="Z47">
        <v>0.8612037037037038</v>
      </c>
      <c r="AB47">
        <v>3</v>
      </c>
      <c r="AC47" t="s">
        <v>200</v>
      </c>
      <c r="AD47">
        <v>1.6610792543136428</v>
      </c>
      <c r="AE47">
        <v>6.8481677969834447</v>
      </c>
      <c r="AF47">
        <v>5.1870885426698017</v>
      </c>
      <c r="AG47">
        <v>1.3929613682395241</v>
      </c>
    </row>
    <row r="48" spans="1:62" x14ac:dyDescent="0.35">
      <c r="A48">
        <v>54</v>
      </c>
      <c r="B48">
        <v>16</v>
      </c>
      <c r="C48" t="s">
        <v>135</v>
      </c>
      <c r="D48" t="s">
        <v>27</v>
      </c>
      <c r="G48">
        <v>0.5</v>
      </c>
      <c r="H48">
        <v>0.5</v>
      </c>
      <c r="I48">
        <v>3309</v>
      </c>
      <c r="J48">
        <v>7047</v>
      </c>
      <c r="L48">
        <v>14402</v>
      </c>
      <c r="M48">
        <v>2.9540000000000002</v>
      </c>
      <c r="N48">
        <v>6.2489999999999997</v>
      </c>
      <c r="O48">
        <v>3.2949999999999999</v>
      </c>
      <c r="Q48">
        <v>1.39</v>
      </c>
      <c r="R48">
        <v>1</v>
      </c>
      <c r="S48">
        <v>0</v>
      </c>
      <c r="T48">
        <v>0</v>
      </c>
      <c r="V48">
        <v>0</v>
      </c>
      <c r="Y48" s="12">
        <v>44844</v>
      </c>
      <c r="Z48">
        <v>0.86829861111111117</v>
      </c>
      <c r="AB48">
        <v>3</v>
      </c>
      <c r="AC48" t="s">
        <v>200</v>
      </c>
      <c r="AD48">
        <v>3.3536109203568363</v>
      </c>
      <c r="AE48">
        <v>7.1018648538107225</v>
      </c>
      <c r="AF48">
        <v>3.7482539334538862</v>
      </c>
      <c r="AG48">
        <v>1.4538679797839238</v>
      </c>
      <c r="AK48">
        <v>25.831861187461357</v>
      </c>
      <c r="AQ48">
        <v>1.7244217704564537</v>
      </c>
      <c r="AW48">
        <v>34.989098705364377</v>
      </c>
      <c r="BC48">
        <v>0.55383318431750694</v>
      </c>
      <c r="BG48">
        <v>3.8510039129101656</v>
      </c>
      <c r="BH48">
        <v>7.0411552468267633</v>
      </c>
      <c r="BI48">
        <v>3.1901513339165977</v>
      </c>
      <c r="BJ48">
        <v>1.4579051610728735</v>
      </c>
    </row>
    <row r="49" spans="1:62" x14ac:dyDescent="0.35">
      <c r="A49">
        <v>55</v>
      </c>
      <c r="B49">
        <v>16</v>
      </c>
      <c r="C49" t="s">
        <v>135</v>
      </c>
      <c r="D49" t="s">
        <v>27</v>
      </c>
      <c r="G49">
        <v>0.5</v>
      </c>
      <c r="H49">
        <v>0.5</v>
      </c>
      <c r="I49">
        <v>4307</v>
      </c>
      <c r="J49">
        <v>6924</v>
      </c>
      <c r="L49">
        <v>14483</v>
      </c>
      <c r="M49">
        <v>3.7189999999999999</v>
      </c>
      <c r="N49">
        <v>6.1440000000000001</v>
      </c>
      <c r="O49">
        <v>2.4249999999999998</v>
      </c>
      <c r="Q49">
        <v>1.399</v>
      </c>
      <c r="R49">
        <v>1</v>
      </c>
      <c r="S49">
        <v>0</v>
      </c>
      <c r="T49">
        <v>0</v>
      </c>
      <c r="V49">
        <v>0</v>
      </c>
      <c r="Y49" s="12">
        <v>44844</v>
      </c>
      <c r="Z49">
        <v>0.87587962962962962</v>
      </c>
      <c r="AB49">
        <v>3</v>
      </c>
      <c r="AC49" t="s">
        <v>200</v>
      </c>
      <c r="AD49">
        <v>4.3483969054634954</v>
      </c>
      <c r="AE49">
        <v>6.980445639842805</v>
      </c>
      <c r="AF49">
        <v>2.6320487343793095</v>
      </c>
      <c r="AG49">
        <v>1.461942342361823</v>
      </c>
    </row>
    <row r="50" spans="1:62" x14ac:dyDescent="0.35">
      <c r="A50">
        <v>47</v>
      </c>
      <c r="B50">
        <v>14</v>
      </c>
      <c r="C50" t="s">
        <v>135</v>
      </c>
      <c r="D50" t="s">
        <v>27</v>
      </c>
      <c r="G50">
        <v>0.5</v>
      </c>
      <c r="H50">
        <v>0.5</v>
      </c>
      <c r="I50">
        <v>7397</v>
      </c>
      <c r="J50">
        <v>7356</v>
      </c>
      <c r="L50">
        <v>13331</v>
      </c>
      <c r="M50">
        <v>6.09</v>
      </c>
      <c r="N50">
        <v>6.5110000000000001</v>
      </c>
      <c r="O50">
        <v>0.42099999999999999</v>
      </c>
      <c r="Q50">
        <v>1.278</v>
      </c>
      <c r="R50">
        <v>1</v>
      </c>
      <c r="S50">
        <v>0</v>
      </c>
      <c r="T50">
        <v>0</v>
      </c>
      <c r="V50">
        <v>0</v>
      </c>
      <c r="Y50" s="12">
        <v>44851</v>
      </c>
      <c r="Z50">
        <v>0.88170138888888883</v>
      </c>
      <c r="AB50">
        <v>1</v>
      </c>
      <c r="AD50">
        <v>7.3904584948748262</v>
      </c>
      <c r="AE50">
        <v>7.7171065512444432</v>
      </c>
      <c r="AF50">
        <v>0.32664805636961702</v>
      </c>
      <c r="AG50">
        <v>1.3777131114114054</v>
      </c>
    </row>
    <row r="51" spans="1:62" x14ac:dyDescent="0.35">
      <c r="A51">
        <v>48</v>
      </c>
      <c r="B51">
        <v>14</v>
      </c>
      <c r="C51" t="s">
        <v>135</v>
      </c>
      <c r="D51" t="s">
        <v>27</v>
      </c>
      <c r="G51">
        <v>0.5</v>
      </c>
      <c r="H51">
        <v>0.5</v>
      </c>
      <c r="I51">
        <v>4899</v>
      </c>
      <c r="J51">
        <v>7262</v>
      </c>
      <c r="L51">
        <v>13131</v>
      </c>
      <c r="M51">
        <v>4.173</v>
      </c>
      <c r="N51">
        <v>6.431</v>
      </c>
      <c r="O51">
        <v>2.258</v>
      </c>
      <c r="Q51">
        <v>1.2569999999999999</v>
      </c>
      <c r="R51">
        <v>1</v>
      </c>
      <c r="S51">
        <v>0</v>
      </c>
      <c r="T51">
        <v>0</v>
      </c>
      <c r="V51">
        <v>0</v>
      </c>
      <c r="Y51" s="12">
        <v>44851</v>
      </c>
      <c r="Z51">
        <v>0.88868055555555558</v>
      </c>
      <c r="AB51">
        <v>1</v>
      </c>
      <c r="AD51">
        <v>4.922459244254255</v>
      </c>
      <c r="AE51">
        <v>7.6198814583577761</v>
      </c>
      <c r="AF51">
        <v>2.6974222141035211</v>
      </c>
      <c r="AG51">
        <v>1.3570606081437162</v>
      </c>
      <c r="AK51">
        <v>0.40222865556901022</v>
      </c>
      <c r="AQ51">
        <v>2.2016025473452578</v>
      </c>
      <c r="AW51">
        <v>6.7829056520254429</v>
      </c>
      <c r="BC51">
        <v>2.5170273057917467</v>
      </c>
      <c r="BG51">
        <v>4.9125793433310339</v>
      </c>
      <c r="BH51">
        <v>7.704694837258911</v>
      </c>
      <c r="BI51">
        <v>2.7921154939278772</v>
      </c>
      <c r="BJ51">
        <v>1.3743570796304059</v>
      </c>
    </row>
    <row r="52" spans="1:62" x14ac:dyDescent="0.35">
      <c r="A52">
        <v>49</v>
      </c>
      <c r="B52">
        <v>14</v>
      </c>
      <c r="C52" t="s">
        <v>135</v>
      </c>
      <c r="D52" t="s">
        <v>27</v>
      </c>
      <c r="G52">
        <v>0.5</v>
      </c>
      <c r="H52">
        <v>0.5</v>
      </c>
      <c r="I52">
        <v>4879</v>
      </c>
      <c r="J52">
        <v>7426</v>
      </c>
      <c r="L52">
        <v>13466</v>
      </c>
      <c r="M52">
        <v>4.1580000000000004</v>
      </c>
      <c r="N52">
        <v>6.57</v>
      </c>
      <c r="O52">
        <v>2.4129999999999998</v>
      </c>
      <c r="Q52">
        <v>1.292</v>
      </c>
      <c r="R52">
        <v>1</v>
      </c>
      <c r="S52">
        <v>0</v>
      </c>
      <c r="T52">
        <v>0</v>
      </c>
      <c r="V52">
        <v>0</v>
      </c>
      <c r="Y52" s="12">
        <v>44851</v>
      </c>
      <c r="Z52">
        <v>0.89619212962962969</v>
      </c>
      <c r="AB52">
        <v>1</v>
      </c>
      <c r="AD52">
        <v>4.9026994424078136</v>
      </c>
      <c r="AE52">
        <v>7.7895082161600468</v>
      </c>
      <c r="AF52">
        <v>2.8868087737522332</v>
      </c>
      <c r="AG52">
        <v>1.3916535511170955</v>
      </c>
    </row>
    <row r="53" spans="1:62" x14ac:dyDescent="0.35">
      <c r="A53">
        <v>83</v>
      </c>
      <c r="B53">
        <v>24</v>
      </c>
      <c r="C53" t="s">
        <v>141</v>
      </c>
      <c r="D53" t="s">
        <v>27</v>
      </c>
      <c r="G53">
        <v>0.5</v>
      </c>
      <c r="H53">
        <v>0.5</v>
      </c>
      <c r="I53">
        <v>1205</v>
      </c>
      <c r="J53">
        <v>1787</v>
      </c>
      <c r="L53">
        <v>2275</v>
      </c>
      <c r="M53">
        <v>1.34</v>
      </c>
      <c r="N53">
        <v>1.792</v>
      </c>
      <c r="O53">
        <v>0.45300000000000001</v>
      </c>
      <c r="Q53">
        <v>0.122</v>
      </c>
      <c r="R53">
        <v>1</v>
      </c>
      <c r="S53">
        <v>0</v>
      </c>
      <c r="T53">
        <v>0</v>
      </c>
      <c r="V53">
        <v>0</v>
      </c>
      <c r="Y53" s="12">
        <v>44845</v>
      </c>
      <c r="Z53">
        <v>0.12725694444444444</v>
      </c>
      <c r="AB53">
        <v>3</v>
      </c>
      <c r="AC53" t="s">
        <v>200</v>
      </c>
      <c r="AD53">
        <v>1.256386759370453</v>
      </c>
      <c r="AE53">
        <v>1.9094659475403659</v>
      </c>
      <c r="AF53">
        <v>0.65307918816991295</v>
      </c>
      <c r="AG53">
        <v>0.24500631333721828</v>
      </c>
    </row>
    <row r="54" spans="1:62" x14ac:dyDescent="0.35">
      <c r="A54">
        <v>84</v>
      </c>
      <c r="B54">
        <v>24</v>
      </c>
      <c r="C54" t="s">
        <v>141</v>
      </c>
      <c r="D54" t="s">
        <v>27</v>
      </c>
      <c r="G54">
        <v>0.5</v>
      </c>
      <c r="H54">
        <v>0.5</v>
      </c>
      <c r="I54">
        <v>2987</v>
      </c>
      <c r="J54">
        <v>6995</v>
      </c>
      <c r="L54">
        <v>15604</v>
      </c>
      <c r="M54">
        <v>2.706</v>
      </c>
      <c r="N54">
        <v>6.2050000000000001</v>
      </c>
      <c r="O54">
        <v>3.4980000000000002</v>
      </c>
      <c r="Q54">
        <v>1.516</v>
      </c>
      <c r="R54">
        <v>1</v>
      </c>
      <c r="S54">
        <v>0</v>
      </c>
      <c r="T54">
        <v>0</v>
      </c>
      <c r="V54">
        <v>0</v>
      </c>
      <c r="Y54" s="12">
        <v>44845</v>
      </c>
      <c r="Z54">
        <v>0.13423611111111111</v>
      </c>
      <c r="AB54">
        <v>3</v>
      </c>
      <c r="AC54" t="s">
        <v>200</v>
      </c>
      <c r="AD54">
        <v>3.0326479071260306</v>
      </c>
      <c r="AE54">
        <v>7.0505331535966436</v>
      </c>
      <c r="AF54">
        <v>4.0178852464706125</v>
      </c>
      <c r="AG54">
        <v>1.5736875331004028</v>
      </c>
      <c r="AK54">
        <v>35.028302177655235</v>
      </c>
      <c r="AQ54">
        <v>0.26637409462335482</v>
      </c>
      <c r="AW54">
        <v>38.833731800511913</v>
      </c>
      <c r="BC54">
        <v>3.5221253757847499</v>
      </c>
      <c r="BG54">
        <v>3.6765674926760319</v>
      </c>
      <c r="BH54">
        <v>7.0411552468267633</v>
      </c>
      <c r="BI54">
        <v>3.3645877541507314</v>
      </c>
      <c r="BJ54">
        <v>1.6018979603787418</v>
      </c>
    </row>
    <row r="55" spans="1:62" x14ac:dyDescent="0.35">
      <c r="A55">
        <v>85</v>
      </c>
      <c r="B55">
        <v>24</v>
      </c>
      <c r="C55" t="s">
        <v>141</v>
      </c>
      <c r="D55" t="s">
        <v>27</v>
      </c>
      <c r="G55">
        <v>0.5</v>
      </c>
      <c r="H55">
        <v>0.5</v>
      </c>
      <c r="I55">
        <v>4279</v>
      </c>
      <c r="J55">
        <v>6976</v>
      </c>
      <c r="L55">
        <v>16170</v>
      </c>
      <c r="M55">
        <v>3.698</v>
      </c>
      <c r="N55">
        <v>6.1890000000000001</v>
      </c>
      <c r="O55">
        <v>2.4910000000000001</v>
      </c>
      <c r="Q55">
        <v>1.575</v>
      </c>
      <c r="R55">
        <v>1</v>
      </c>
      <c r="S55">
        <v>0</v>
      </c>
      <c r="T55">
        <v>0</v>
      </c>
      <c r="V55">
        <v>0</v>
      </c>
      <c r="Y55" s="12">
        <v>44845</v>
      </c>
      <c r="Z55">
        <v>0.14174768518518518</v>
      </c>
      <c r="AB55">
        <v>3</v>
      </c>
      <c r="AC55" t="s">
        <v>200</v>
      </c>
      <c r="AD55">
        <v>4.3204870782260336</v>
      </c>
      <c r="AE55">
        <v>7.0317773400568839</v>
      </c>
      <c r="AF55">
        <v>2.7112902618308503</v>
      </c>
      <c r="AG55">
        <v>1.6301083876570808</v>
      </c>
    </row>
    <row r="56" spans="1:62" x14ac:dyDescent="0.35">
      <c r="A56">
        <v>59</v>
      </c>
      <c r="B56">
        <v>18</v>
      </c>
      <c r="C56" t="s">
        <v>141</v>
      </c>
      <c r="D56" t="s">
        <v>27</v>
      </c>
      <c r="G56">
        <v>0.5</v>
      </c>
      <c r="H56">
        <v>0.5</v>
      </c>
      <c r="I56">
        <v>5096</v>
      </c>
      <c r="J56">
        <v>8245</v>
      </c>
      <c r="L56">
        <v>18241</v>
      </c>
      <c r="M56">
        <v>4.3239999999999998</v>
      </c>
      <c r="N56">
        <v>7.2640000000000002</v>
      </c>
      <c r="O56">
        <v>2.94</v>
      </c>
      <c r="Q56">
        <v>1.792</v>
      </c>
      <c r="R56">
        <v>1</v>
      </c>
      <c r="S56">
        <v>0</v>
      </c>
      <c r="T56">
        <v>0</v>
      </c>
      <c r="V56">
        <v>0</v>
      </c>
      <c r="Y56" s="12">
        <v>44851</v>
      </c>
      <c r="Z56">
        <v>0.99254629629629632</v>
      </c>
      <c r="AB56">
        <v>1</v>
      </c>
      <c r="AD56">
        <v>5.1170932924417061</v>
      </c>
      <c r="AE56">
        <v>8.6366076956726054</v>
      </c>
      <c r="AF56">
        <v>3.5195144032308994</v>
      </c>
      <c r="AG56">
        <v>1.884732066633179</v>
      </c>
    </row>
    <row r="57" spans="1:62" x14ac:dyDescent="0.35">
      <c r="A57">
        <v>60</v>
      </c>
      <c r="B57">
        <v>18</v>
      </c>
      <c r="C57" t="s">
        <v>141</v>
      </c>
      <c r="D57" t="s">
        <v>27</v>
      </c>
      <c r="G57">
        <v>0.5</v>
      </c>
      <c r="H57">
        <v>0.5</v>
      </c>
      <c r="I57">
        <v>5398</v>
      </c>
      <c r="J57">
        <v>8324</v>
      </c>
      <c r="L57">
        <v>18519</v>
      </c>
      <c r="M57">
        <v>4.556</v>
      </c>
      <c r="N57">
        <v>7.33</v>
      </c>
      <c r="O57">
        <v>2.774</v>
      </c>
      <c r="Q57">
        <v>1.821</v>
      </c>
      <c r="R57">
        <v>1</v>
      </c>
      <c r="S57">
        <v>0</v>
      </c>
      <c r="T57">
        <v>0</v>
      </c>
      <c r="V57">
        <v>0</v>
      </c>
      <c r="Y57" s="12">
        <v>44851</v>
      </c>
      <c r="Z57">
        <v>0.99974537037037037</v>
      </c>
      <c r="AB57">
        <v>1</v>
      </c>
      <c r="AD57">
        <v>5.4154663003229766</v>
      </c>
      <c r="AE57">
        <v>8.7183181460773582</v>
      </c>
      <c r="AF57">
        <v>3.3028518457543816</v>
      </c>
      <c r="AG57">
        <v>1.9134390461752671</v>
      </c>
      <c r="AK57">
        <v>0.36421273617345407</v>
      </c>
      <c r="AQ57">
        <v>1.1814379221434352</v>
      </c>
      <c r="AW57">
        <v>3.7681977945211007</v>
      </c>
      <c r="BC57">
        <v>0.74198131741510465</v>
      </c>
      <c r="BG57">
        <v>5.4253462012461977</v>
      </c>
      <c r="BH57">
        <v>8.6671198258870383</v>
      </c>
      <c r="BI57">
        <v>3.2417736246408402</v>
      </c>
      <c r="BJ57">
        <v>1.92056415980262</v>
      </c>
    </row>
    <row r="58" spans="1:62" x14ac:dyDescent="0.35">
      <c r="A58">
        <v>61</v>
      </c>
      <c r="B58">
        <v>18</v>
      </c>
      <c r="C58" t="s">
        <v>141</v>
      </c>
      <c r="D58" t="s">
        <v>27</v>
      </c>
      <c r="G58">
        <v>0.5</v>
      </c>
      <c r="H58">
        <v>0.5</v>
      </c>
      <c r="I58">
        <v>5418</v>
      </c>
      <c r="J58">
        <v>8225</v>
      </c>
      <c r="L58">
        <v>18657</v>
      </c>
      <c r="M58">
        <v>4.5720000000000001</v>
      </c>
      <c r="N58">
        <v>7.2469999999999999</v>
      </c>
      <c r="O58">
        <v>2.6749999999999998</v>
      </c>
      <c r="Q58">
        <v>1.835</v>
      </c>
      <c r="R58">
        <v>1</v>
      </c>
      <c r="S58">
        <v>0</v>
      </c>
      <c r="T58">
        <v>0</v>
      </c>
      <c r="V58">
        <v>0</v>
      </c>
      <c r="Y58" s="12">
        <v>44852</v>
      </c>
      <c r="Z58">
        <v>7.3148148148148148E-3</v>
      </c>
      <c r="AB58">
        <v>1</v>
      </c>
      <c r="AD58">
        <v>5.4352261021694179</v>
      </c>
      <c r="AE58">
        <v>8.6159215056967167</v>
      </c>
      <c r="AF58">
        <v>3.1806954035272987</v>
      </c>
      <c r="AG58">
        <v>1.9276892734299729</v>
      </c>
    </row>
    <row r="59" spans="1:62" x14ac:dyDescent="0.35">
      <c r="A59">
        <v>86</v>
      </c>
      <c r="B59">
        <v>25</v>
      </c>
      <c r="C59" t="s">
        <v>122</v>
      </c>
      <c r="D59" t="s">
        <v>27</v>
      </c>
      <c r="G59">
        <v>0.5</v>
      </c>
      <c r="H59">
        <v>0.5</v>
      </c>
      <c r="I59">
        <v>8601</v>
      </c>
      <c r="J59">
        <v>12477</v>
      </c>
      <c r="L59">
        <v>2854</v>
      </c>
      <c r="M59">
        <v>7.0129999999999999</v>
      </c>
      <c r="N59">
        <v>10.849</v>
      </c>
      <c r="O59">
        <v>3.8359999999999999</v>
      </c>
      <c r="Q59">
        <v>0.183</v>
      </c>
      <c r="R59">
        <v>1</v>
      </c>
      <c r="S59">
        <v>0</v>
      </c>
      <c r="T59">
        <v>0</v>
      </c>
      <c r="V59">
        <v>0</v>
      </c>
      <c r="Y59" s="12">
        <v>44842</v>
      </c>
      <c r="Z59">
        <v>0.2434375</v>
      </c>
      <c r="AB59">
        <v>1</v>
      </c>
      <c r="AD59">
        <v>8.6588319548461978</v>
      </c>
      <c r="AE59">
        <v>12.753863201368159</v>
      </c>
      <c r="AF59">
        <v>4.0950312465219607</v>
      </c>
      <c r="AG59">
        <v>0.31257120658632681</v>
      </c>
    </row>
    <row r="60" spans="1:62" x14ac:dyDescent="0.35">
      <c r="A60">
        <v>87</v>
      </c>
      <c r="B60">
        <v>25</v>
      </c>
      <c r="C60" t="s">
        <v>122</v>
      </c>
      <c r="D60" t="s">
        <v>27</v>
      </c>
      <c r="G60">
        <v>0.5</v>
      </c>
      <c r="H60">
        <v>0.5</v>
      </c>
      <c r="I60">
        <v>10372</v>
      </c>
      <c r="J60">
        <v>12600</v>
      </c>
      <c r="L60">
        <v>2802</v>
      </c>
      <c r="M60">
        <v>8.3719999999999999</v>
      </c>
      <c r="N60">
        <v>10.952999999999999</v>
      </c>
      <c r="O60">
        <v>2.581</v>
      </c>
      <c r="Q60">
        <v>0.17699999999999999</v>
      </c>
      <c r="R60">
        <v>1</v>
      </c>
      <c r="S60">
        <v>0</v>
      </c>
      <c r="T60">
        <v>0</v>
      </c>
      <c r="V60">
        <v>0</v>
      </c>
      <c r="Y60" s="12">
        <v>44842</v>
      </c>
      <c r="Z60">
        <v>0.25081018518518522</v>
      </c>
      <c r="AB60">
        <v>1</v>
      </c>
      <c r="AD60">
        <v>10.430113685737368</v>
      </c>
      <c r="AE60">
        <v>12.878346461054047</v>
      </c>
      <c r="AF60">
        <v>2.4482327753166793</v>
      </c>
      <c r="AG60">
        <v>0.30727045133195652</v>
      </c>
      <c r="AK60">
        <v>0.74110043817551263</v>
      </c>
      <c r="AQ60">
        <v>0.98717488806714182</v>
      </c>
      <c r="AW60">
        <v>2.0423119701732562</v>
      </c>
      <c r="BC60">
        <v>0.56239259238511929</v>
      </c>
      <c r="BG60">
        <v>10.391607561152776</v>
      </c>
      <c r="BH60">
        <v>12.815092772189267</v>
      </c>
      <c r="BI60">
        <v>2.4234852110364908</v>
      </c>
      <c r="BJ60">
        <v>0.30813692094084399</v>
      </c>
    </row>
    <row r="61" spans="1:62" x14ac:dyDescent="0.35">
      <c r="A61">
        <v>88</v>
      </c>
      <c r="B61">
        <v>25</v>
      </c>
      <c r="C61" t="s">
        <v>122</v>
      </c>
      <c r="D61" t="s">
        <v>27</v>
      </c>
      <c r="G61">
        <v>0.5</v>
      </c>
      <c r="H61">
        <v>0.5</v>
      </c>
      <c r="I61">
        <v>10295</v>
      </c>
      <c r="J61">
        <v>12475</v>
      </c>
      <c r="L61">
        <v>2819</v>
      </c>
      <c r="M61">
        <v>8.3130000000000006</v>
      </c>
      <c r="N61">
        <v>10.848000000000001</v>
      </c>
      <c r="O61">
        <v>2.5350000000000001</v>
      </c>
      <c r="Q61">
        <v>0.17899999999999999</v>
      </c>
      <c r="R61">
        <v>1</v>
      </c>
      <c r="S61">
        <v>0</v>
      </c>
      <c r="T61">
        <v>0</v>
      </c>
      <c r="V61">
        <v>0</v>
      </c>
      <c r="Y61" s="12">
        <v>44842</v>
      </c>
      <c r="Z61">
        <v>0.25858796296296299</v>
      </c>
      <c r="AB61">
        <v>1</v>
      </c>
      <c r="AD61">
        <v>10.353101436568185</v>
      </c>
      <c r="AE61">
        <v>12.751839083324487</v>
      </c>
      <c r="AF61">
        <v>2.3987376467563024</v>
      </c>
      <c r="AG61">
        <v>0.30900339054973142</v>
      </c>
    </row>
    <row r="62" spans="1:62" x14ac:dyDescent="0.35">
      <c r="A62">
        <v>89</v>
      </c>
      <c r="B62">
        <v>26</v>
      </c>
      <c r="C62" t="s">
        <v>164</v>
      </c>
      <c r="D62" t="s">
        <v>27</v>
      </c>
      <c r="G62">
        <v>0.5</v>
      </c>
      <c r="H62">
        <v>0.5</v>
      </c>
      <c r="I62">
        <v>7505</v>
      </c>
      <c r="J62">
        <v>11075</v>
      </c>
      <c r="L62">
        <v>1649</v>
      </c>
      <c r="M62">
        <v>6.1719999999999997</v>
      </c>
      <c r="N62">
        <v>9.6609999999999996</v>
      </c>
      <c r="O62">
        <v>3.4889999999999999</v>
      </c>
      <c r="Q62">
        <v>5.6000000000000001E-2</v>
      </c>
      <c r="R62">
        <v>1</v>
      </c>
      <c r="S62">
        <v>0</v>
      </c>
      <c r="T62">
        <v>0</v>
      </c>
      <c r="V62">
        <v>0</v>
      </c>
      <c r="Y62" s="12">
        <v>44846</v>
      </c>
      <c r="Z62">
        <v>0.28164351851851849</v>
      </c>
      <c r="AB62">
        <v>1</v>
      </c>
      <c r="AD62">
        <v>7.4705848587535959</v>
      </c>
      <c r="AE62">
        <v>10.950498660801539</v>
      </c>
      <c r="AF62">
        <v>3.4799138020479434</v>
      </c>
      <c r="AG62">
        <v>0.17443736838531038</v>
      </c>
    </row>
    <row r="63" spans="1:62" x14ac:dyDescent="0.35">
      <c r="A63">
        <v>90</v>
      </c>
      <c r="B63">
        <v>26</v>
      </c>
      <c r="C63" t="s">
        <v>164</v>
      </c>
      <c r="D63" t="s">
        <v>27</v>
      </c>
      <c r="G63">
        <v>0.5</v>
      </c>
      <c r="H63">
        <v>0.5</v>
      </c>
      <c r="I63">
        <v>8121</v>
      </c>
      <c r="J63">
        <v>11066</v>
      </c>
      <c r="L63">
        <v>1652</v>
      </c>
      <c r="M63">
        <v>6.6449999999999996</v>
      </c>
      <c r="N63">
        <v>9.6539999999999999</v>
      </c>
      <c r="O63">
        <v>3.0089999999999999</v>
      </c>
      <c r="Q63">
        <v>5.7000000000000002E-2</v>
      </c>
      <c r="R63">
        <v>1</v>
      </c>
      <c r="S63">
        <v>0</v>
      </c>
      <c r="T63">
        <v>0</v>
      </c>
      <c r="V63">
        <v>0</v>
      </c>
      <c r="Y63" s="12">
        <v>44846</v>
      </c>
      <c r="Z63">
        <v>0.28900462962962964</v>
      </c>
      <c r="AB63">
        <v>1</v>
      </c>
      <c r="AD63">
        <v>8.0803817532964644</v>
      </c>
      <c r="AE63">
        <v>10.941710104299489</v>
      </c>
      <c r="AF63">
        <v>2.8613283510030243</v>
      </c>
      <c r="AG63">
        <v>0.17473515989102101</v>
      </c>
      <c r="AK63">
        <v>0.67608442199944363</v>
      </c>
      <c r="AQ63">
        <v>2.6770282577962656E-2</v>
      </c>
      <c r="AW63">
        <v>1.9853061864862376</v>
      </c>
      <c r="BC63">
        <v>0.45550035314677095</v>
      </c>
      <c r="BG63">
        <v>8.0531586776472288</v>
      </c>
      <c r="BH63">
        <v>10.943174863716497</v>
      </c>
      <c r="BI63">
        <v>2.8900161860692677</v>
      </c>
      <c r="BJ63">
        <v>0.17433810455007354</v>
      </c>
    </row>
    <row r="64" spans="1:62" x14ac:dyDescent="0.35">
      <c r="A64">
        <v>91</v>
      </c>
      <c r="B64">
        <v>26</v>
      </c>
      <c r="C64" t="s">
        <v>164</v>
      </c>
      <c r="D64" t="s">
        <v>27</v>
      </c>
      <c r="G64">
        <v>0.5</v>
      </c>
      <c r="H64">
        <v>0.5</v>
      </c>
      <c r="I64">
        <v>8066</v>
      </c>
      <c r="J64">
        <v>11069</v>
      </c>
      <c r="L64">
        <v>1644</v>
      </c>
      <c r="M64">
        <v>6.6029999999999998</v>
      </c>
      <c r="N64">
        <v>9.6560000000000006</v>
      </c>
      <c r="O64">
        <v>3.0529999999999999</v>
      </c>
      <c r="Q64">
        <v>5.6000000000000001E-2</v>
      </c>
      <c r="R64">
        <v>1</v>
      </c>
      <c r="S64">
        <v>0</v>
      </c>
      <c r="T64">
        <v>0</v>
      </c>
      <c r="V64">
        <v>0</v>
      </c>
      <c r="Y64" s="12">
        <v>44846</v>
      </c>
      <c r="Z64">
        <v>0.29674768518518518</v>
      </c>
      <c r="AB64">
        <v>1</v>
      </c>
      <c r="AD64">
        <v>8.0259356019979951</v>
      </c>
      <c r="AE64">
        <v>10.944639623133506</v>
      </c>
      <c r="AF64">
        <v>2.9187040211355111</v>
      </c>
      <c r="AG64">
        <v>0.17394104920912604</v>
      </c>
    </row>
    <row r="65" spans="1:62" x14ac:dyDescent="0.35">
      <c r="A65">
        <v>47</v>
      </c>
      <c r="B65">
        <v>14</v>
      </c>
      <c r="C65" t="s">
        <v>184</v>
      </c>
      <c r="D65" t="s">
        <v>27</v>
      </c>
      <c r="G65">
        <v>0.5</v>
      </c>
      <c r="H65">
        <v>0.5</v>
      </c>
      <c r="I65">
        <v>191</v>
      </c>
      <c r="J65">
        <v>44</v>
      </c>
      <c r="L65">
        <v>84</v>
      </c>
      <c r="M65">
        <v>0.56200000000000006</v>
      </c>
      <c r="N65">
        <v>0.316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12">
        <v>44846</v>
      </c>
      <c r="Z65">
        <v>0.97142361111111108</v>
      </c>
      <c r="AB65">
        <v>3</v>
      </c>
      <c r="AC65" t="s">
        <v>200</v>
      </c>
      <c r="AD65">
        <v>0.27358263427235435</v>
      </c>
      <c r="AE65">
        <v>0.18795432962101546</v>
      </c>
      <c r="AF65">
        <v>-8.5628304651338888E-2</v>
      </c>
      <c r="AG65">
        <v>1.7652890212233614E-2</v>
      </c>
    </row>
    <row r="66" spans="1:62" x14ac:dyDescent="0.35">
      <c r="A66">
        <v>48</v>
      </c>
      <c r="B66">
        <v>14</v>
      </c>
      <c r="C66" t="s">
        <v>184</v>
      </c>
      <c r="D66" t="s">
        <v>27</v>
      </c>
      <c r="G66">
        <v>0.5</v>
      </c>
      <c r="H66">
        <v>0.5</v>
      </c>
      <c r="I66">
        <v>148</v>
      </c>
      <c r="J66">
        <v>38</v>
      </c>
      <c r="L66">
        <v>75</v>
      </c>
      <c r="M66">
        <v>0.52800000000000002</v>
      </c>
      <c r="N66">
        <v>0.311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12">
        <v>44846</v>
      </c>
      <c r="Z66">
        <v>0.97703703703703704</v>
      </c>
      <c r="AB66">
        <v>3</v>
      </c>
      <c r="AC66" t="s">
        <v>200</v>
      </c>
      <c r="AD66">
        <v>0.23074215520019914</v>
      </c>
      <c r="AE66">
        <v>0.18210137128981721</v>
      </c>
      <c r="AF66">
        <v>-4.864078391038193E-2</v>
      </c>
      <c r="AG66">
        <v>1.6704487306512229E-2</v>
      </c>
      <c r="AK66">
        <v>19.942892356284709</v>
      </c>
      <c r="AQ66">
        <v>153.04783338405764</v>
      </c>
      <c r="AW66">
        <v>217.19154013631871</v>
      </c>
      <c r="BC66">
        <v>129.70613402116442</v>
      </c>
      <c r="BG66">
        <v>0.20982006076961174</v>
      </c>
      <c r="BH66">
        <v>0.77568889537883701</v>
      </c>
      <c r="BI66">
        <v>0.56586883460922532</v>
      </c>
      <c r="BJ66">
        <v>4.7527581742457276E-2</v>
      </c>
    </row>
    <row r="67" spans="1:62" x14ac:dyDescent="0.35">
      <c r="A67">
        <v>49</v>
      </c>
      <c r="B67">
        <v>14</v>
      </c>
      <c r="C67" t="s">
        <v>184</v>
      </c>
      <c r="D67" t="s">
        <v>27</v>
      </c>
      <c r="G67">
        <v>0.5</v>
      </c>
      <c r="H67">
        <v>0.5</v>
      </c>
      <c r="I67">
        <v>106</v>
      </c>
      <c r="J67">
        <v>1255</v>
      </c>
      <c r="L67">
        <v>660</v>
      </c>
      <c r="M67">
        <v>0.496</v>
      </c>
      <c r="N67">
        <v>1.3420000000000001</v>
      </c>
      <c r="O67">
        <v>0.84499999999999997</v>
      </c>
      <c r="Q67">
        <v>0</v>
      </c>
      <c r="R67">
        <v>1</v>
      </c>
      <c r="S67">
        <v>0</v>
      </c>
      <c r="T67">
        <v>0</v>
      </c>
      <c r="V67">
        <v>0</v>
      </c>
      <c r="Y67" s="12">
        <v>44846</v>
      </c>
      <c r="Z67">
        <v>0.98351851851851846</v>
      </c>
      <c r="AB67">
        <v>3</v>
      </c>
      <c r="AC67" t="s">
        <v>200</v>
      </c>
      <c r="AD67">
        <v>0.18889796633902431</v>
      </c>
      <c r="AE67">
        <v>1.3692764194678568</v>
      </c>
      <c r="AF67">
        <v>1.1803784531288326</v>
      </c>
      <c r="AG67">
        <v>7.8350676178402329E-2</v>
      </c>
    </row>
    <row r="68" spans="1:62" x14ac:dyDescent="0.35">
      <c r="A68">
        <v>86</v>
      </c>
      <c r="B68">
        <v>25</v>
      </c>
      <c r="C68" t="s">
        <v>184</v>
      </c>
      <c r="D68" t="s">
        <v>27</v>
      </c>
      <c r="G68">
        <v>0.5</v>
      </c>
      <c r="H68">
        <v>0.5</v>
      </c>
      <c r="I68">
        <v>7067</v>
      </c>
      <c r="J68">
        <v>10565</v>
      </c>
      <c r="L68">
        <v>1272</v>
      </c>
      <c r="M68">
        <v>5.8369999999999997</v>
      </c>
      <c r="N68">
        <v>9.2289999999999992</v>
      </c>
      <c r="O68">
        <v>3.3919999999999999</v>
      </c>
      <c r="Q68">
        <v>1.7000000000000001E-2</v>
      </c>
      <c r="R68">
        <v>1</v>
      </c>
      <c r="S68">
        <v>0</v>
      </c>
      <c r="T68">
        <v>0</v>
      </c>
      <c r="V68">
        <v>0</v>
      </c>
      <c r="Y68" s="12">
        <v>44852</v>
      </c>
      <c r="Z68">
        <v>0.2356365740740741</v>
      </c>
      <c r="AB68">
        <v>1</v>
      </c>
      <c r="AD68">
        <v>7.0644217644085376</v>
      </c>
      <c r="AE68">
        <v>11.036205732875457</v>
      </c>
      <c r="AF68">
        <v>3.9717839684669194</v>
      </c>
      <c r="AG68">
        <v>0.13247042688607624</v>
      </c>
    </row>
    <row r="69" spans="1:62" x14ac:dyDescent="0.35">
      <c r="A69">
        <v>87</v>
      </c>
      <c r="B69">
        <v>25</v>
      </c>
      <c r="C69" t="s">
        <v>184</v>
      </c>
      <c r="D69" t="s">
        <v>27</v>
      </c>
      <c r="G69">
        <v>0.5</v>
      </c>
      <c r="H69">
        <v>0.5</v>
      </c>
      <c r="I69">
        <v>7463</v>
      </c>
      <c r="J69">
        <v>10477</v>
      </c>
      <c r="L69">
        <v>1363</v>
      </c>
      <c r="M69">
        <v>6.14</v>
      </c>
      <c r="N69">
        <v>9.1539999999999999</v>
      </c>
      <c r="O69">
        <v>3.0139999999999998</v>
      </c>
      <c r="Q69">
        <v>2.7E-2</v>
      </c>
      <c r="R69">
        <v>1</v>
      </c>
      <c r="S69">
        <v>0</v>
      </c>
      <c r="T69">
        <v>0</v>
      </c>
      <c r="V69">
        <v>0</v>
      </c>
      <c r="Y69" s="12">
        <v>44852</v>
      </c>
      <c r="Z69">
        <v>0.24281249999999999</v>
      </c>
      <c r="AB69">
        <v>1</v>
      </c>
      <c r="AD69">
        <v>7.4556658409680834</v>
      </c>
      <c r="AE69">
        <v>10.945186496981554</v>
      </c>
      <c r="AF69">
        <v>3.4895206560134708</v>
      </c>
      <c r="AG69">
        <v>0.14186731587287491</v>
      </c>
      <c r="AK69">
        <v>0.22502261659113296</v>
      </c>
      <c r="AQ69">
        <v>1.2956384795645004</v>
      </c>
      <c r="AW69">
        <v>3.5450874139948274</v>
      </c>
      <c r="BC69">
        <v>1.8364109765098824</v>
      </c>
      <c r="BG69">
        <v>7.4640637567528216</v>
      </c>
      <c r="BH69">
        <v>11.016553852398363</v>
      </c>
      <c r="BI69">
        <v>3.5524900956455423</v>
      </c>
      <c r="BJ69">
        <v>0.14057653441864432</v>
      </c>
    </row>
    <row r="70" spans="1:62" x14ac:dyDescent="0.35">
      <c r="A70">
        <v>88</v>
      </c>
      <c r="B70">
        <v>25</v>
      </c>
      <c r="C70" t="s">
        <v>184</v>
      </c>
      <c r="D70" t="s">
        <v>27</v>
      </c>
      <c r="G70">
        <v>0.5</v>
      </c>
      <c r="H70">
        <v>0.5</v>
      </c>
      <c r="I70">
        <v>7480</v>
      </c>
      <c r="J70">
        <v>10615</v>
      </c>
      <c r="L70">
        <v>1338</v>
      </c>
      <c r="M70">
        <v>6.1539999999999999</v>
      </c>
      <c r="N70">
        <v>9.2710000000000008</v>
      </c>
      <c r="O70">
        <v>3.1179999999999999</v>
      </c>
      <c r="Q70">
        <v>2.4E-2</v>
      </c>
      <c r="R70">
        <v>1</v>
      </c>
      <c r="S70">
        <v>0</v>
      </c>
      <c r="T70">
        <v>0</v>
      </c>
      <c r="V70">
        <v>0</v>
      </c>
      <c r="Y70" s="12">
        <v>44852</v>
      </c>
      <c r="Z70">
        <v>0.25050925925925926</v>
      </c>
      <c r="AB70">
        <v>1</v>
      </c>
      <c r="AD70">
        <v>7.472461672537559</v>
      </c>
      <c r="AE70">
        <v>11.087921207815173</v>
      </c>
      <c r="AF70">
        <v>3.6154595352776138</v>
      </c>
      <c r="AG70">
        <v>0.13928575296441373</v>
      </c>
    </row>
    <row r="71" spans="1:62" x14ac:dyDescent="0.35">
      <c r="A71">
        <v>38</v>
      </c>
      <c r="B71">
        <v>11</v>
      </c>
      <c r="C71" t="s">
        <v>181</v>
      </c>
      <c r="D71" t="s">
        <v>27</v>
      </c>
      <c r="G71">
        <v>0.5</v>
      </c>
      <c r="H71">
        <v>0.5</v>
      </c>
      <c r="I71">
        <v>1107</v>
      </c>
      <c r="J71">
        <v>443</v>
      </c>
      <c r="L71">
        <v>123</v>
      </c>
      <c r="M71">
        <v>1.264</v>
      </c>
      <c r="N71">
        <v>0.65400000000000003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12">
        <v>44846</v>
      </c>
      <c r="Z71">
        <v>0.90210648148148154</v>
      </c>
      <c r="AB71">
        <v>3</v>
      </c>
      <c r="AC71" t="s">
        <v>200</v>
      </c>
      <c r="AD71">
        <v>1.1861844675303579</v>
      </c>
      <c r="AE71">
        <v>0.57717605864569732</v>
      </c>
      <c r="AF71">
        <v>-0.60900840888466057</v>
      </c>
      <c r="AG71">
        <v>2.1762636137026288E-2</v>
      </c>
    </row>
    <row r="72" spans="1:62" x14ac:dyDescent="0.35">
      <c r="A72">
        <v>39</v>
      </c>
      <c r="B72">
        <v>11</v>
      </c>
      <c r="C72" t="s">
        <v>181</v>
      </c>
      <c r="D72" t="s">
        <v>27</v>
      </c>
      <c r="G72">
        <v>0.5</v>
      </c>
      <c r="H72">
        <v>0.5</v>
      </c>
      <c r="I72">
        <v>1385</v>
      </c>
      <c r="J72">
        <v>5207</v>
      </c>
      <c r="L72">
        <v>1465</v>
      </c>
      <c r="M72">
        <v>1.478</v>
      </c>
      <c r="N72">
        <v>4.6890000000000001</v>
      </c>
      <c r="O72">
        <v>3.2120000000000002</v>
      </c>
      <c r="Q72">
        <v>3.6999999999999998E-2</v>
      </c>
      <c r="R72">
        <v>1</v>
      </c>
      <c r="S72">
        <v>0</v>
      </c>
      <c r="T72">
        <v>0</v>
      </c>
      <c r="V72">
        <v>0</v>
      </c>
      <c r="Y72" s="12">
        <v>44846</v>
      </c>
      <c r="Z72">
        <v>0.90839120370370363</v>
      </c>
      <c r="AB72">
        <v>3</v>
      </c>
      <c r="AC72" t="s">
        <v>200</v>
      </c>
      <c r="AD72">
        <v>1.4631531461828959</v>
      </c>
      <c r="AE72">
        <v>5.2244249736170874</v>
      </c>
      <c r="AF72">
        <v>3.7612718274341912</v>
      </c>
      <c r="AG72">
        <v>0.16318004719014853</v>
      </c>
      <c r="AK72">
        <v>85.894053949688654</v>
      </c>
      <c r="AQ72">
        <v>22.164385497043924</v>
      </c>
      <c r="AW72">
        <v>27.197537096425936</v>
      </c>
      <c r="BC72">
        <v>11.100813154777075</v>
      </c>
      <c r="BG72">
        <v>2.5645519744216765</v>
      </c>
      <c r="BH72">
        <v>5.87556658796289</v>
      </c>
      <c r="BI72">
        <v>3.3110146135412135</v>
      </c>
      <c r="BJ72">
        <v>0.17276945434799812</v>
      </c>
    </row>
    <row r="73" spans="1:62" x14ac:dyDescent="0.35">
      <c r="A73">
        <v>40</v>
      </c>
      <c r="B73">
        <v>11</v>
      </c>
      <c r="C73" t="s">
        <v>181</v>
      </c>
      <c r="D73" t="s">
        <v>27</v>
      </c>
      <c r="G73">
        <v>0.5</v>
      </c>
      <c r="H73">
        <v>0.5</v>
      </c>
      <c r="I73">
        <v>3596</v>
      </c>
      <c r="J73">
        <v>6542</v>
      </c>
      <c r="L73">
        <v>1647</v>
      </c>
      <c r="M73">
        <v>3.173</v>
      </c>
      <c r="N73">
        <v>5.8209999999999997</v>
      </c>
      <c r="O73">
        <v>2.6480000000000001</v>
      </c>
      <c r="Q73">
        <v>5.6000000000000001E-2</v>
      </c>
      <c r="R73">
        <v>1</v>
      </c>
      <c r="S73">
        <v>0</v>
      </c>
      <c r="T73">
        <v>0</v>
      </c>
      <c r="V73">
        <v>0</v>
      </c>
      <c r="Y73" s="12">
        <v>44846</v>
      </c>
      <c r="Z73">
        <v>0.91565972222222225</v>
      </c>
      <c r="AB73">
        <v>3</v>
      </c>
      <c r="AC73" t="s">
        <v>200</v>
      </c>
      <c r="AD73">
        <v>3.6659508026604568</v>
      </c>
      <c r="AE73">
        <v>6.5267082023086926</v>
      </c>
      <c r="AF73">
        <v>2.8607573996482358</v>
      </c>
      <c r="AG73">
        <v>0.18235886150584768</v>
      </c>
    </row>
    <row r="74" spans="1:62" x14ac:dyDescent="0.35">
      <c r="A74">
        <v>77</v>
      </c>
      <c r="B74">
        <v>22</v>
      </c>
      <c r="C74" t="s">
        <v>181</v>
      </c>
      <c r="D74" t="s">
        <v>27</v>
      </c>
      <c r="G74">
        <v>0.5</v>
      </c>
      <c r="H74">
        <v>0.5</v>
      </c>
      <c r="I74">
        <v>8202</v>
      </c>
      <c r="J74">
        <v>10739</v>
      </c>
      <c r="L74">
        <v>1843</v>
      </c>
      <c r="M74">
        <v>6.7069999999999999</v>
      </c>
      <c r="N74">
        <v>9.3770000000000007</v>
      </c>
      <c r="O74">
        <v>2.67</v>
      </c>
      <c r="Q74">
        <v>7.6999999999999999E-2</v>
      </c>
      <c r="R74">
        <v>1</v>
      </c>
      <c r="S74">
        <v>0</v>
      </c>
      <c r="T74">
        <v>0</v>
      </c>
      <c r="V74">
        <v>0</v>
      </c>
      <c r="Y74" s="12">
        <v>44852</v>
      </c>
      <c r="Z74">
        <v>0.1525</v>
      </c>
      <c r="AB74">
        <v>1</v>
      </c>
      <c r="AD74">
        <v>8.1857905191941054</v>
      </c>
      <c r="AE74">
        <v>11.21617558566567</v>
      </c>
      <c r="AF74">
        <v>3.030385066471565</v>
      </c>
      <c r="AG74">
        <v>0.19143332371532934</v>
      </c>
    </row>
    <row r="75" spans="1:62" x14ac:dyDescent="0.35">
      <c r="A75">
        <v>78</v>
      </c>
      <c r="B75">
        <v>22</v>
      </c>
      <c r="C75" t="s">
        <v>181</v>
      </c>
      <c r="D75" t="s">
        <v>27</v>
      </c>
      <c r="G75">
        <v>0.5</v>
      </c>
      <c r="H75">
        <v>0.5</v>
      </c>
      <c r="I75">
        <v>8925</v>
      </c>
      <c r="J75">
        <v>10629</v>
      </c>
      <c r="L75">
        <v>1785</v>
      </c>
      <c r="M75">
        <v>7.2619999999999996</v>
      </c>
      <c r="N75">
        <v>9.2829999999999995</v>
      </c>
      <c r="O75">
        <v>2.0209999999999999</v>
      </c>
      <c r="Q75">
        <v>7.0999999999999994E-2</v>
      </c>
      <c r="R75">
        <v>1</v>
      </c>
      <c r="S75">
        <v>0</v>
      </c>
      <c r="T75">
        <v>0</v>
      </c>
      <c r="V75">
        <v>0</v>
      </c>
      <c r="Y75" s="12">
        <v>44852</v>
      </c>
      <c r="Z75">
        <v>0.1597800925925926</v>
      </c>
      <c r="AB75">
        <v>1</v>
      </c>
      <c r="AD75">
        <v>8.9001073559429731</v>
      </c>
      <c r="AE75">
        <v>11.102401540798294</v>
      </c>
      <c r="AF75">
        <v>2.2022941848553206</v>
      </c>
      <c r="AG75">
        <v>0.18544409776769943</v>
      </c>
      <c r="AK75">
        <v>0.58662087173323663</v>
      </c>
      <c r="AQ75">
        <v>0.69627414406820132</v>
      </c>
      <c r="AW75">
        <v>1.1381890057415465</v>
      </c>
      <c r="BC75">
        <v>1.6566796093011338</v>
      </c>
      <c r="BG75">
        <v>8.9262890933895083</v>
      </c>
      <c r="BH75">
        <v>11.141188147003081</v>
      </c>
      <c r="BI75">
        <v>2.2148990536135722</v>
      </c>
      <c r="BJ75">
        <v>0.18699303551277613</v>
      </c>
    </row>
    <row r="76" spans="1:62" x14ac:dyDescent="0.35">
      <c r="A76">
        <v>79</v>
      </c>
      <c r="B76">
        <v>22</v>
      </c>
      <c r="C76" t="s">
        <v>181</v>
      </c>
      <c r="D76" t="s">
        <v>27</v>
      </c>
      <c r="G76">
        <v>0.5</v>
      </c>
      <c r="H76">
        <v>0.5</v>
      </c>
      <c r="I76">
        <v>8978</v>
      </c>
      <c r="J76">
        <v>10704</v>
      </c>
      <c r="L76">
        <v>1815</v>
      </c>
      <c r="M76">
        <v>7.3019999999999996</v>
      </c>
      <c r="N76">
        <v>9.3469999999999995</v>
      </c>
      <c r="O76">
        <v>2.044</v>
      </c>
      <c r="Q76">
        <v>7.3999999999999996E-2</v>
      </c>
      <c r="R76">
        <v>1</v>
      </c>
      <c r="S76">
        <v>0</v>
      </c>
      <c r="T76">
        <v>0</v>
      </c>
      <c r="V76">
        <v>0</v>
      </c>
      <c r="Y76" s="12">
        <v>44852</v>
      </c>
      <c r="Z76">
        <v>0.16756944444444444</v>
      </c>
      <c r="AB76">
        <v>1</v>
      </c>
      <c r="AD76">
        <v>8.9524708308360434</v>
      </c>
      <c r="AE76">
        <v>11.179974753207867</v>
      </c>
      <c r="AF76">
        <v>2.2275039223718238</v>
      </c>
      <c r="AG76">
        <v>0.18854197325785282</v>
      </c>
    </row>
    <row r="77" spans="1:62" x14ac:dyDescent="0.35">
      <c r="A77">
        <v>86</v>
      </c>
      <c r="B77">
        <v>25</v>
      </c>
      <c r="C77" t="s">
        <v>142</v>
      </c>
      <c r="D77" t="s">
        <v>27</v>
      </c>
      <c r="G77">
        <v>0.5</v>
      </c>
      <c r="H77">
        <v>0.5</v>
      </c>
      <c r="I77">
        <v>3527</v>
      </c>
      <c r="J77">
        <v>9715</v>
      </c>
      <c r="L77">
        <v>1758</v>
      </c>
      <c r="M77">
        <v>3.121</v>
      </c>
      <c r="N77">
        <v>8.5090000000000003</v>
      </c>
      <c r="O77">
        <v>5.3879999999999999</v>
      </c>
      <c r="Q77">
        <v>6.8000000000000005E-2</v>
      </c>
      <c r="R77">
        <v>1</v>
      </c>
      <c r="S77">
        <v>0</v>
      </c>
      <c r="T77">
        <v>0</v>
      </c>
      <c r="V77">
        <v>0</v>
      </c>
      <c r="Y77" s="12">
        <v>44845</v>
      </c>
      <c r="Z77">
        <v>0.15437500000000001</v>
      </c>
      <c r="AB77">
        <v>3</v>
      </c>
      <c r="AC77" t="s">
        <v>200</v>
      </c>
      <c r="AD77">
        <v>3.5709088609913571</v>
      </c>
      <c r="AE77">
        <v>9.7355759340254213</v>
      </c>
      <c r="AF77">
        <v>6.1646670730340638</v>
      </c>
      <c r="AG77">
        <v>0.1934699497227261</v>
      </c>
    </row>
    <row r="78" spans="1:62" x14ac:dyDescent="0.35">
      <c r="A78">
        <v>87</v>
      </c>
      <c r="B78">
        <v>25</v>
      </c>
      <c r="C78" t="s">
        <v>142</v>
      </c>
      <c r="D78" t="s">
        <v>27</v>
      </c>
      <c r="G78">
        <v>0.5</v>
      </c>
      <c r="H78">
        <v>0.5</v>
      </c>
      <c r="I78">
        <v>5137</v>
      </c>
      <c r="J78">
        <v>9662</v>
      </c>
      <c r="L78">
        <v>1755</v>
      </c>
      <c r="M78">
        <v>4.3559999999999999</v>
      </c>
      <c r="N78">
        <v>8.4640000000000004</v>
      </c>
      <c r="O78">
        <v>4.1079999999999997</v>
      </c>
      <c r="Q78">
        <v>6.8000000000000005E-2</v>
      </c>
      <c r="R78">
        <v>1</v>
      </c>
      <c r="S78">
        <v>0</v>
      </c>
      <c r="T78">
        <v>0</v>
      </c>
      <c r="V78">
        <v>0</v>
      </c>
      <c r="Y78" s="12">
        <v>44845</v>
      </c>
      <c r="Z78">
        <v>0.16146990740740741</v>
      </c>
      <c r="AB78">
        <v>3</v>
      </c>
      <c r="AC78" t="s">
        <v>200</v>
      </c>
      <c r="AD78">
        <v>5.1757239271453859</v>
      </c>
      <c r="AE78">
        <v>9.6832570857303022</v>
      </c>
      <c r="AF78">
        <v>4.5075331585849163</v>
      </c>
      <c r="AG78">
        <v>0.19317089925687797</v>
      </c>
      <c r="AK78">
        <v>41.05031268876477</v>
      </c>
      <c r="AQ78">
        <v>0.74143095651614643</v>
      </c>
      <c r="AW78">
        <v>81.116185878942332</v>
      </c>
      <c r="BC78">
        <v>1.5601901996502237</v>
      </c>
      <c r="BG78">
        <v>6.5124052959109466</v>
      </c>
      <c r="BH78">
        <v>9.7192879906882617</v>
      </c>
      <c r="BI78">
        <v>3.2068826947773155</v>
      </c>
      <c r="BJ78">
        <v>0.19167564692763739</v>
      </c>
    </row>
    <row r="79" spans="1:62" x14ac:dyDescent="0.35">
      <c r="A79">
        <v>88</v>
      </c>
      <c r="B79">
        <v>25</v>
      </c>
      <c r="C79" t="s">
        <v>142</v>
      </c>
      <c r="D79" t="s">
        <v>27</v>
      </c>
      <c r="G79">
        <v>0.5</v>
      </c>
      <c r="H79">
        <v>0.5</v>
      </c>
      <c r="I79">
        <v>7819</v>
      </c>
      <c r="J79">
        <v>9735</v>
      </c>
      <c r="L79">
        <v>1725</v>
      </c>
      <c r="M79">
        <v>6.4130000000000003</v>
      </c>
      <c r="N79">
        <v>8.5259999999999998</v>
      </c>
      <c r="O79">
        <v>2.113</v>
      </c>
      <c r="Q79">
        <v>6.4000000000000001E-2</v>
      </c>
      <c r="R79">
        <v>1</v>
      </c>
      <c r="S79">
        <v>0</v>
      </c>
      <c r="T79">
        <v>0</v>
      </c>
      <c r="V79">
        <v>0</v>
      </c>
      <c r="Y79" s="12">
        <v>44845</v>
      </c>
      <c r="Z79">
        <v>0.1691087962962963</v>
      </c>
      <c r="AB79">
        <v>3</v>
      </c>
      <c r="AC79" t="s">
        <v>200</v>
      </c>
      <c r="AD79">
        <v>7.8490866646765065</v>
      </c>
      <c r="AE79">
        <v>9.7553188956462211</v>
      </c>
      <c r="AF79">
        <v>1.9062322309697146</v>
      </c>
      <c r="AG79">
        <v>0.19018039459839681</v>
      </c>
    </row>
    <row r="80" spans="1:62" x14ac:dyDescent="0.35">
      <c r="A80">
        <v>62</v>
      </c>
      <c r="B80">
        <v>19</v>
      </c>
      <c r="C80" t="s">
        <v>142</v>
      </c>
      <c r="D80" t="s">
        <v>27</v>
      </c>
      <c r="G80">
        <v>0.5</v>
      </c>
      <c r="H80">
        <v>0.5</v>
      </c>
      <c r="I80">
        <v>7264</v>
      </c>
      <c r="J80">
        <v>10293</v>
      </c>
      <c r="L80">
        <v>1727</v>
      </c>
      <c r="M80">
        <v>5.9880000000000004</v>
      </c>
      <c r="N80">
        <v>8.9979999999999993</v>
      </c>
      <c r="O80">
        <v>3.01</v>
      </c>
      <c r="Q80">
        <v>6.5000000000000002E-2</v>
      </c>
      <c r="R80">
        <v>1</v>
      </c>
      <c r="S80">
        <v>0</v>
      </c>
      <c r="T80">
        <v>0</v>
      </c>
      <c r="V80">
        <v>0</v>
      </c>
      <c r="Y80" s="12">
        <v>44852</v>
      </c>
      <c r="Z80">
        <v>2.0532407407407405E-2</v>
      </c>
      <c r="AB80">
        <v>1</v>
      </c>
      <c r="AD80">
        <v>7.2590558125959888</v>
      </c>
      <c r="AE80">
        <v>10.754873549203397</v>
      </c>
      <c r="AF80">
        <v>3.4958177366074086</v>
      </c>
      <c r="AG80">
        <v>0.1794548718200695</v>
      </c>
    </row>
    <row r="81" spans="1:62" x14ac:dyDescent="0.35">
      <c r="A81">
        <v>63</v>
      </c>
      <c r="B81">
        <v>19</v>
      </c>
      <c r="C81" t="s">
        <v>142</v>
      </c>
      <c r="D81" t="s">
        <v>27</v>
      </c>
      <c r="G81">
        <v>0.5</v>
      </c>
      <c r="H81">
        <v>0.5</v>
      </c>
      <c r="I81">
        <v>7661</v>
      </c>
      <c r="J81">
        <v>10271</v>
      </c>
      <c r="L81">
        <v>1680</v>
      </c>
      <c r="M81">
        <v>6.2919999999999998</v>
      </c>
      <c r="N81">
        <v>8.98</v>
      </c>
      <c r="O81">
        <v>2.6880000000000002</v>
      </c>
      <c r="Q81">
        <v>0.06</v>
      </c>
      <c r="R81">
        <v>1</v>
      </c>
      <c r="S81">
        <v>0</v>
      </c>
      <c r="T81">
        <v>0</v>
      </c>
      <c r="V81">
        <v>0</v>
      </c>
      <c r="Y81" s="12">
        <v>44852</v>
      </c>
      <c r="Z81">
        <v>2.7743055555555559E-2</v>
      </c>
      <c r="AB81">
        <v>1</v>
      </c>
      <c r="AD81">
        <v>7.6512878792478576</v>
      </c>
      <c r="AE81">
        <v>10.732118740229923</v>
      </c>
      <c r="AF81">
        <v>3.0808308609820658</v>
      </c>
      <c r="AG81">
        <v>0.17460153355216249</v>
      </c>
      <c r="AK81">
        <v>0.11614707385251043</v>
      </c>
      <c r="AQ81">
        <v>0.32713951468994856</v>
      </c>
      <c r="AW81">
        <v>0.84922050614356626</v>
      </c>
      <c r="BC81">
        <v>1.642372223620409</v>
      </c>
      <c r="BG81">
        <v>7.655733834663307</v>
      </c>
      <c r="BH81">
        <v>10.749702001709426</v>
      </c>
      <c r="BI81">
        <v>3.0939681670461208</v>
      </c>
      <c r="BJ81">
        <v>0.17604720878090074</v>
      </c>
    </row>
    <row r="82" spans="1:62" x14ac:dyDescent="0.35">
      <c r="A82">
        <v>64</v>
      </c>
      <c r="B82">
        <v>19</v>
      </c>
      <c r="C82" t="s">
        <v>142</v>
      </c>
      <c r="D82" t="s">
        <v>27</v>
      </c>
      <c r="G82">
        <v>0.5</v>
      </c>
      <c r="H82">
        <v>0.5</v>
      </c>
      <c r="I82">
        <v>7670</v>
      </c>
      <c r="J82">
        <v>10305</v>
      </c>
      <c r="L82">
        <v>1708</v>
      </c>
      <c r="M82">
        <v>6.2990000000000004</v>
      </c>
      <c r="N82">
        <v>9.0090000000000003</v>
      </c>
      <c r="O82">
        <v>2.71</v>
      </c>
      <c r="Q82">
        <v>6.3E-2</v>
      </c>
      <c r="R82">
        <v>1</v>
      </c>
      <c r="S82">
        <v>0</v>
      </c>
      <c r="T82">
        <v>0</v>
      </c>
      <c r="V82">
        <v>0</v>
      </c>
      <c r="Y82" s="12">
        <v>44852</v>
      </c>
      <c r="Z82">
        <v>3.5451388888888886E-2</v>
      </c>
      <c r="AB82">
        <v>1</v>
      </c>
      <c r="AD82">
        <v>7.6601797900787556</v>
      </c>
      <c r="AE82">
        <v>10.767285263188931</v>
      </c>
      <c r="AF82">
        <v>3.1071054731101757</v>
      </c>
      <c r="AG82">
        <v>0.17749288400963903</v>
      </c>
    </row>
    <row r="83" spans="1:62" x14ac:dyDescent="0.35">
      <c r="A83">
        <v>41</v>
      </c>
      <c r="B83">
        <v>12</v>
      </c>
      <c r="C83" t="s">
        <v>152</v>
      </c>
      <c r="D83" t="s">
        <v>27</v>
      </c>
      <c r="G83">
        <v>0.5</v>
      </c>
      <c r="H83">
        <v>0.5</v>
      </c>
      <c r="I83">
        <v>6865</v>
      </c>
      <c r="J83">
        <v>10500</v>
      </c>
      <c r="L83">
        <v>1402</v>
      </c>
      <c r="M83">
        <v>5.6820000000000004</v>
      </c>
      <c r="N83">
        <v>9.1739999999999995</v>
      </c>
      <c r="O83">
        <v>3.492</v>
      </c>
      <c r="Q83">
        <v>3.1E-2</v>
      </c>
      <c r="R83">
        <v>1</v>
      </c>
      <c r="S83">
        <v>0</v>
      </c>
      <c r="T83">
        <v>0</v>
      </c>
      <c r="V83">
        <v>0</v>
      </c>
      <c r="Y83" s="12">
        <v>44845</v>
      </c>
      <c r="Z83">
        <v>0.83893518518518517</v>
      </c>
      <c r="AB83">
        <v>1</v>
      </c>
      <c r="AD83">
        <v>6.8370296436441214</v>
      </c>
      <c r="AE83">
        <v>10.389007550948229</v>
      </c>
      <c r="AF83">
        <v>3.5519779073041073</v>
      </c>
      <c r="AG83">
        <v>0.14991920108180365</v>
      </c>
    </row>
    <row r="84" spans="1:62" x14ac:dyDescent="0.35">
      <c r="A84">
        <v>42</v>
      </c>
      <c r="B84">
        <v>12</v>
      </c>
      <c r="C84" t="s">
        <v>152</v>
      </c>
      <c r="D84" t="s">
        <v>27</v>
      </c>
      <c r="G84">
        <v>0.5</v>
      </c>
      <c r="H84">
        <v>0.5</v>
      </c>
      <c r="I84">
        <v>7869</v>
      </c>
      <c r="J84">
        <v>10565</v>
      </c>
      <c r="L84">
        <v>1396</v>
      </c>
      <c r="M84">
        <v>6.452</v>
      </c>
      <c r="N84">
        <v>9.2289999999999992</v>
      </c>
      <c r="O84">
        <v>2.778</v>
      </c>
      <c r="Q84">
        <v>0.03</v>
      </c>
      <c r="R84">
        <v>1</v>
      </c>
      <c r="S84">
        <v>0</v>
      </c>
      <c r="T84">
        <v>0</v>
      </c>
      <c r="V84">
        <v>0</v>
      </c>
      <c r="Y84" s="12">
        <v>44845</v>
      </c>
      <c r="Z84">
        <v>0.84614583333333337</v>
      </c>
      <c r="AB84">
        <v>1</v>
      </c>
      <c r="AD84">
        <v>7.8309193873471079</v>
      </c>
      <c r="AE84">
        <v>10.452480459018602</v>
      </c>
      <c r="AF84">
        <v>2.6215610716714943</v>
      </c>
      <c r="AG84">
        <v>0.14932361807038241</v>
      </c>
      <c r="AK84">
        <v>0.40534145140568134</v>
      </c>
      <c r="AQ84">
        <v>0.50576211826627182</v>
      </c>
      <c r="AW84">
        <v>0.80633097763593775</v>
      </c>
      <c r="BC84">
        <v>2.1698957578276605</v>
      </c>
      <c r="BG84">
        <v>7.8150805069693714</v>
      </c>
      <c r="BH84">
        <v>10.426114789512447</v>
      </c>
      <c r="BI84">
        <v>2.6110342825430748</v>
      </c>
      <c r="BJ84">
        <v>0.15096147135179078</v>
      </c>
    </row>
    <row r="85" spans="1:62" x14ac:dyDescent="0.35">
      <c r="A85">
        <v>43</v>
      </c>
      <c r="B85">
        <v>12</v>
      </c>
      <c r="C85" t="s">
        <v>152</v>
      </c>
      <c r="D85" t="s">
        <v>27</v>
      </c>
      <c r="G85">
        <v>0.5</v>
      </c>
      <c r="H85">
        <v>0.5</v>
      </c>
      <c r="I85">
        <v>7837</v>
      </c>
      <c r="J85">
        <v>10511</v>
      </c>
      <c r="L85">
        <v>1429</v>
      </c>
      <c r="M85">
        <v>6.4279999999999999</v>
      </c>
      <c r="N85">
        <v>9.1829999999999998</v>
      </c>
      <c r="O85">
        <v>2.7559999999999998</v>
      </c>
      <c r="Q85">
        <v>3.3000000000000002E-2</v>
      </c>
      <c r="R85">
        <v>1</v>
      </c>
      <c r="S85">
        <v>0</v>
      </c>
      <c r="T85">
        <v>0</v>
      </c>
      <c r="V85">
        <v>0</v>
      </c>
      <c r="Y85" s="12">
        <v>44845</v>
      </c>
      <c r="Z85">
        <v>0.85381944444444446</v>
      </c>
      <c r="AB85">
        <v>1</v>
      </c>
      <c r="AD85">
        <v>7.7992416265916358</v>
      </c>
      <c r="AE85">
        <v>10.399749120006291</v>
      </c>
      <c r="AF85">
        <v>2.6005074934146553</v>
      </c>
      <c r="AG85">
        <v>0.15259932463319914</v>
      </c>
    </row>
    <row r="86" spans="1:62" x14ac:dyDescent="0.35">
      <c r="A86">
        <v>47</v>
      </c>
      <c r="B86">
        <v>14</v>
      </c>
      <c r="C86" t="s">
        <v>133</v>
      </c>
      <c r="D86" t="s">
        <v>27</v>
      </c>
      <c r="G86">
        <v>0.5</v>
      </c>
      <c r="H86">
        <v>0.5</v>
      </c>
      <c r="I86">
        <v>1927</v>
      </c>
      <c r="J86">
        <v>9335</v>
      </c>
      <c r="L86">
        <v>3176</v>
      </c>
      <c r="M86">
        <v>1.893</v>
      </c>
      <c r="N86">
        <v>8.1869999999999994</v>
      </c>
      <c r="O86">
        <v>6.2939999999999996</v>
      </c>
      <c r="Q86">
        <v>0.216</v>
      </c>
      <c r="R86">
        <v>1</v>
      </c>
      <c r="S86">
        <v>0</v>
      </c>
      <c r="T86">
        <v>0</v>
      </c>
      <c r="V86">
        <v>0</v>
      </c>
      <c r="Y86" s="12">
        <v>44844</v>
      </c>
      <c r="Z86">
        <v>0.80525462962962957</v>
      </c>
      <c r="AB86">
        <v>3</v>
      </c>
      <c r="AC86" t="s">
        <v>200</v>
      </c>
      <c r="AD86">
        <v>1.976061590279278</v>
      </c>
      <c r="AE86">
        <v>9.3604596632302233</v>
      </c>
      <c r="AF86">
        <v>7.3843980729509457</v>
      </c>
      <c r="AG86">
        <v>0.33482113658026946</v>
      </c>
    </row>
    <row r="87" spans="1:62" x14ac:dyDescent="0.35">
      <c r="A87">
        <v>48</v>
      </c>
      <c r="B87">
        <v>14</v>
      </c>
      <c r="C87" t="s">
        <v>133</v>
      </c>
      <c r="D87" t="s">
        <v>27</v>
      </c>
      <c r="G87">
        <v>0.5</v>
      </c>
      <c r="H87">
        <v>0.5</v>
      </c>
      <c r="I87">
        <v>10053</v>
      </c>
      <c r="J87">
        <v>14495</v>
      </c>
      <c r="L87">
        <v>5969</v>
      </c>
      <c r="M87">
        <v>8.1270000000000007</v>
      </c>
      <c r="N87">
        <v>12.558999999999999</v>
      </c>
      <c r="O87">
        <v>4.431</v>
      </c>
      <c r="Q87">
        <v>0.50800000000000001</v>
      </c>
      <c r="R87">
        <v>1</v>
      </c>
      <c r="S87">
        <v>0</v>
      </c>
      <c r="T87">
        <v>0</v>
      </c>
      <c r="V87">
        <v>0</v>
      </c>
      <c r="Y87" s="12">
        <v>44844</v>
      </c>
      <c r="Z87">
        <v>0.81254629629629627</v>
      </c>
      <c r="AB87">
        <v>3</v>
      </c>
      <c r="AC87" t="s">
        <v>200</v>
      </c>
      <c r="AD87">
        <v>10.075892166408249</v>
      </c>
      <c r="AE87">
        <v>14.454143761396582</v>
      </c>
      <c r="AF87">
        <v>4.3782515949883329</v>
      </c>
      <c r="AG87">
        <v>0.61323712028486643</v>
      </c>
      <c r="AK87">
        <v>32.328571156174505</v>
      </c>
      <c r="AQ87">
        <v>10.683587170194023</v>
      </c>
      <c r="AW87">
        <v>314.31066021986129</v>
      </c>
      <c r="BC87">
        <v>6.2516313247751185</v>
      </c>
      <c r="BG87">
        <v>12.018615498044397</v>
      </c>
      <c r="BH87">
        <v>13.721186311224388</v>
      </c>
      <c r="BI87">
        <v>1.7025708131799897</v>
      </c>
      <c r="BJ87">
        <v>0.63302429277515015</v>
      </c>
    </row>
    <row r="88" spans="1:62" x14ac:dyDescent="0.35">
      <c r="A88">
        <v>49</v>
      </c>
      <c r="B88">
        <v>14</v>
      </c>
      <c r="C88" t="s">
        <v>133</v>
      </c>
      <c r="D88" t="s">
        <v>27</v>
      </c>
      <c r="G88">
        <v>0.5</v>
      </c>
      <c r="H88">
        <v>0.5</v>
      </c>
      <c r="I88">
        <v>13951</v>
      </c>
      <c r="J88">
        <v>13010</v>
      </c>
      <c r="L88">
        <v>6366</v>
      </c>
      <c r="M88">
        <v>11.118</v>
      </c>
      <c r="N88">
        <v>11.301</v>
      </c>
      <c r="O88">
        <v>0.183</v>
      </c>
      <c r="Q88">
        <v>0.55000000000000004</v>
      </c>
      <c r="R88">
        <v>1</v>
      </c>
      <c r="S88">
        <v>0</v>
      </c>
      <c r="T88">
        <v>0</v>
      </c>
      <c r="V88">
        <v>0</v>
      </c>
      <c r="Y88" s="12">
        <v>44844</v>
      </c>
      <c r="Z88">
        <v>0.8205324074074074</v>
      </c>
      <c r="AB88">
        <v>3</v>
      </c>
      <c r="AC88" t="s">
        <v>200</v>
      </c>
      <c r="AD88">
        <v>13.961338829680548</v>
      </c>
      <c r="AE88">
        <v>12.988228861052194</v>
      </c>
      <c r="AF88">
        <v>-0.97310996862835353</v>
      </c>
      <c r="AG88">
        <v>0.65281146526543388</v>
      </c>
    </row>
    <row r="89" spans="1:62" x14ac:dyDescent="0.35">
      <c r="A89">
        <v>44</v>
      </c>
      <c r="B89">
        <v>13</v>
      </c>
      <c r="C89" t="s">
        <v>133</v>
      </c>
      <c r="D89" t="s">
        <v>27</v>
      </c>
      <c r="G89">
        <v>0.5</v>
      </c>
      <c r="H89">
        <v>0.5</v>
      </c>
      <c r="I89">
        <v>11570</v>
      </c>
      <c r="J89">
        <v>15269</v>
      </c>
      <c r="L89">
        <v>6415</v>
      </c>
      <c r="M89">
        <v>9.2910000000000004</v>
      </c>
      <c r="N89">
        <v>13.214</v>
      </c>
      <c r="O89">
        <v>3.923</v>
      </c>
      <c r="Q89">
        <v>0.55500000000000005</v>
      </c>
      <c r="R89">
        <v>1</v>
      </c>
      <c r="S89">
        <v>0</v>
      </c>
      <c r="T89">
        <v>0</v>
      </c>
      <c r="V89">
        <v>0</v>
      </c>
      <c r="Y89" s="12">
        <v>44851</v>
      </c>
      <c r="Z89">
        <v>0.85315972222222225</v>
      </c>
      <c r="AB89">
        <v>1</v>
      </c>
      <c r="AD89">
        <v>11.51334115013489</v>
      </c>
      <c r="AE89">
        <v>15.901597615203995</v>
      </c>
      <c r="AF89">
        <v>4.3882564650691052</v>
      </c>
      <c r="AG89">
        <v>0.66354954841470781</v>
      </c>
    </row>
    <row r="90" spans="1:62" x14ac:dyDescent="0.35">
      <c r="A90">
        <v>45</v>
      </c>
      <c r="B90">
        <v>13</v>
      </c>
      <c r="C90" t="s">
        <v>133</v>
      </c>
      <c r="D90" t="s">
        <v>27</v>
      </c>
      <c r="G90">
        <v>0.5</v>
      </c>
      <c r="H90">
        <v>0.5</v>
      </c>
      <c r="I90">
        <v>13158</v>
      </c>
      <c r="J90">
        <v>15256</v>
      </c>
      <c r="L90">
        <v>6313</v>
      </c>
      <c r="M90">
        <v>10.51</v>
      </c>
      <c r="N90">
        <v>13.202999999999999</v>
      </c>
      <c r="O90">
        <v>2.6930000000000001</v>
      </c>
      <c r="Q90">
        <v>0.54400000000000004</v>
      </c>
      <c r="R90">
        <v>1</v>
      </c>
      <c r="S90">
        <v>0</v>
      </c>
      <c r="T90">
        <v>0</v>
      </c>
      <c r="V90">
        <v>0</v>
      </c>
      <c r="Y90" s="12">
        <v>44851</v>
      </c>
      <c r="Z90">
        <v>0.86063657407407401</v>
      </c>
      <c r="AB90">
        <v>1</v>
      </c>
      <c r="AD90">
        <v>13.082269416742363</v>
      </c>
      <c r="AE90">
        <v>15.888151591719669</v>
      </c>
      <c r="AF90">
        <v>2.805882174977306</v>
      </c>
      <c r="AG90">
        <v>0.65301677174818629</v>
      </c>
      <c r="AK90">
        <v>2.3611585004796098</v>
      </c>
      <c r="AQ90">
        <v>0.57771127752825169</v>
      </c>
      <c r="AW90">
        <v>13.224676974631327</v>
      </c>
      <c r="BC90">
        <v>2.065775854429341</v>
      </c>
      <c r="BG90">
        <v>12.929624947478601</v>
      </c>
      <c r="BH90">
        <v>15.934178364416018</v>
      </c>
      <c r="BI90">
        <v>3.0045534169374166</v>
      </c>
      <c r="BJ90">
        <v>0.65983209782652374</v>
      </c>
    </row>
    <row r="91" spans="1:62" x14ac:dyDescent="0.35">
      <c r="A91">
        <v>46</v>
      </c>
      <c r="B91">
        <v>13</v>
      </c>
      <c r="C91" t="s">
        <v>133</v>
      </c>
      <c r="D91" t="s">
        <v>27</v>
      </c>
      <c r="G91">
        <v>0.5</v>
      </c>
      <c r="H91">
        <v>0.5</v>
      </c>
      <c r="I91">
        <v>12849</v>
      </c>
      <c r="J91">
        <v>15345</v>
      </c>
      <c r="L91">
        <v>6445</v>
      </c>
      <c r="M91">
        <v>10.272</v>
      </c>
      <c r="N91">
        <v>13.279</v>
      </c>
      <c r="O91">
        <v>3.0070000000000001</v>
      </c>
      <c r="Q91">
        <v>0.55800000000000005</v>
      </c>
      <c r="R91">
        <v>1</v>
      </c>
      <c r="S91">
        <v>0</v>
      </c>
      <c r="T91">
        <v>0</v>
      </c>
      <c r="V91">
        <v>0</v>
      </c>
      <c r="Y91" s="12">
        <v>44851</v>
      </c>
      <c r="Z91">
        <v>0.86846064814814816</v>
      </c>
      <c r="AB91">
        <v>1</v>
      </c>
      <c r="AD91">
        <v>12.77698047821484</v>
      </c>
      <c r="AE91">
        <v>15.980205137112367</v>
      </c>
      <c r="AF91">
        <v>3.2032246588975273</v>
      </c>
      <c r="AG91">
        <v>0.6666474239048612</v>
      </c>
    </row>
    <row r="92" spans="1:62" x14ac:dyDescent="0.35">
      <c r="A92">
        <v>50</v>
      </c>
      <c r="B92">
        <v>15</v>
      </c>
      <c r="C92" t="s">
        <v>114</v>
      </c>
      <c r="D92" t="s">
        <v>27</v>
      </c>
      <c r="G92">
        <v>0.5</v>
      </c>
      <c r="H92">
        <v>0.5</v>
      </c>
      <c r="I92">
        <v>6823</v>
      </c>
      <c r="J92">
        <v>10357</v>
      </c>
      <c r="L92">
        <v>1301</v>
      </c>
      <c r="M92">
        <v>5.649</v>
      </c>
      <c r="N92">
        <v>9.0530000000000008</v>
      </c>
      <c r="O92">
        <v>3.4039999999999999</v>
      </c>
      <c r="Q92">
        <v>0.02</v>
      </c>
      <c r="R92">
        <v>1</v>
      </c>
      <c r="S92">
        <v>0</v>
      </c>
      <c r="T92">
        <v>0</v>
      </c>
      <c r="V92">
        <v>0</v>
      </c>
      <c r="Y92" s="12">
        <v>44841</v>
      </c>
      <c r="Z92">
        <v>0.91413194444444434</v>
      </c>
      <c r="AB92">
        <v>1</v>
      </c>
      <c r="AD92">
        <v>6.8805491103941954</v>
      </c>
      <c r="AE92">
        <v>10.608298075074821</v>
      </c>
      <c r="AF92">
        <v>3.7277489646806252</v>
      </c>
      <c r="AG92">
        <v>0.15426211216253691</v>
      </c>
    </row>
    <row r="93" spans="1:62" x14ac:dyDescent="0.35">
      <c r="A93">
        <v>51</v>
      </c>
      <c r="B93">
        <v>15</v>
      </c>
      <c r="C93" t="s">
        <v>114</v>
      </c>
      <c r="D93" t="s">
        <v>27</v>
      </c>
      <c r="G93">
        <v>0.5</v>
      </c>
      <c r="H93">
        <v>0.5</v>
      </c>
      <c r="I93">
        <v>8206</v>
      </c>
      <c r="J93">
        <v>10405</v>
      </c>
      <c r="L93">
        <v>1301</v>
      </c>
      <c r="M93">
        <v>6.7110000000000003</v>
      </c>
      <c r="N93">
        <v>9.0939999999999994</v>
      </c>
      <c r="O93">
        <v>2.383</v>
      </c>
      <c r="Q93">
        <v>0.02</v>
      </c>
      <c r="R93">
        <v>1</v>
      </c>
      <c r="S93">
        <v>0</v>
      </c>
      <c r="T93">
        <v>0</v>
      </c>
      <c r="V93">
        <v>0</v>
      </c>
      <c r="Y93" s="12">
        <v>44841</v>
      </c>
      <c r="Z93">
        <v>0.9215740740740741</v>
      </c>
      <c r="AB93">
        <v>1</v>
      </c>
      <c r="AD93">
        <v>8.2637691181991002</v>
      </c>
      <c r="AE93">
        <v>10.656876908122969</v>
      </c>
      <c r="AF93">
        <v>2.3931077899238691</v>
      </c>
      <c r="AG93">
        <v>0.15426211216253691</v>
      </c>
      <c r="AK93">
        <v>2.8976771059827273</v>
      </c>
      <c r="AQ93">
        <v>7.5945305544998648E-2</v>
      </c>
      <c r="AW93">
        <v>9.7064432789666988</v>
      </c>
      <c r="BC93">
        <v>2.9504470744586837</v>
      </c>
      <c r="BG93">
        <v>8.1457503467450305</v>
      </c>
      <c r="BH93">
        <v>10.660925144210317</v>
      </c>
      <c r="BI93">
        <v>2.5151747974652858</v>
      </c>
      <c r="BJ93">
        <v>0.1520194849395341</v>
      </c>
    </row>
    <row r="94" spans="1:62" x14ac:dyDescent="0.35">
      <c r="A94">
        <v>52</v>
      </c>
      <c r="B94">
        <v>15</v>
      </c>
      <c r="C94" t="s">
        <v>114</v>
      </c>
      <c r="D94" t="s">
        <v>27</v>
      </c>
      <c r="G94">
        <v>0.5</v>
      </c>
      <c r="H94">
        <v>0.5</v>
      </c>
      <c r="I94">
        <v>7970</v>
      </c>
      <c r="J94">
        <v>10413</v>
      </c>
      <c r="L94">
        <v>1257</v>
      </c>
      <c r="M94">
        <v>6.5289999999999999</v>
      </c>
      <c r="N94">
        <v>9.1</v>
      </c>
      <c r="O94">
        <v>2.5710000000000002</v>
      </c>
      <c r="Q94">
        <v>1.4999999999999999E-2</v>
      </c>
      <c r="R94">
        <v>1</v>
      </c>
      <c r="S94">
        <v>0</v>
      </c>
      <c r="T94">
        <v>0</v>
      </c>
      <c r="V94">
        <v>0</v>
      </c>
      <c r="Y94" s="12">
        <v>44841</v>
      </c>
      <c r="Z94">
        <v>0.92935185185185187</v>
      </c>
      <c r="AB94">
        <v>1</v>
      </c>
      <c r="AD94">
        <v>8.0277315752909608</v>
      </c>
      <c r="AE94">
        <v>10.664973380297663</v>
      </c>
      <c r="AF94">
        <v>2.6372418050067026</v>
      </c>
      <c r="AG94">
        <v>0.14977685771653126</v>
      </c>
    </row>
    <row r="95" spans="1:62" x14ac:dyDescent="0.35">
      <c r="A95">
        <v>95</v>
      </c>
      <c r="B95">
        <v>28</v>
      </c>
      <c r="C95" t="s">
        <v>125</v>
      </c>
      <c r="D95" t="s">
        <v>27</v>
      </c>
      <c r="G95">
        <v>0.5</v>
      </c>
      <c r="H95">
        <v>0.5</v>
      </c>
      <c r="I95">
        <v>8078</v>
      </c>
      <c r="J95">
        <v>11891</v>
      </c>
      <c r="L95">
        <v>1544</v>
      </c>
      <c r="M95">
        <v>6.6120000000000001</v>
      </c>
      <c r="N95">
        <v>10.352</v>
      </c>
      <c r="O95">
        <v>3.74</v>
      </c>
      <c r="Q95">
        <v>4.5999999999999999E-2</v>
      </c>
      <c r="R95">
        <v>1</v>
      </c>
      <c r="S95">
        <v>0</v>
      </c>
      <c r="T95">
        <v>0</v>
      </c>
      <c r="V95">
        <v>0</v>
      </c>
      <c r="Y95" s="12">
        <v>44842</v>
      </c>
      <c r="Z95">
        <v>0.3269097222222222</v>
      </c>
      <c r="AB95">
        <v>1</v>
      </c>
      <c r="AD95">
        <v>8.1357487559438368</v>
      </c>
      <c r="AE95">
        <v>12.160796614571982</v>
      </c>
      <c r="AF95">
        <v>4.0250478586281453</v>
      </c>
      <c r="AG95">
        <v>0.17903294921661353</v>
      </c>
    </row>
    <row r="96" spans="1:62" x14ac:dyDescent="0.35">
      <c r="A96">
        <v>96</v>
      </c>
      <c r="B96">
        <v>28</v>
      </c>
      <c r="C96" t="s">
        <v>125</v>
      </c>
      <c r="D96" t="s">
        <v>27</v>
      </c>
      <c r="G96">
        <v>0.5</v>
      </c>
      <c r="H96">
        <v>0.5</v>
      </c>
      <c r="I96">
        <v>9683</v>
      </c>
      <c r="J96">
        <v>11887</v>
      </c>
      <c r="L96">
        <v>1565</v>
      </c>
      <c r="M96">
        <v>7.843</v>
      </c>
      <c r="N96">
        <v>10.349</v>
      </c>
      <c r="O96">
        <v>2.5059999999999998</v>
      </c>
      <c r="Q96">
        <v>4.8000000000000001E-2</v>
      </c>
      <c r="R96">
        <v>1</v>
      </c>
      <c r="S96">
        <v>0</v>
      </c>
      <c r="T96">
        <v>0</v>
      </c>
      <c r="V96">
        <v>0</v>
      </c>
      <c r="Y96" s="12">
        <v>44842</v>
      </c>
      <c r="Z96">
        <v>0.33435185185185184</v>
      </c>
      <c r="AB96">
        <v>1</v>
      </c>
      <c r="AD96">
        <v>9.7410040795352124</v>
      </c>
      <c r="AE96">
        <v>12.156748378484636</v>
      </c>
      <c r="AF96">
        <v>2.4157442989494236</v>
      </c>
      <c r="AG96">
        <v>0.18117363883857074</v>
      </c>
      <c r="AK96">
        <v>0.27683918113813011</v>
      </c>
      <c r="AQ96">
        <v>2.4972121426578137E-2</v>
      </c>
      <c r="AW96">
        <v>0.99710934975357735</v>
      </c>
      <c r="BC96">
        <v>1.9500786373062668</v>
      </c>
      <c r="BG96">
        <v>9.7545062271168206</v>
      </c>
      <c r="BH96">
        <v>12.158266467017391</v>
      </c>
      <c r="BI96">
        <v>2.4037602399005698</v>
      </c>
      <c r="BJ96">
        <v>0.18295754685686844</v>
      </c>
    </row>
    <row r="97" spans="1:62" x14ac:dyDescent="0.35">
      <c r="A97">
        <v>97</v>
      </c>
      <c r="B97">
        <v>28</v>
      </c>
      <c r="C97" t="s">
        <v>125</v>
      </c>
      <c r="D97" t="s">
        <v>27</v>
      </c>
      <c r="G97">
        <v>0.5</v>
      </c>
      <c r="H97">
        <v>0.5</v>
      </c>
      <c r="I97">
        <v>9710</v>
      </c>
      <c r="J97">
        <v>11890</v>
      </c>
      <c r="L97">
        <v>1600</v>
      </c>
      <c r="M97">
        <v>7.8639999999999999</v>
      </c>
      <c r="N97">
        <v>10.351000000000001</v>
      </c>
      <c r="O97">
        <v>2.4870000000000001</v>
      </c>
      <c r="Q97">
        <v>5.0999999999999997E-2</v>
      </c>
      <c r="R97">
        <v>1</v>
      </c>
      <c r="S97">
        <v>0</v>
      </c>
      <c r="T97">
        <v>0</v>
      </c>
      <c r="V97">
        <v>0</v>
      </c>
      <c r="Y97" s="12">
        <v>44842</v>
      </c>
      <c r="Z97">
        <v>0.34209490740740739</v>
      </c>
      <c r="AB97">
        <v>1</v>
      </c>
      <c r="AD97">
        <v>9.7680083746984305</v>
      </c>
      <c r="AE97">
        <v>12.159784555550146</v>
      </c>
      <c r="AF97">
        <v>2.3917761808517159</v>
      </c>
      <c r="AG97">
        <v>0.18474145487516613</v>
      </c>
    </row>
    <row r="98" spans="1:62" x14ac:dyDescent="0.35">
      <c r="A98">
        <v>59</v>
      </c>
      <c r="B98">
        <v>18</v>
      </c>
      <c r="C98" t="s">
        <v>188</v>
      </c>
      <c r="D98" t="s">
        <v>27</v>
      </c>
      <c r="G98">
        <v>0.5</v>
      </c>
      <c r="H98">
        <v>0.5</v>
      </c>
      <c r="I98">
        <v>1680</v>
      </c>
      <c r="J98">
        <v>3399</v>
      </c>
      <c r="L98">
        <v>1860</v>
      </c>
      <c r="M98">
        <v>1.704</v>
      </c>
      <c r="N98">
        <v>3.1579999999999999</v>
      </c>
      <c r="O98">
        <v>1.454</v>
      </c>
      <c r="Q98">
        <v>7.9000000000000001E-2</v>
      </c>
      <c r="R98">
        <v>1</v>
      </c>
      <c r="S98">
        <v>0</v>
      </c>
      <c r="T98">
        <v>0</v>
      </c>
      <c r="V98">
        <v>0</v>
      </c>
      <c r="Y98" s="12">
        <v>44847</v>
      </c>
      <c r="Z98">
        <v>6.6863425925925923E-2</v>
      </c>
      <c r="AB98">
        <v>1</v>
      </c>
      <c r="AD98">
        <v>1.7570587584221002</v>
      </c>
      <c r="AE98">
        <v>3.4607335298160224</v>
      </c>
      <c r="AF98">
        <v>1.7036747713939222</v>
      </c>
      <c r="AG98">
        <v>0.20480439694125382</v>
      </c>
    </row>
    <row r="99" spans="1:62" x14ac:dyDescent="0.35">
      <c r="A99">
        <v>60</v>
      </c>
      <c r="B99">
        <v>18</v>
      </c>
      <c r="C99" t="s">
        <v>188</v>
      </c>
      <c r="D99" t="s">
        <v>27</v>
      </c>
      <c r="G99">
        <v>0.5</v>
      </c>
      <c r="H99">
        <v>0.5</v>
      </c>
      <c r="I99">
        <v>2225</v>
      </c>
      <c r="J99">
        <v>3547</v>
      </c>
      <c r="L99">
        <v>1981</v>
      </c>
      <c r="M99">
        <v>2.1219999999999999</v>
      </c>
      <c r="N99">
        <v>3.2829999999999999</v>
      </c>
      <c r="O99">
        <v>1.161</v>
      </c>
      <c r="Q99">
        <v>9.0999999999999998E-2</v>
      </c>
      <c r="R99">
        <v>1</v>
      </c>
      <c r="S99">
        <v>0</v>
      </c>
      <c r="T99">
        <v>0</v>
      </c>
      <c r="V99">
        <v>0</v>
      </c>
      <c r="Y99" s="12">
        <v>44847</v>
      </c>
      <c r="Z99">
        <v>7.3761574074074077E-2</v>
      </c>
      <c r="AB99">
        <v>1</v>
      </c>
      <c r="AD99">
        <v>2.3000369234063927</v>
      </c>
      <c r="AE99">
        <v>3.605106501985579</v>
      </c>
      <c r="AF99">
        <v>1.3050695785791864</v>
      </c>
      <c r="AG99">
        <v>0.2175551471181747</v>
      </c>
      <c r="AK99">
        <v>6.6231052879509935</v>
      </c>
      <c r="AQ99">
        <v>4.963706383466711</v>
      </c>
      <c r="AW99">
        <v>2.103178403620015</v>
      </c>
      <c r="BC99">
        <v>25.375134001365304</v>
      </c>
      <c r="BG99">
        <v>2.2263114477938464</v>
      </c>
      <c r="BH99">
        <v>3.5177998735452052</v>
      </c>
      <c r="BI99">
        <v>1.291488425751359</v>
      </c>
      <c r="BJ99">
        <v>0.24916857730888756</v>
      </c>
    </row>
    <row r="100" spans="1:62" x14ac:dyDescent="0.35">
      <c r="A100">
        <v>61</v>
      </c>
      <c r="B100">
        <v>18</v>
      </c>
      <c r="C100" t="s">
        <v>188</v>
      </c>
      <c r="D100" t="s">
        <v>27</v>
      </c>
      <c r="G100">
        <v>0.5</v>
      </c>
      <c r="H100">
        <v>0.5</v>
      </c>
      <c r="I100">
        <v>2077</v>
      </c>
      <c r="J100">
        <v>3368</v>
      </c>
      <c r="L100">
        <v>2581</v>
      </c>
      <c r="M100">
        <v>2.008</v>
      </c>
      <c r="N100">
        <v>3.1320000000000001</v>
      </c>
      <c r="O100">
        <v>1.1240000000000001</v>
      </c>
      <c r="Q100">
        <v>0.154</v>
      </c>
      <c r="R100">
        <v>1</v>
      </c>
      <c r="S100">
        <v>0</v>
      </c>
      <c r="T100">
        <v>0</v>
      </c>
      <c r="V100">
        <v>0</v>
      </c>
      <c r="Y100" s="12">
        <v>44847</v>
      </c>
      <c r="Z100">
        <v>8.1087962962962959E-2</v>
      </c>
      <c r="AB100">
        <v>1</v>
      </c>
      <c r="AD100">
        <v>2.1525859721813001</v>
      </c>
      <c r="AE100">
        <v>3.4304932451048318</v>
      </c>
      <c r="AF100">
        <v>1.2779072729235317</v>
      </c>
      <c r="AG100">
        <v>0.28078200749960042</v>
      </c>
    </row>
    <row r="101" spans="1:62" x14ac:dyDescent="0.35">
      <c r="A101">
        <v>101</v>
      </c>
      <c r="B101">
        <v>30</v>
      </c>
      <c r="C101" t="s">
        <v>127</v>
      </c>
      <c r="D101" t="s">
        <v>27</v>
      </c>
      <c r="G101">
        <v>0.5</v>
      </c>
      <c r="H101">
        <v>0.5</v>
      </c>
      <c r="I101">
        <v>6043</v>
      </c>
      <c r="J101">
        <v>8532</v>
      </c>
      <c r="L101">
        <v>810</v>
      </c>
      <c r="M101">
        <v>5.0510000000000002</v>
      </c>
      <c r="N101">
        <v>7.5060000000000002</v>
      </c>
      <c r="O101">
        <v>2.4550000000000001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12">
        <v>44842</v>
      </c>
      <c r="Z101">
        <v>0.38309027777777777</v>
      </c>
      <c r="AB101">
        <v>1</v>
      </c>
      <c r="AD101">
        <v>6.1004250279011902</v>
      </c>
      <c r="AE101">
        <v>8.7612903602232404</v>
      </c>
      <c r="AF101">
        <v>2.6608653323220501</v>
      </c>
      <c r="AG101">
        <v>0.10421075004915582</v>
      </c>
    </row>
    <row r="102" spans="1:62" x14ac:dyDescent="0.35">
      <c r="A102">
        <v>102</v>
      </c>
      <c r="B102">
        <v>30</v>
      </c>
      <c r="C102" t="s">
        <v>127</v>
      </c>
      <c r="D102" t="s">
        <v>27</v>
      </c>
      <c r="G102">
        <v>0.5</v>
      </c>
      <c r="H102">
        <v>0.5</v>
      </c>
      <c r="I102">
        <v>7107</v>
      </c>
      <c r="J102">
        <v>8472</v>
      </c>
      <c r="L102">
        <v>848</v>
      </c>
      <c r="M102">
        <v>5.867</v>
      </c>
      <c r="N102">
        <v>7.4560000000000004</v>
      </c>
      <c r="O102">
        <v>1.589</v>
      </c>
      <c r="Q102">
        <v>0</v>
      </c>
      <c r="R102">
        <v>1</v>
      </c>
      <c r="S102">
        <v>0</v>
      </c>
      <c r="T102">
        <v>0</v>
      </c>
      <c r="V102">
        <v>0</v>
      </c>
      <c r="Y102" s="12">
        <v>44842</v>
      </c>
      <c r="Z102">
        <v>0.3903935185185185</v>
      </c>
      <c r="AB102">
        <v>1</v>
      </c>
      <c r="AD102">
        <v>7.1645942891480576</v>
      </c>
      <c r="AE102">
        <v>8.7005668189130514</v>
      </c>
      <c r="AF102">
        <v>1.5359725297649938</v>
      </c>
      <c r="AG102">
        <v>0.10808437888888796</v>
      </c>
      <c r="AK102">
        <v>0.83409157749803597</v>
      </c>
      <c r="AQ102">
        <v>0.99538227642910082</v>
      </c>
      <c r="AW102">
        <v>1.7442897786677609</v>
      </c>
      <c r="BC102">
        <v>1.4047582130926775</v>
      </c>
      <c r="BG102">
        <v>7.1945990615516351</v>
      </c>
      <c r="BH102">
        <v>8.74408535685202</v>
      </c>
      <c r="BI102">
        <v>1.549486295300385</v>
      </c>
      <c r="BJ102">
        <v>0.10884891089672982</v>
      </c>
    </row>
    <row r="103" spans="1:62" x14ac:dyDescent="0.35">
      <c r="A103">
        <v>103</v>
      </c>
      <c r="B103">
        <v>30</v>
      </c>
      <c r="C103" t="s">
        <v>127</v>
      </c>
      <c r="D103" t="s">
        <v>27</v>
      </c>
      <c r="G103">
        <v>0.5</v>
      </c>
      <c r="H103">
        <v>0.5</v>
      </c>
      <c r="I103">
        <v>7167</v>
      </c>
      <c r="J103">
        <v>8558</v>
      </c>
      <c r="L103">
        <v>863</v>
      </c>
      <c r="M103">
        <v>5.9130000000000003</v>
      </c>
      <c r="N103">
        <v>7.5279999999999996</v>
      </c>
      <c r="O103">
        <v>1.615</v>
      </c>
      <c r="Q103">
        <v>0</v>
      </c>
      <c r="R103">
        <v>1</v>
      </c>
      <c r="S103">
        <v>0</v>
      </c>
      <c r="T103">
        <v>0</v>
      </c>
      <c r="V103">
        <v>0</v>
      </c>
      <c r="Y103" s="12">
        <v>44842</v>
      </c>
      <c r="Z103">
        <v>0.3981365740740741</v>
      </c>
      <c r="AB103">
        <v>1</v>
      </c>
      <c r="AD103">
        <v>7.2246038339552126</v>
      </c>
      <c r="AE103">
        <v>8.7876038947909887</v>
      </c>
      <c r="AF103">
        <v>1.5630000608357761</v>
      </c>
      <c r="AG103">
        <v>0.1096134429045717</v>
      </c>
    </row>
    <row r="104" spans="1:62" x14ac:dyDescent="0.35">
      <c r="A104">
        <v>74</v>
      </c>
      <c r="B104">
        <v>21</v>
      </c>
      <c r="C104" t="s">
        <v>138</v>
      </c>
      <c r="D104" t="s">
        <v>27</v>
      </c>
      <c r="G104">
        <v>0.5</v>
      </c>
      <c r="H104">
        <v>0.5</v>
      </c>
      <c r="I104">
        <v>7806</v>
      </c>
      <c r="J104">
        <v>9739</v>
      </c>
      <c r="L104">
        <v>1097</v>
      </c>
      <c r="M104">
        <v>6.4029999999999996</v>
      </c>
      <c r="N104">
        <v>8.5299999999999994</v>
      </c>
      <c r="O104">
        <v>2.1269999999999998</v>
      </c>
      <c r="Q104">
        <v>0</v>
      </c>
      <c r="R104">
        <v>1</v>
      </c>
      <c r="S104">
        <v>0</v>
      </c>
      <c r="T104">
        <v>0</v>
      </c>
      <c r="V104">
        <v>0</v>
      </c>
      <c r="Y104" s="12">
        <v>44845</v>
      </c>
      <c r="Z104">
        <v>4.7118055555555559E-2</v>
      </c>
      <c r="AB104">
        <v>3</v>
      </c>
      <c r="AC104" t="s">
        <v>200</v>
      </c>
      <c r="AD104">
        <v>7.8361285306019717</v>
      </c>
      <c r="AE104">
        <v>9.7592674879703818</v>
      </c>
      <c r="AF104">
        <v>1.9231389573684101</v>
      </c>
      <c r="AG104">
        <v>0.12757916374752429</v>
      </c>
    </row>
    <row r="105" spans="1:62" x14ac:dyDescent="0.35">
      <c r="A105">
        <v>75</v>
      </c>
      <c r="B105">
        <v>21</v>
      </c>
      <c r="C105" t="s">
        <v>138</v>
      </c>
      <c r="D105" t="s">
        <v>27</v>
      </c>
      <c r="G105">
        <v>0.5</v>
      </c>
      <c r="H105">
        <v>0.5</v>
      </c>
      <c r="I105">
        <v>8846</v>
      </c>
      <c r="J105">
        <v>9237</v>
      </c>
      <c r="L105">
        <v>1110</v>
      </c>
      <c r="M105">
        <v>7.202</v>
      </c>
      <c r="N105">
        <v>8.1039999999999992</v>
      </c>
      <c r="O105">
        <v>0.90200000000000002</v>
      </c>
      <c r="Q105">
        <v>0</v>
      </c>
      <c r="R105">
        <v>1</v>
      </c>
      <c r="S105">
        <v>0</v>
      </c>
      <c r="T105">
        <v>0</v>
      </c>
      <c r="V105">
        <v>0</v>
      </c>
      <c r="Y105" s="12">
        <v>44845</v>
      </c>
      <c r="Z105">
        <v>5.4432870370370368E-2</v>
      </c>
      <c r="AB105">
        <v>3</v>
      </c>
      <c r="AC105" t="s">
        <v>200</v>
      </c>
      <c r="AD105">
        <v>8.8727792565648222</v>
      </c>
      <c r="AE105">
        <v>9.2637191512883046</v>
      </c>
      <c r="AF105">
        <v>0.39093989472348234</v>
      </c>
      <c r="AG105">
        <v>0.12887504909953279</v>
      </c>
      <c r="AK105">
        <v>5.84550039074169</v>
      </c>
      <c r="AQ105">
        <v>5.7442559474045325</v>
      </c>
      <c r="AW105">
        <v>3.4176765064012224</v>
      </c>
      <c r="BC105">
        <v>2.0668393103303235</v>
      </c>
      <c r="BG105">
        <v>9.1399161744090947</v>
      </c>
      <c r="BH105">
        <v>9.5376527437769028</v>
      </c>
      <c r="BI105">
        <v>0.39773656936780721</v>
      </c>
      <c r="BJ105">
        <v>0.13022077619584932</v>
      </c>
    </row>
    <row r="106" spans="1:62" x14ac:dyDescent="0.35">
      <c r="A106">
        <v>76</v>
      </c>
      <c r="B106">
        <v>21</v>
      </c>
      <c r="C106" t="s">
        <v>138</v>
      </c>
      <c r="D106" t="s">
        <v>27</v>
      </c>
      <c r="G106">
        <v>0.5</v>
      </c>
      <c r="H106">
        <v>0.5</v>
      </c>
      <c r="I106">
        <v>9382</v>
      </c>
      <c r="J106">
        <v>9792</v>
      </c>
      <c r="L106">
        <v>1137</v>
      </c>
      <c r="M106">
        <v>7.6120000000000001</v>
      </c>
      <c r="N106">
        <v>8.5739999999999998</v>
      </c>
      <c r="O106">
        <v>0.96199999999999997</v>
      </c>
      <c r="Q106">
        <v>3.0000000000000001E-3</v>
      </c>
      <c r="R106">
        <v>1</v>
      </c>
      <c r="S106">
        <v>0</v>
      </c>
      <c r="T106">
        <v>0</v>
      </c>
      <c r="V106">
        <v>0</v>
      </c>
      <c r="Y106" s="12">
        <v>44845</v>
      </c>
      <c r="Z106">
        <v>6.2256944444444441E-2</v>
      </c>
      <c r="AB106">
        <v>3</v>
      </c>
      <c r="AC106" t="s">
        <v>200</v>
      </c>
      <c r="AD106">
        <v>9.4070530922533688</v>
      </c>
      <c r="AE106">
        <v>9.8115863362655009</v>
      </c>
      <c r="AF106">
        <v>0.40453324401213209</v>
      </c>
      <c r="AG106">
        <v>0.13156650329216588</v>
      </c>
    </row>
    <row r="107" spans="1:62" x14ac:dyDescent="0.35">
      <c r="A107">
        <v>50</v>
      </c>
      <c r="B107">
        <v>15</v>
      </c>
      <c r="C107" t="s">
        <v>138</v>
      </c>
      <c r="D107" t="s">
        <v>27</v>
      </c>
      <c r="G107">
        <v>0.5</v>
      </c>
      <c r="H107">
        <v>0.5</v>
      </c>
      <c r="I107">
        <v>8100</v>
      </c>
      <c r="J107">
        <v>10216</v>
      </c>
      <c r="L107">
        <v>1332</v>
      </c>
      <c r="M107">
        <v>6.6289999999999996</v>
      </c>
      <c r="N107">
        <v>8.9339999999999993</v>
      </c>
      <c r="O107">
        <v>2.3039999999999998</v>
      </c>
      <c r="Q107">
        <v>2.3E-2</v>
      </c>
      <c r="R107">
        <v>1</v>
      </c>
      <c r="S107">
        <v>0</v>
      </c>
      <c r="T107">
        <v>0</v>
      </c>
      <c r="V107">
        <v>0</v>
      </c>
      <c r="Y107" s="12">
        <v>44851</v>
      </c>
      <c r="Z107">
        <v>0.90923611111111102</v>
      </c>
      <c r="AB107">
        <v>1</v>
      </c>
      <c r="AD107">
        <v>8.0850155297772535</v>
      </c>
      <c r="AE107">
        <v>10.675231717796235</v>
      </c>
      <c r="AF107">
        <v>2.5902161880189816</v>
      </c>
      <c r="AG107">
        <v>0.13866617786638305</v>
      </c>
    </row>
    <row r="108" spans="1:62" x14ac:dyDescent="0.35">
      <c r="A108">
        <v>51</v>
      </c>
      <c r="B108">
        <v>15</v>
      </c>
      <c r="C108" t="s">
        <v>138</v>
      </c>
      <c r="D108" t="s">
        <v>27</v>
      </c>
      <c r="G108">
        <v>0.5</v>
      </c>
      <c r="H108">
        <v>0.5</v>
      </c>
      <c r="I108">
        <v>8850</v>
      </c>
      <c r="J108">
        <v>10199</v>
      </c>
      <c r="L108">
        <v>1245</v>
      </c>
      <c r="M108">
        <v>7.2050000000000001</v>
      </c>
      <c r="N108">
        <v>8.9190000000000005</v>
      </c>
      <c r="O108">
        <v>1.714</v>
      </c>
      <c r="Q108">
        <v>1.4E-2</v>
      </c>
      <c r="R108">
        <v>1</v>
      </c>
      <c r="S108">
        <v>0</v>
      </c>
      <c r="T108">
        <v>0</v>
      </c>
      <c r="V108">
        <v>0</v>
      </c>
      <c r="Y108" s="12">
        <v>44851</v>
      </c>
      <c r="Z108">
        <v>0.91645833333333337</v>
      </c>
      <c r="AB108">
        <v>1</v>
      </c>
      <c r="AD108">
        <v>8.8260080990188179</v>
      </c>
      <c r="AE108">
        <v>10.65764845631673</v>
      </c>
      <c r="AF108">
        <v>1.8316403572979123</v>
      </c>
      <c r="AG108">
        <v>0.12968233894493819</v>
      </c>
      <c r="AK108">
        <v>1.2389764657890494</v>
      </c>
      <c r="AQ108">
        <v>0.34876558771951882</v>
      </c>
      <c r="AW108">
        <v>7.661149458006367</v>
      </c>
      <c r="BC108">
        <v>2.7486528688367642</v>
      </c>
      <c r="BG108">
        <v>8.7716686439411049</v>
      </c>
      <c r="BH108">
        <v>10.676266027295028</v>
      </c>
      <c r="BI108">
        <v>1.9045973833539236</v>
      </c>
      <c r="BJ108">
        <v>0.13148943298086102</v>
      </c>
    </row>
    <row r="109" spans="1:62" x14ac:dyDescent="0.35">
      <c r="A109">
        <v>52</v>
      </c>
      <c r="B109">
        <v>15</v>
      </c>
      <c r="C109" t="s">
        <v>138</v>
      </c>
      <c r="D109" t="s">
        <v>27</v>
      </c>
      <c r="G109">
        <v>0.5</v>
      </c>
      <c r="H109">
        <v>0.5</v>
      </c>
      <c r="I109">
        <v>8740</v>
      </c>
      <c r="J109">
        <v>10235</v>
      </c>
      <c r="L109">
        <v>1280</v>
      </c>
      <c r="M109">
        <v>7.12</v>
      </c>
      <c r="N109">
        <v>8.9499999999999993</v>
      </c>
      <c r="O109">
        <v>1.83</v>
      </c>
      <c r="Q109">
        <v>1.7999999999999999E-2</v>
      </c>
      <c r="R109">
        <v>1</v>
      </c>
      <c r="S109">
        <v>0</v>
      </c>
      <c r="T109">
        <v>0</v>
      </c>
      <c r="V109">
        <v>0</v>
      </c>
      <c r="Y109" s="12">
        <v>44851</v>
      </c>
      <c r="Z109">
        <v>0.92410879629629628</v>
      </c>
      <c r="AB109">
        <v>1</v>
      </c>
      <c r="AD109">
        <v>8.7173291888633901</v>
      </c>
      <c r="AE109">
        <v>10.694883598273325</v>
      </c>
      <c r="AF109">
        <v>1.9775544094099349</v>
      </c>
      <c r="AG109">
        <v>0.13329652701678382</v>
      </c>
    </row>
    <row r="110" spans="1:62" x14ac:dyDescent="0.35">
      <c r="A110">
        <v>32</v>
      </c>
      <c r="B110">
        <v>9</v>
      </c>
      <c r="C110" t="s">
        <v>179</v>
      </c>
      <c r="D110" t="s">
        <v>27</v>
      </c>
      <c r="G110">
        <v>0.5</v>
      </c>
      <c r="H110">
        <v>0.5</v>
      </c>
      <c r="I110">
        <v>19828</v>
      </c>
      <c r="J110">
        <v>27322</v>
      </c>
      <c r="L110">
        <v>1895</v>
      </c>
      <c r="M110">
        <v>15.625999999999999</v>
      </c>
      <c r="N110">
        <v>23.425999999999998</v>
      </c>
      <c r="O110">
        <v>7.7990000000000004</v>
      </c>
      <c r="Q110">
        <v>8.2000000000000003E-2</v>
      </c>
      <c r="R110">
        <v>1</v>
      </c>
      <c r="S110">
        <v>0</v>
      </c>
      <c r="T110">
        <v>0</v>
      </c>
      <c r="V110">
        <v>0</v>
      </c>
      <c r="Y110" s="12">
        <v>44846</v>
      </c>
      <c r="Z110">
        <v>0.84634259259259259</v>
      </c>
      <c r="AB110">
        <v>1</v>
      </c>
      <c r="AD110">
        <v>19.837733507293546</v>
      </c>
      <c r="AE110">
        <v>26.79745388935854</v>
      </c>
      <c r="AF110">
        <v>6.9597203820649938</v>
      </c>
      <c r="AG110">
        <v>0.20849263046350366</v>
      </c>
    </row>
    <row r="111" spans="1:62" x14ac:dyDescent="0.35">
      <c r="A111">
        <v>33</v>
      </c>
      <c r="B111">
        <v>9</v>
      </c>
      <c r="C111" t="s">
        <v>179</v>
      </c>
      <c r="D111" t="s">
        <v>27</v>
      </c>
      <c r="G111">
        <v>0.5</v>
      </c>
      <c r="H111">
        <v>0.5</v>
      </c>
      <c r="I111">
        <v>25761</v>
      </c>
      <c r="J111">
        <v>27444</v>
      </c>
      <c r="L111">
        <v>1867</v>
      </c>
      <c r="M111">
        <v>20.178000000000001</v>
      </c>
      <c r="N111">
        <v>23.529</v>
      </c>
      <c r="O111">
        <v>3.351</v>
      </c>
      <c r="Q111">
        <v>7.9000000000000001E-2</v>
      </c>
      <c r="R111">
        <v>1</v>
      </c>
      <c r="S111">
        <v>0</v>
      </c>
      <c r="T111">
        <v>0</v>
      </c>
      <c r="V111">
        <v>0</v>
      </c>
      <c r="Y111" s="12">
        <v>44846</v>
      </c>
      <c r="Z111">
        <v>0.85445601851851849</v>
      </c>
      <c r="AB111">
        <v>1</v>
      </c>
      <c r="AD111">
        <v>25.748723329039983</v>
      </c>
      <c r="AE111">
        <v>26.916464042092908</v>
      </c>
      <c r="AF111">
        <v>1.1677407130529254</v>
      </c>
      <c r="AG111">
        <v>0.2055420436457038</v>
      </c>
      <c r="AK111">
        <v>0.39003516010719785</v>
      </c>
      <c r="AQ111">
        <v>0.15209854581412727</v>
      </c>
      <c r="AW111">
        <v>5.2424553911332268</v>
      </c>
      <c r="BC111">
        <v>0.87537739506139989</v>
      </c>
      <c r="BG111">
        <v>25.799035984694491</v>
      </c>
      <c r="BH111">
        <v>26.936949396252103</v>
      </c>
      <c r="BI111">
        <v>1.1379134115576104</v>
      </c>
      <c r="BJ111">
        <v>0.20464632979030026</v>
      </c>
    </row>
    <row r="112" spans="1:62" x14ac:dyDescent="0.35">
      <c r="A112">
        <v>34</v>
      </c>
      <c r="B112">
        <v>9</v>
      </c>
      <c r="C112" t="s">
        <v>179</v>
      </c>
      <c r="D112" t="s">
        <v>27</v>
      </c>
      <c r="G112">
        <v>0.5</v>
      </c>
      <c r="H112">
        <v>0.5</v>
      </c>
      <c r="I112">
        <v>25862</v>
      </c>
      <c r="J112">
        <v>27486</v>
      </c>
      <c r="L112">
        <v>1850</v>
      </c>
      <c r="M112">
        <v>20.254999999999999</v>
      </c>
      <c r="N112">
        <v>23.565000000000001</v>
      </c>
      <c r="O112">
        <v>3.3090000000000002</v>
      </c>
      <c r="Q112">
        <v>7.8E-2</v>
      </c>
      <c r="R112">
        <v>1</v>
      </c>
      <c r="S112">
        <v>0</v>
      </c>
      <c r="T112">
        <v>0</v>
      </c>
      <c r="V112">
        <v>0</v>
      </c>
      <c r="Y112" s="12">
        <v>44846</v>
      </c>
      <c r="Z112">
        <v>0.86273148148148149</v>
      </c>
      <c r="AB112">
        <v>1</v>
      </c>
      <c r="AD112">
        <v>25.849348640349</v>
      </c>
      <c r="AE112">
        <v>26.957434750411295</v>
      </c>
      <c r="AF112">
        <v>1.1080861100622954</v>
      </c>
      <c r="AG112">
        <v>0.20375061593489671</v>
      </c>
    </row>
    <row r="113" spans="1:62" x14ac:dyDescent="0.35">
      <c r="A113">
        <v>92</v>
      </c>
      <c r="B113">
        <v>27</v>
      </c>
      <c r="C113" t="s">
        <v>124</v>
      </c>
      <c r="D113" t="s">
        <v>27</v>
      </c>
      <c r="G113">
        <v>0.5</v>
      </c>
      <c r="H113">
        <v>0.5</v>
      </c>
      <c r="I113">
        <v>2123</v>
      </c>
      <c r="J113">
        <v>8511</v>
      </c>
      <c r="L113">
        <v>3150</v>
      </c>
      <c r="M113">
        <v>2.044</v>
      </c>
      <c r="N113">
        <v>7.4889999999999999</v>
      </c>
      <c r="O113">
        <v>5.4450000000000003</v>
      </c>
      <c r="Q113">
        <v>0.21299999999999999</v>
      </c>
      <c r="R113">
        <v>1</v>
      </c>
      <c r="S113">
        <v>0</v>
      </c>
      <c r="T113">
        <v>0</v>
      </c>
      <c r="V113">
        <v>0</v>
      </c>
      <c r="Y113" s="12">
        <v>44842</v>
      </c>
      <c r="Z113">
        <v>0.29895833333333333</v>
      </c>
      <c r="AB113">
        <v>1</v>
      </c>
      <c r="AD113">
        <v>2.1798014338337821</v>
      </c>
      <c r="AE113">
        <v>8.7400371207646756</v>
      </c>
      <c r="AF113">
        <v>6.5602356869308931</v>
      </c>
      <c r="AG113">
        <v>0.34274473649581932</v>
      </c>
    </row>
    <row r="114" spans="1:62" x14ac:dyDescent="0.35">
      <c r="A114">
        <v>93</v>
      </c>
      <c r="B114">
        <v>27</v>
      </c>
      <c r="C114" t="s">
        <v>124</v>
      </c>
      <c r="D114" t="s">
        <v>27</v>
      </c>
      <c r="G114">
        <v>0.5</v>
      </c>
      <c r="H114">
        <v>0.5</v>
      </c>
      <c r="I114">
        <v>3743</v>
      </c>
      <c r="J114">
        <v>8492</v>
      </c>
      <c r="L114">
        <v>3074</v>
      </c>
      <c r="M114">
        <v>3.2869999999999999</v>
      </c>
      <c r="N114">
        <v>7.4729999999999999</v>
      </c>
      <c r="O114">
        <v>4.1870000000000003</v>
      </c>
      <c r="Q114">
        <v>0.20499999999999999</v>
      </c>
      <c r="R114">
        <v>1</v>
      </c>
      <c r="S114">
        <v>0</v>
      </c>
      <c r="T114">
        <v>0</v>
      </c>
      <c r="V114">
        <v>0</v>
      </c>
      <c r="Y114" s="12">
        <v>44842</v>
      </c>
      <c r="Z114">
        <v>0.30615740740740743</v>
      </c>
      <c r="AB114">
        <v>1</v>
      </c>
      <c r="AD114">
        <v>3.8000591436269455</v>
      </c>
      <c r="AE114">
        <v>8.7208079993497805</v>
      </c>
      <c r="AF114">
        <v>4.9207488557228345</v>
      </c>
      <c r="AG114">
        <v>0.334997478816355</v>
      </c>
      <c r="AK114">
        <v>2.2381525908414286</v>
      </c>
      <c r="AQ114">
        <v>0.59361710384648314</v>
      </c>
      <c r="AW114">
        <v>2.8365735504877558</v>
      </c>
      <c r="BC114">
        <v>0.96902176228880832</v>
      </c>
      <c r="BG114">
        <v>3.8430659840720729</v>
      </c>
      <c r="BH114">
        <v>8.6950004942929517</v>
      </c>
      <c r="BI114">
        <v>4.851934510220878</v>
      </c>
      <c r="BJ114">
        <v>0.33662848043308435</v>
      </c>
    </row>
    <row r="115" spans="1:62" x14ac:dyDescent="0.35">
      <c r="A115">
        <v>94</v>
      </c>
      <c r="B115">
        <v>27</v>
      </c>
      <c r="C115" t="s">
        <v>124</v>
      </c>
      <c r="D115" t="s">
        <v>27</v>
      </c>
      <c r="G115">
        <v>0.5</v>
      </c>
      <c r="H115">
        <v>0.5</v>
      </c>
      <c r="I115">
        <v>3829</v>
      </c>
      <c r="J115">
        <v>8441</v>
      </c>
      <c r="L115">
        <v>3106</v>
      </c>
      <c r="M115">
        <v>3.3530000000000002</v>
      </c>
      <c r="N115">
        <v>7.43</v>
      </c>
      <c r="O115">
        <v>4.077</v>
      </c>
      <c r="Q115">
        <v>0.20899999999999999</v>
      </c>
      <c r="R115">
        <v>1</v>
      </c>
      <c r="S115">
        <v>0</v>
      </c>
      <c r="T115">
        <v>0</v>
      </c>
      <c r="V115">
        <v>0</v>
      </c>
      <c r="Y115" s="12">
        <v>44842</v>
      </c>
      <c r="Z115">
        <v>0.31369212962962961</v>
      </c>
      <c r="AB115">
        <v>1</v>
      </c>
      <c r="AD115">
        <v>3.8860728245172003</v>
      </c>
      <c r="AE115">
        <v>8.6691929892361212</v>
      </c>
      <c r="AF115">
        <v>4.7831201647189214</v>
      </c>
      <c r="AG115">
        <v>0.33825948204981371</v>
      </c>
    </row>
    <row r="116" spans="1:62" x14ac:dyDescent="0.35">
      <c r="A116">
        <v>32</v>
      </c>
      <c r="B116">
        <v>9</v>
      </c>
      <c r="C116" t="s">
        <v>128</v>
      </c>
      <c r="D116" t="s">
        <v>27</v>
      </c>
      <c r="G116">
        <v>0.5</v>
      </c>
      <c r="H116">
        <v>0.5</v>
      </c>
      <c r="I116">
        <v>2768</v>
      </c>
      <c r="J116">
        <v>7975</v>
      </c>
      <c r="L116">
        <v>3284</v>
      </c>
      <c r="M116">
        <v>2.5390000000000001</v>
      </c>
      <c r="N116">
        <v>7.0350000000000001</v>
      </c>
      <c r="O116">
        <v>4.4960000000000004</v>
      </c>
      <c r="Q116">
        <v>0.22700000000000001</v>
      </c>
      <c r="R116">
        <v>1</v>
      </c>
      <c r="S116">
        <v>0</v>
      </c>
      <c r="T116">
        <v>0</v>
      </c>
      <c r="V116">
        <v>0</v>
      </c>
      <c r="Y116" s="12">
        <v>44844</v>
      </c>
      <c r="Z116">
        <v>0.67746527777777776</v>
      </c>
      <c r="AB116">
        <v>1</v>
      </c>
      <c r="AD116">
        <v>2.8143531869473146</v>
      </c>
      <c r="AE116">
        <v>8.0179382730158366</v>
      </c>
      <c r="AF116">
        <v>5.2035850860685215</v>
      </c>
      <c r="AG116">
        <v>0.3455869533508017</v>
      </c>
    </row>
    <row r="117" spans="1:62" x14ac:dyDescent="0.35">
      <c r="A117">
        <v>33</v>
      </c>
      <c r="B117">
        <v>9</v>
      </c>
      <c r="C117" t="s">
        <v>128</v>
      </c>
      <c r="D117" t="s">
        <v>27</v>
      </c>
      <c r="G117">
        <v>0.5</v>
      </c>
      <c r="H117">
        <v>0.5</v>
      </c>
      <c r="I117">
        <v>3778</v>
      </c>
      <c r="J117">
        <v>7990</v>
      </c>
      <c r="L117">
        <v>3280</v>
      </c>
      <c r="M117">
        <v>3.3130000000000002</v>
      </c>
      <c r="N117">
        <v>7.048</v>
      </c>
      <c r="O117">
        <v>3.734</v>
      </c>
      <c r="Q117">
        <v>0.22700000000000001</v>
      </c>
      <c r="R117">
        <v>1</v>
      </c>
      <c r="S117">
        <v>0</v>
      </c>
      <c r="T117">
        <v>0</v>
      </c>
      <c r="V117">
        <v>0</v>
      </c>
      <c r="Y117" s="12">
        <v>44844</v>
      </c>
      <c r="Z117">
        <v>0.68478009259259265</v>
      </c>
      <c r="AB117">
        <v>1</v>
      </c>
      <c r="AD117">
        <v>3.8211005265843143</v>
      </c>
      <c r="AE117">
        <v>8.0327454942314365</v>
      </c>
      <c r="AF117">
        <v>4.2116449676471222</v>
      </c>
      <c r="AG117">
        <v>0.34518821939633754</v>
      </c>
      <c r="AK117">
        <v>5.2185993376096855E-2</v>
      </c>
      <c r="AQ117">
        <v>0.80780132956489747</v>
      </c>
      <c r="AW117">
        <v>1.5816699690820659</v>
      </c>
      <c r="BC117">
        <v>1.8948545310308711</v>
      </c>
      <c r="BG117">
        <v>3.8201037470401191</v>
      </c>
      <c r="BH117">
        <v>8.0653213809057558</v>
      </c>
      <c r="BI117">
        <v>4.2452176338656367</v>
      </c>
      <c r="BJ117">
        <v>0.34194850601631627</v>
      </c>
    </row>
    <row r="118" spans="1:62" x14ac:dyDescent="0.35">
      <c r="A118">
        <v>34</v>
      </c>
      <c r="B118">
        <v>9</v>
      </c>
      <c r="C118" t="s">
        <v>128</v>
      </c>
      <c r="D118" t="s">
        <v>27</v>
      </c>
      <c r="G118">
        <v>0.5</v>
      </c>
      <c r="H118">
        <v>0.5</v>
      </c>
      <c r="I118">
        <v>3776</v>
      </c>
      <c r="J118">
        <v>8056</v>
      </c>
      <c r="L118">
        <v>3215</v>
      </c>
      <c r="M118">
        <v>3.3119999999999998</v>
      </c>
      <c r="N118">
        <v>7.1040000000000001</v>
      </c>
      <c r="O118">
        <v>3.7919999999999998</v>
      </c>
      <c r="Q118">
        <v>0.22</v>
      </c>
      <c r="R118">
        <v>1</v>
      </c>
      <c r="S118">
        <v>0</v>
      </c>
      <c r="T118">
        <v>0</v>
      </c>
      <c r="V118">
        <v>0</v>
      </c>
      <c r="Y118" s="12">
        <v>44844</v>
      </c>
      <c r="Z118">
        <v>0.6925810185185185</v>
      </c>
      <c r="AB118">
        <v>1</v>
      </c>
      <c r="AD118">
        <v>3.8191069674959239</v>
      </c>
      <c r="AE118">
        <v>8.0978972675800751</v>
      </c>
      <c r="AF118">
        <v>4.2787903000841512</v>
      </c>
      <c r="AG118">
        <v>0.338708792636295</v>
      </c>
    </row>
    <row r="119" spans="1:62" x14ac:dyDescent="0.35">
      <c r="A119">
        <v>77</v>
      </c>
      <c r="B119">
        <v>22</v>
      </c>
      <c r="C119" t="s">
        <v>139</v>
      </c>
      <c r="D119" t="s">
        <v>27</v>
      </c>
      <c r="G119">
        <v>0.5</v>
      </c>
      <c r="H119">
        <v>0.5</v>
      </c>
      <c r="I119">
        <v>2149</v>
      </c>
      <c r="J119">
        <v>1169</v>
      </c>
      <c r="L119">
        <v>122</v>
      </c>
      <c r="M119">
        <v>2.0630000000000002</v>
      </c>
      <c r="N119">
        <v>1.2689999999999999</v>
      </c>
      <c r="O119">
        <v>0</v>
      </c>
      <c r="Q119">
        <v>0</v>
      </c>
      <c r="R119">
        <v>1</v>
      </c>
      <c r="S119">
        <v>0</v>
      </c>
      <c r="T119">
        <v>0</v>
      </c>
      <c r="V119">
        <v>0</v>
      </c>
      <c r="Y119" s="12">
        <v>44845</v>
      </c>
      <c r="Z119">
        <v>7.4178240740740739E-2</v>
      </c>
      <c r="AB119">
        <v>3</v>
      </c>
      <c r="AC119" t="s">
        <v>200</v>
      </c>
      <c r="AD119">
        <v>2.1973466490905791</v>
      </c>
      <c r="AE119">
        <v>1.299408433457651</v>
      </c>
      <c r="AF119">
        <v>-0.89793821563292808</v>
      </c>
      <c r="AG119">
        <v>3.038776234688622E-2</v>
      </c>
    </row>
    <row r="120" spans="1:62" x14ac:dyDescent="0.35">
      <c r="A120">
        <v>78</v>
      </c>
      <c r="B120">
        <v>22</v>
      </c>
      <c r="C120" t="s">
        <v>139</v>
      </c>
      <c r="D120" t="s">
        <v>27</v>
      </c>
      <c r="G120">
        <v>0.5</v>
      </c>
      <c r="H120">
        <v>0.5</v>
      </c>
      <c r="I120">
        <v>2636</v>
      </c>
      <c r="J120">
        <v>6561</v>
      </c>
      <c r="L120">
        <v>3172</v>
      </c>
      <c r="M120">
        <v>2.4369999999999998</v>
      </c>
      <c r="N120">
        <v>5.8369999999999997</v>
      </c>
      <c r="O120">
        <v>3.4</v>
      </c>
      <c r="Q120">
        <v>0.216</v>
      </c>
      <c r="R120">
        <v>1</v>
      </c>
      <c r="S120">
        <v>0</v>
      </c>
      <c r="T120">
        <v>0</v>
      </c>
      <c r="V120">
        <v>0</v>
      </c>
      <c r="Y120" s="12">
        <v>44845</v>
      </c>
      <c r="Z120">
        <v>8.0960648148148143E-2</v>
      </c>
      <c r="AB120">
        <v>3</v>
      </c>
      <c r="AC120" t="s">
        <v>200</v>
      </c>
      <c r="AD120">
        <v>2.6827782871135679</v>
      </c>
      <c r="AE120">
        <v>6.6221108864252871</v>
      </c>
      <c r="AF120">
        <v>3.9393325993117192</v>
      </c>
      <c r="AG120">
        <v>0.3344224026258053</v>
      </c>
      <c r="AK120">
        <v>61.549209235917679</v>
      </c>
      <c r="AQ120">
        <v>2.5024561808860448</v>
      </c>
      <c r="AW120">
        <v>78.339694681956885</v>
      </c>
      <c r="BC120">
        <v>4.6581466461907217</v>
      </c>
      <c r="BG120">
        <v>3.8754250117429443</v>
      </c>
      <c r="BH120">
        <v>6.7060184733136863</v>
      </c>
      <c r="BI120">
        <v>2.830593461570742</v>
      </c>
      <c r="BJ120">
        <v>0.34239708171508842</v>
      </c>
    </row>
    <row r="121" spans="1:62" x14ac:dyDescent="0.35">
      <c r="A121">
        <v>79</v>
      </c>
      <c r="B121">
        <v>22</v>
      </c>
      <c r="C121" t="s">
        <v>139</v>
      </c>
      <c r="D121" t="s">
        <v>27</v>
      </c>
      <c r="G121">
        <v>0.5</v>
      </c>
      <c r="H121">
        <v>0.5</v>
      </c>
      <c r="I121">
        <v>5029</v>
      </c>
      <c r="J121">
        <v>6731</v>
      </c>
      <c r="L121">
        <v>3332</v>
      </c>
      <c r="M121">
        <v>4.2729999999999997</v>
      </c>
      <c r="N121">
        <v>5.9809999999999999</v>
      </c>
      <c r="O121">
        <v>1.7090000000000001</v>
      </c>
      <c r="Q121">
        <v>0.23200000000000001</v>
      </c>
      <c r="R121">
        <v>1</v>
      </c>
      <c r="S121">
        <v>0</v>
      </c>
      <c r="T121">
        <v>0</v>
      </c>
      <c r="V121">
        <v>0</v>
      </c>
      <c r="Y121" s="12">
        <v>44845</v>
      </c>
      <c r="Z121">
        <v>8.8530092592592591E-2</v>
      </c>
      <c r="AB121">
        <v>3</v>
      </c>
      <c r="AC121" t="s">
        <v>200</v>
      </c>
      <c r="AD121">
        <v>5.0680717363723202</v>
      </c>
      <c r="AE121">
        <v>6.7899260602020854</v>
      </c>
      <c r="AF121">
        <v>1.7218543238297652</v>
      </c>
      <c r="AG121">
        <v>0.3503717608043716</v>
      </c>
    </row>
    <row r="122" spans="1:62" x14ac:dyDescent="0.35">
      <c r="A122">
        <v>53</v>
      </c>
      <c r="B122">
        <v>16</v>
      </c>
      <c r="C122" t="s">
        <v>139</v>
      </c>
      <c r="D122" t="s">
        <v>27</v>
      </c>
      <c r="G122">
        <v>0.5</v>
      </c>
      <c r="H122">
        <v>0.5</v>
      </c>
      <c r="I122">
        <v>6882</v>
      </c>
      <c r="J122">
        <v>7807</v>
      </c>
      <c r="L122">
        <v>3510</v>
      </c>
      <c r="M122">
        <v>5.6950000000000003</v>
      </c>
      <c r="N122">
        <v>6.8920000000000003</v>
      </c>
      <c r="O122">
        <v>1.198</v>
      </c>
      <c r="Q122">
        <v>0.251</v>
      </c>
      <c r="R122">
        <v>1</v>
      </c>
      <c r="S122">
        <v>0</v>
      </c>
      <c r="T122">
        <v>0</v>
      </c>
      <c r="V122">
        <v>0</v>
      </c>
      <c r="Y122" s="12">
        <v>44851</v>
      </c>
      <c r="Z122">
        <v>0.93722222222222218</v>
      </c>
      <c r="AB122">
        <v>1</v>
      </c>
      <c r="AD122">
        <v>6.881643597328952</v>
      </c>
      <c r="AE122">
        <v>8.1835801352006872</v>
      </c>
      <c r="AF122">
        <v>1.3019365378717351</v>
      </c>
      <c r="AG122">
        <v>0.36357193845152003</v>
      </c>
    </row>
    <row r="123" spans="1:62" x14ac:dyDescent="0.35">
      <c r="A123">
        <v>54</v>
      </c>
      <c r="B123">
        <v>16</v>
      </c>
      <c r="C123" t="s">
        <v>139</v>
      </c>
      <c r="D123" t="s">
        <v>27</v>
      </c>
      <c r="G123">
        <v>0.5</v>
      </c>
      <c r="H123">
        <v>0.5</v>
      </c>
      <c r="I123">
        <v>5702</v>
      </c>
      <c r="J123">
        <v>7836</v>
      </c>
      <c r="L123">
        <v>3463</v>
      </c>
      <c r="M123">
        <v>4.7889999999999997</v>
      </c>
      <c r="N123">
        <v>6.9169999999999998</v>
      </c>
      <c r="O123">
        <v>2.1280000000000001</v>
      </c>
      <c r="Q123">
        <v>0.246</v>
      </c>
      <c r="R123">
        <v>1</v>
      </c>
      <c r="S123">
        <v>0</v>
      </c>
      <c r="T123">
        <v>0</v>
      </c>
      <c r="V123">
        <v>0</v>
      </c>
      <c r="Y123" s="12">
        <v>44851</v>
      </c>
      <c r="Z123">
        <v>0.94430555555555562</v>
      </c>
      <c r="AB123">
        <v>1</v>
      </c>
      <c r="AD123">
        <v>5.7158152883888897</v>
      </c>
      <c r="AE123">
        <v>8.2135751106657224</v>
      </c>
      <c r="AF123">
        <v>2.4977598222768327</v>
      </c>
      <c r="AG123">
        <v>0.35871860018361307</v>
      </c>
      <c r="AK123">
        <v>0.2072075001180376</v>
      </c>
      <c r="AQ123">
        <v>0.70768552781362648</v>
      </c>
      <c r="AW123">
        <v>2.8331653150978884</v>
      </c>
      <c r="BC123">
        <v>0.40220049129414698</v>
      </c>
      <c r="BG123">
        <v>5.7217432289428221</v>
      </c>
      <c r="BH123">
        <v>8.1846144446994806</v>
      </c>
      <c r="BI123">
        <v>2.462871215756659</v>
      </c>
      <c r="BJ123">
        <v>0.35944143779798221</v>
      </c>
    </row>
    <row r="124" spans="1:62" x14ac:dyDescent="0.35">
      <c r="A124">
        <v>55</v>
      </c>
      <c r="B124">
        <v>16</v>
      </c>
      <c r="C124" t="s">
        <v>139</v>
      </c>
      <c r="D124" t="s">
        <v>27</v>
      </c>
      <c r="G124">
        <v>0.5</v>
      </c>
      <c r="H124">
        <v>0.5</v>
      </c>
      <c r="I124">
        <v>5714</v>
      </c>
      <c r="J124">
        <v>7780</v>
      </c>
      <c r="L124">
        <v>3477</v>
      </c>
      <c r="M124">
        <v>4.7990000000000004</v>
      </c>
      <c r="N124">
        <v>6.8689999999999998</v>
      </c>
      <c r="O124">
        <v>2.0710000000000002</v>
      </c>
      <c r="Q124">
        <v>0.248</v>
      </c>
      <c r="R124">
        <v>1</v>
      </c>
      <c r="S124">
        <v>0</v>
      </c>
      <c r="T124">
        <v>0</v>
      </c>
      <c r="V124">
        <v>0</v>
      </c>
      <c r="Y124" s="12">
        <v>44851</v>
      </c>
      <c r="Z124">
        <v>0.95179398148148142</v>
      </c>
      <c r="AB124">
        <v>1</v>
      </c>
      <c r="AD124">
        <v>5.7276711694967553</v>
      </c>
      <c r="AE124">
        <v>8.1556537787332406</v>
      </c>
      <c r="AF124">
        <v>2.4279826092364853</v>
      </c>
      <c r="AG124">
        <v>0.3601642754123513</v>
      </c>
    </row>
    <row r="125" spans="1:62" x14ac:dyDescent="0.35">
      <c r="A125">
        <v>86</v>
      </c>
      <c r="B125">
        <v>25</v>
      </c>
      <c r="C125" t="s">
        <v>163</v>
      </c>
      <c r="D125" t="s">
        <v>27</v>
      </c>
      <c r="G125">
        <v>0.5</v>
      </c>
      <c r="H125">
        <v>0.5</v>
      </c>
      <c r="I125">
        <v>5269</v>
      </c>
      <c r="J125">
        <v>8098</v>
      </c>
      <c r="L125">
        <v>6486</v>
      </c>
      <c r="M125">
        <v>4.4569999999999999</v>
      </c>
      <c r="N125">
        <v>7.1390000000000002</v>
      </c>
      <c r="O125">
        <v>2.6819999999999999</v>
      </c>
      <c r="Q125">
        <v>0.56200000000000006</v>
      </c>
      <c r="R125">
        <v>1</v>
      </c>
      <c r="S125">
        <v>0</v>
      </c>
      <c r="T125">
        <v>0</v>
      </c>
      <c r="V125">
        <v>0</v>
      </c>
      <c r="Y125" s="12">
        <v>44846</v>
      </c>
      <c r="Z125">
        <v>0.25349537037037034</v>
      </c>
      <c r="AB125">
        <v>1</v>
      </c>
      <c r="AD125">
        <v>5.2571013259648689</v>
      </c>
      <c r="AE125">
        <v>8.0434394711783934</v>
      </c>
      <c r="AF125">
        <v>2.7863381452135245</v>
      </c>
      <c r="AG125">
        <v>0.65457653942604732</v>
      </c>
    </row>
    <row r="126" spans="1:62" x14ac:dyDescent="0.35">
      <c r="A126">
        <v>87</v>
      </c>
      <c r="B126">
        <v>25</v>
      </c>
      <c r="C126" t="s">
        <v>163</v>
      </c>
      <c r="D126" t="s">
        <v>27</v>
      </c>
      <c r="G126">
        <v>0.5</v>
      </c>
      <c r="H126">
        <v>0.5</v>
      </c>
      <c r="I126">
        <v>6052</v>
      </c>
      <c r="J126">
        <v>8103</v>
      </c>
      <c r="L126">
        <v>6524</v>
      </c>
      <c r="M126">
        <v>5.0579999999999998</v>
      </c>
      <c r="N126">
        <v>7.1429999999999998</v>
      </c>
      <c r="O126">
        <v>2.085</v>
      </c>
      <c r="Q126">
        <v>0.56599999999999995</v>
      </c>
      <c r="R126">
        <v>1</v>
      </c>
      <c r="S126">
        <v>0</v>
      </c>
      <c r="T126">
        <v>0</v>
      </c>
      <c r="V126">
        <v>0</v>
      </c>
      <c r="Y126" s="12">
        <v>44846</v>
      </c>
      <c r="Z126">
        <v>0.26065972222222222</v>
      </c>
      <c r="AB126">
        <v>1</v>
      </c>
      <c r="AD126">
        <v>6.0322165344503667</v>
      </c>
      <c r="AE126">
        <v>8.0483220025684208</v>
      </c>
      <c r="AF126">
        <v>2.0161054681180541</v>
      </c>
      <c r="AG126">
        <v>0.65834856516504847</v>
      </c>
      <c r="AK126">
        <v>0.52652547058826304</v>
      </c>
      <c r="AQ126">
        <v>0.80399990136611144</v>
      </c>
      <c r="AW126">
        <v>1.6388124072857322</v>
      </c>
      <c r="BC126">
        <v>1.3032125689598559</v>
      </c>
      <c r="BG126">
        <v>6.0163776540726301</v>
      </c>
      <c r="BH126">
        <v>8.0160972953942302</v>
      </c>
      <c r="BI126">
        <v>1.9997196413216001</v>
      </c>
      <c r="BJ126">
        <v>0.66266654199785235</v>
      </c>
    </row>
    <row r="127" spans="1:62" x14ac:dyDescent="0.35">
      <c r="A127">
        <v>88</v>
      </c>
      <c r="B127">
        <v>25</v>
      </c>
      <c r="C127" t="s">
        <v>163</v>
      </c>
      <c r="D127" t="s">
        <v>27</v>
      </c>
      <c r="G127">
        <v>0.5</v>
      </c>
      <c r="H127">
        <v>0.5</v>
      </c>
      <c r="I127">
        <v>6020</v>
      </c>
      <c r="J127">
        <v>8037</v>
      </c>
      <c r="L127">
        <v>6611</v>
      </c>
      <c r="M127">
        <v>5.0330000000000004</v>
      </c>
      <c r="N127">
        <v>7.0869999999999997</v>
      </c>
      <c r="O127">
        <v>2.0539999999999998</v>
      </c>
      <c r="Q127">
        <v>0.57499999999999996</v>
      </c>
      <c r="R127">
        <v>1</v>
      </c>
      <c r="S127">
        <v>0</v>
      </c>
      <c r="T127">
        <v>0</v>
      </c>
      <c r="V127">
        <v>0</v>
      </c>
      <c r="Y127" s="12">
        <v>44846</v>
      </c>
      <c r="Z127">
        <v>0.26818287037037036</v>
      </c>
      <c r="AB127">
        <v>1</v>
      </c>
      <c r="AD127">
        <v>6.0005387736948936</v>
      </c>
      <c r="AE127">
        <v>7.9838725882200396</v>
      </c>
      <c r="AF127">
        <v>1.983333814525146</v>
      </c>
      <c r="AG127">
        <v>0.66698451883065613</v>
      </c>
    </row>
    <row r="128" spans="1:62" x14ac:dyDescent="0.35">
      <c r="A128">
        <v>53</v>
      </c>
      <c r="B128">
        <v>16</v>
      </c>
      <c r="C128" t="s">
        <v>186</v>
      </c>
      <c r="D128" t="s">
        <v>27</v>
      </c>
      <c r="G128">
        <v>0.5</v>
      </c>
      <c r="H128">
        <v>0.5</v>
      </c>
      <c r="I128">
        <v>87</v>
      </c>
      <c r="J128">
        <v>7</v>
      </c>
      <c r="L128">
        <v>87</v>
      </c>
      <c r="M128">
        <v>0.48099999999999998</v>
      </c>
      <c r="N128">
        <v>0.28499999999999998</v>
      </c>
      <c r="O128">
        <v>0</v>
      </c>
      <c r="Q128">
        <v>0</v>
      </c>
      <c r="R128">
        <v>1</v>
      </c>
      <c r="S128">
        <v>0</v>
      </c>
      <c r="T128">
        <v>0</v>
      </c>
      <c r="V128">
        <v>0</v>
      </c>
      <c r="Y128" s="12">
        <v>44847</v>
      </c>
      <c r="Z128">
        <v>1.5520833333333333E-2</v>
      </c>
      <c r="AB128">
        <v>3</v>
      </c>
      <c r="AC128" t="s">
        <v>200</v>
      </c>
      <c r="AD128">
        <v>0.16996845233039759</v>
      </c>
      <c r="AE128">
        <v>0.15186108657862643</v>
      </c>
      <c r="AF128">
        <v>-1.8107365751771159E-2</v>
      </c>
      <c r="AG128">
        <v>1.7969024514140741E-2</v>
      </c>
    </row>
    <row r="129" spans="1:62" x14ac:dyDescent="0.35">
      <c r="A129">
        <v>54</v>
      </c>
      <c r="B129">
        <v>16</v>
      </c>
      <c r="C129" t="s">
        <v>186</v>
      </c>
      <c r="D129" t="s">
        <v>27</v>
      </c>
      <c r="G129">
        <v>0.5</v>
      </c>
      <c r="H129">
        <v>0.5</v>
      </c>
      <c r="I129">
        <v>44</v>
      </c>
      <c r="J129">
        <v>28</v>
      </c>
      <c r="L129">
        <v>68</v>
      </c>
      <c r="M129">
        <v>0.44900000000000001</v>
      </c>
      <c r="N129">
        <v>0.30199999999999999</v>
      </c>
      <c r="O129">
        <v>0</v>
      </c>
      <c r="Q129">
        <v>0</v>
      </c>
      <c r="R129">
        <v>1</v>
      </c>
      <c r="S129">
        <v>0</v>
      </c>
      <c r="T129">
        <v>0</v>
      </c>
      <c r="V129">
        <v>0</v>
      </c>
      <c r="Y129" s="12">
        <v>44847</v>
      </c>
      <c r="Z129">
        <v>2.1122685185185185E-2</v>
      </c>
      <c r="AB129">
        <v>3</v>
      </c>
      <c r="AC129" t="s">
        <v>200</v>
      </c>
      <c r="AD129">
        <v>0.1271279732582424</v>
      </c>
      <c r="AE129">
        <v>0.17234644073782018</v>
      </c>
      <c r="AF129">
        <v>4.5218467479577779E-2</v>
      </c>
      <c r="AG129">
        <v>1.5966840602062257E-2</v>
      </c>
      <c r="AK129">
        <v>9.6941606168042878</v>
      </c>
      <c r="AQ129">
        <v>141.12521454813347</v>
      </c>
      <c r="AW129">
        <v>179.98580170632763</v>
      </c>
      <c r="BC129">
        <v>118.43253472766754</v>
      </c>
      <c r="BG129">
        <v>0.13360385962961469</v>
      </c>
      <c r="BH129">
        <v>0.58546774961489489</v>
      </c>
      <c r="BI129">
        <v>0.45186388998528021</v>
      </c>
      <c r="BJ129">
        <v>3.9150022741918367E-2</v>
      </c>
    </row>
    <row r="130" spans="1:62" x14ac:dyDescent="0.35">
      <c r="A130">
        <v>55</v>
      </c>
      <c r="B130">
        <v>16</v>
      </c>
      <c r="C130" t="s">
        <v>186</v>
      </c>
      <c r="D130" t="s">
        <v>27</v>
      </c>
      <c r="G130">
        <v>0.5</v>
      </c>
      <c r="H130">
        <v>0.5</v>
      </c>
      <c r="I130">
        <v>57</v>
      </c>
      <c r="J130">
        <v>875</v>
      </c>
      <c r="L130">
        <v>508</v>
      </c>
      <c r="M130">
        <v>0.45800000000000002</v>
      </c>
      <c r="N130">
        <v>1.0189999999999999</v>
      </c>
      <c r="O130">
        <v>0.56100000000000005</v>
      </c>
      <c r="Q130">
        <v>0</v>
      </c>
      <c r="R130">
        <v>1</v>
      </c>
      <c r="S130">
        <v>0</v>
      </c>
      <c r="T130">
        <v>0</v>
      </c>
      <c r="V130">
        <v>0</v>
      </c>
      <c r="Y130" s="12">
        <v>44847</v>
      </c>
      <c r="Z130">
        <v>2.7650462962962963E-2</v>
      </c>
      <c r="AB130">
        <v>3</v>
      </c>
      <c r="AC130" t="s">
        <v>200</v>
      </c>
      <c r="AD130">
        <v>0.14007974600098699</v>
      </c>
      <c r="AE130">
        <v>0.99858905849196955</v>
      </c>
      <c r="AF130">
        <v>0.85850931249098261</v>
      </c>
      <c r="AG130">
        <v>6.2333204881774469E-2</v>
      </c>
    </row>
    <row r="131" spans="1:62" x14ac:dyDescent="0.35">
      <c r="A131">
        <v>92</v>
      </c>
      <c r="B131">
        <v>27</v>
      </c>
      <c r="C131" t="s">
        <v>186</v>
      </c>
      <c r="D131" t="s">
        <v>27</v>
      </c>
      <c r="G131">
        <v>0.5</v>
      </c>
      <c r="H131">
        <v>0.5</v>
      </c>
      <c r="I131">
        <v>4247</v>
      </c>
      <c r="J131">
        <v>7493</v>
      </c>
      <c r="L131">
        <v>2059</v>
      </c>
      <c r="M131">
        <v>3.673</v>
      </c>
      <c r="N131">
        <v>6.6269999999999998</v>
      </c>
      <c r="O131">
        <v>2.9540000000000002</v>
      </c>
      <c r="Q131">
        <v>9.9000000000000005E-2</v>
      </c>
      <c r="R131">
        <v>1</v>
      </c>
      <c r="S131">
        <v>0</v>
      </c>
      <c r="T131">
        <v>0</v>
      </c>
      <c r="V131">
        <v>0</v>
      </c>
      <c r="X131" t="s">
        <v>198</v>
      </c>
      <c r="Y131" s="12">
        <v>44852</v>
      </c>
      <c r="Z131">
        <v>0.29530092592592594</v>
      </c>
      <c r="AB131">
        <v>1</v>
      </c>
      <c r="AD131">
        <v>4.2782897040602546</v>
      </c>
      <c r="AE131">
        <v>7.8588069525792665</v>
      </c>
      <c r="AF131">
        <v>3.580517248519012</v>
      </c>
      <c r="AG131">
        <v>0.21373802724443383</v>
      </c>
    </row>
    <row r="132" spans="1:62" x14ac:dyDescent="0.35">
      <c r="A132">
        <v>93</v>
      </c>
      <c r="B132">
        <v>27</v>
      </c>
      <c r="C132" t="s">
        <v>186</v>
      </c>
      <c r="D132" t="s">
        <v>27</v>
      </c>
      <c r="G132">
        <v>0.5</v>
      </c>
      <c r="H132">
        <v>0.5</v>
      </c>
      <c r="I132">
        <v>3731</v>
      </c>
      <c r="J132">
        <v>6901</v>
      </c>
      <c r="L132">
        <v>2005</v>
      </c>
      <c r="M132">
        <v>3.278</v>
      </c>
      <c r="N132">
        <v>6.125</v>
      </c>
      <c r="O132">
        <v>2.8479999999999999</v>
      </c>
      <c r="Q132">
        <v>9.4E-2</v>
      </c>
      <c r="R132">
        <v>1</v>
      </c>
      <c r="S132">
        <v>0</v>
      </c>
      <c r="T132">
        <v>0</v>
      </c>
      <c r="V132">
        <v>0</v>
      </c>
      <c r="Y132" s="12">
        <v>44852</v>
      </c>
      <c r="Z132">
        <v>0.3024189814814815</v>
      </c>
      <c r="AB132">
        <v>1</v>
      </c>
      <c r="AD132">
        <v>3.7684868164220586</v>
      </c>
      <c r="AE132">
        <v>7.2464957292930219</v>
      </c>
      <c r="AF132">
        <v>3.4780089128709633</v>
      </c>
      <c r="AG132">
        <v>0.2081618513621577</v>
      </c>
      <c r="AK132">
        <v>3.4401869983144189</v>
      </c>
      <c r="AQ132">
        <v>0.74497294178327256</v>
      </c>
      <c r="AW132">
        <v>2.0958729643496889</v>
      </c>
      <c r="BC132">
        <v>0.64281619350238894</v>
      </c>
      <c r="BG132">
        <v>3.7047614554672839</v>
      </c>
      <c r="BH132">
        <v>7.2196036823243688</v>
      </c>
      <c r="BI132">
        <v>3.5148422268570854</v>
      </c>
      <c r="BJ132">
        <v>0.20883305771835758</v>
      </c>
    </row>
    <row r="133" spans="1:62" x14ac:dyDescent="0.35">
      <c r="A133">
        <v>94</v>
      </c>
      <c r="B133">
        <v>27</v>
      </c>
      <c r="C133" t="s">
        <v>186</v>
      </c>
      <c r="D133" t="s">
        <v>27</v>
      </c>
      <c r="G133">
        <v>0.5</v>
      </c>
      <c r="H133">
        <v>0.5</v>
      </c>
      <c r="I133">
        <v>3602</v>
      </c>
      <c r="J133">
        <v>6849</v>
      </c>
      <c r="L133">
        <v>2018</v>
      </c>
      <c r="M133">
        <v>3.1779999999999999</v>
      </c>
      <c r="N133">
        <v>6.0810000000000004</v>
      </c>
      <c r="O133">
        <v>2.9020000000000001</v>
      </c>
      <c r="Q133">
        <v>9.5000000000000001E-2</v>
      </c>
      <c r="R133">
        <v>1</v>
      </c>
      <c r="S133">
        <v>0</v>
      </c>
      <c r="T133">
        <v>0</v>
      </c>
      <c r="V133">
        <v>0</v>
      </c>
      <c r="Y133" s="12">
        <v>44852</v>
      </c>
      <c r="Z133">
        <v>0.30990740740740741</v>
      </c>
      <c r="AB133">
        <v>1</v>
      </c>
      <c r="AD133">
        <v>3.6410360945125091</v>
      </c>
      <c r="AE133">
        <v>7.1927116353557166</v>
      </c>
      <c r="AF133">
        <v>3.5516755408432075</v>
      </c>
      <c r="AG133">
        <v>0.20950426407455749</v>
      </c>
    </row>
    <row r="134" spans="1:62" x14ac:dyDescent="0.35">
      <c r="A134">
        <v>44</v>
      </c>
      <c r="B134">
        <v>13</v>
      </c>
      <c r="C134" t="s">
        <v>183</v>
      </c>
      <c r="D134" t="s">
        <v>27</v>
      </c>
      <c r="G134">
        <v>0.5</v>
      </c>
      <c r="H134">
        <v>0.5</v>
      </c>
      <c r="I134">
        <v>102</v>
      </c>
      <c r="J134">
        <v>29</v>
      </c>
      <c r="L134">
        <v>176</v>
      </c>
      <c r="M134">
        <v>0.49299999999999999</v>
      </c>
      <c r="N134">
        <v>0.30299999999999999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2">
        <v>44846</v>
      </c>
      <c r="Z134">
        <v>0.94944444444444442</v>
      </c>
      <c r="AB134">
        <v>3</v>
      </c>
      <c r="AC134" t="s">
        <v>200</v>
      </c>
      <c r="AD134">
        <v>0.18491280549510289</v>
      </c>
      <c r="AE134">
        <v>0.17332193379301988</v>
      </c>
      <c r="AF134">
        <v>-1.1590871702083005E-2</v>
      </c>
      <c r="AG134">
        <v>2.7347675470718893E-2</v>
      </c>
    </row>
    <row r="135" spans="1:62" x14ac:dyDescent="0.35">
      <c r="A135">
        <v>45</v>
      </c>
      <c r="B135">
        <v>13</v>
      </c>
      <c r="C135" t="s">
        <v>183</v>
      </c>
      <c r="D135" t="s">
        <v>27</v>
      </c>
      <c r="G135">
        <v>0.5</v>
      </c>
      <c r="H135">
        <v>0.5</v>
      </c>
      <c r="I135">
        <v>124</v>
      </c>
      <c r="J135">
        <v>33</v>
      </c>
      <c r="L135">
        <v>177</v>
      </c>
      <c r="M135">
        <v>0.51</v>
      </c>
      <c r="N135">
        <v>0.30599999999999999</v>
      </c>
      <c r="O135">
        <v>0</v>
      </c>
      <c r="Q135">
        <v>0</v>
      </c>
      <c r="R135">
        <v>1</v>
      </c>
      <c r="S135">
        <v>0</v>
      </c>
      <c r="T135">
        <v>0</v>
      </c>
      <c r="V135">
        <v>0</v>
      </c>
      <c r="Y135" s="12">
        <v>44846</v>
      </c>
      <c r="Z135">
        <v>0.95498842592592592</v>
      </c>
      <c r="AB135">
        <v>3</v>
      </c>
      <c r="AC135" t="s">
        <v>200</v>
      </c>
      <c r="AD135">
        <v>0.20683119013667067</v>
      </c>
      <c r="AE135">
        <v>0.17722390601381871</v>
      </c>
      <c r="AF135">
        <v>-2.9607284122851962E-2</v>
      </c>
      <c r="AG135">
        <v>2.7453053571354604E-2</v>
      </c>
      <c r="AK135">
        <v>25.529416639387211</v>
      </c>
      <c r="AQ135">
        <v>144.58355338954249</v>
      </c>
      <c r="AW135">
        <v>212.98026400765465</v>
      </c>
      <c r="BC135">
        <v>107.94680471664562</v>
      </c>
      <c r="BG135">
        <v>0.18341837017863238</v>
      </c>
      <c r="BH135">
        <v>0.63960761417847845</v>
      </c>
      <c r="BI135">
        <v>0.45618924399984606</v>
      </c>
      <c r="BJ135">
        <v>5.964606331556388E-2</v>
      </c>
    </row>
    <row r="136" spans="1:62" x14ac:dyDescent="0.35">
      <c r="A136">
        <v>46</v>
      </c>
      <c r="B136">
        <v>13</v>
      </c>
      <c r="C136" t="s">
        <v>183</v>
      </c>
      <c r="D136" t="s">
        <v>27</v>
      </c>
      <c r="G136">
        <v>0.5</v>
      </c>
      <c r="H136">
        <v>0.5</v>
      </c>
      <c r="I136">
        <v>77</v>
      </c>
      <c r="J136">
        <v>981</v>
      </c>
      <c r="L136">
        <v>788</v>
      </c>
      <c r="M136">
        <v>0.47399999999999998</v>
      </c>
      <c r="N136">
        <v>1.109</v>
      </c>
      <c r="O136">
        <v>0.63500000000000001</v>
      </c>
      <c r="Q136">
        <v>0</v>
      </c>
      <c r="R136">
        <v>1</v>
      </c>
      <c r="S136">
        <v>0</v>
      </c>
      <c r="T136">
        <v>0</v>
      </c>
      <c r="V136">
        <v>0</v>
      </c>
      <c r="Y136" s="12">
        <v>44846</v>
      </c>
      <c r="Z136">
        <v>0.96137731481481481</v>
      </c>
      <c r="AB136">
        <v>3</v>
      </c>
      <c r="AC136" t="s">
        <v>200</v>
      </c>
      <c r="AD136">
        <v>0.16000555022059407</v>
      </c>
      <c r="AE136">
        <v>1.1019913223431381</v>
      </c>
      <c r="AF136">
        <v>0.94198577212254408</v>
      </c>
      <c r="AG136">
        <v>9.1839073059773152E-2</v>
      </c>
    </row>
    <row r="137" spans="1:62" x14ac:dyDescent="0.35">
      <c r="A137">
        <v>83</v>
      </c>
      <c r="B137">
        <v>24</v>
      </c>
      <c r="C137" t="s">
        <v>183</v>
      </c>
      <c r="D137" t="s">
        <v>27</v>
      </c>
      <c r="G137">
        <v>0.5</v>
      </c>
      <c r="H137">
        <v>0.5</v>
      </c>
      <c r="I137">
        <v>3950</v>
      </c>
      <c r="J137">
        <v>6299</v>
      </c>
      <c r="L137">
        <v>984</v>
      </c>
      <c r="M137">
        <v>3.4460000000000002</v>
      </c>
      <c r="N137">
        <v>5.6150000000000002</v>
      </c>
      <c r="O137">
        <v>2.169</v>
      </c>
      <c r="Q137">
        <v>0</v>
      </c>
      <c r="R137">
        <v>1</v>
      </c>
      <c r="S137">
        <v>0</v>
      </c>
      <c r="T137">
        <v>0</v>
      </c>
      <c r="V137">
        <v>0</v>
      </c>
      <c r="Y137" s="12">
        <v>44852</v>
      </c>
      <c r="Z137">
        <v>0.20795138888888889</v>
      </c>
      <c r="AB137">
        <v>1</v>
      </c>
      <c r="AD137">
        <v>3.9848566466405955</v>
      </c>
      <c r="AE137">
        <v>6.6238414110188337</v>
      </c>
      <c r="AF137">
        <v>2.6389847643782383</v>
      </c>
      <c r="AG137">
        <v>0.10273082218060359</v>
      </c>
    </row>
    <row r="138" spans="1:62" x14ac:dyDescent="0.35">
      <c r="A138">
        <v>84</v>
      </c>
      <c r="B138">
        <v>24</v>
      </c>
      <c r="C138" t="s">
        <v>183</v>
      </c>
      <c r="D138" t="s">
        <v>27</v>
      </c>
      <c r="G138">
        <v>0.5</v>
      </c>
      <c r="H138">
        <v>0.5</v>
      </c>
      <c r="I138">
        <v>4285</v>
      </c>
      <c r="J138">
        <v>6314</v>
      </c>
      <c r="L138">
        <v>994</v>
      </c>
      <c r="M138">
        <v>3.702</v>
      </c>
      <c r="N138">
        <v>5.6280000000000001</v>
      </c>
      <c r="O138">
        <v>1.925</v>
      </c>
      <c r="Q138">
        <v>0</v>
      </c>
      <c r="R138">
        <v>1</v>
      </c>
      <c r="S138">
        <v>0</v>
      </c>
      <c r="T138">
        <v>0</v>
      </c>
      <c r="V138">
        <v>0</v>
      </c>
      <c r="Y138" s="12">
        <v>44852</v>
      </c>
      <c r="Z138">
        <v>0.21506944444444445</v>
      </c>
      <c r="AB138">
        <v>1</v>
      </c>
      <c r="AD138">
        <v>4.3158333275684937</v>
      </c>
      <c r="AE138">
        <v>6.639356053500749</v>
      </c>
      <c r="AF138">
        <v>2.3235227259322553</v>
      </c>
      <c r="AG138">
        <v>0.10376344734398806</v>
      </c>
      <c r="AK138">
        <v>1.3598241956597366</v>
      </c>
      <c r="AQ138">
        <v>0.1091087186713708</v>
      </c>
      <c r="AW138">
        <v>2.1732736555436296</v>
      </c>
      <c r="BC138">
        <v>1.302147183471182</v>
      </c>
      <c r="BG138">
        <v>4.2866876198449919</v>
      </c>
      <c r="BH138">
        <v>6.6357359702549683</v>
      </c>
      <c r="BI138">
        <v>2.3490483504099764</v>
      </c>
      <c r="BJ138">
        <v>0.10309224098778816</v>
      </c>
    </row>
    <row r="139" spans="1:62" x14ac:dyDescent="0.35">
      <c r="A139">
        <v>85</v>
      </c>
      <c r="B139">
        <v>24</v>
      </c>
      <c r="C139" t="s">
        <v>183</v>
      </c>
      <c r="D139" t="s">
        <v>27</v>
      </c>
      <c r="G139">
        <v>0.5</v>
      </c>
      <c r="H139">
        <v>0.5</v>
      </c>
      <c r="I139">
        <v>4226</v>
      </c>
      <c r="J139">
        <v>6307</v>
      </c>
      <c r="L139">
        <v>981</v>
      </c>
      <c r="M139">
        <v>3.657</v>
      </c>
      <c r="N139">
        <v>5.6210000000000004</v>
      </c>
      <c r="O139">
        <v>1.9650000000000001</v>
      </c>
      <c r="Q139">
        <v>0</v>
      </c>
      <c r="R139">
        <v>1</v>
      </c>
      <c r="S139">
        <v>0</v>
      </c>
      <c r="T139">
        <v>0</v>
      </c>
      <c r="V139">
        <v>0</v>
      </c>
      <c r="Y139" s="12">
        <v>44852</v>
      </c>
      <c r="Z139">
        <v>0.22258101851851853</v>
      </c>
      <c r="AB139">
        <v>1</v>
      </c>
      <c r="AD139">
        <v>4.257541912121491</v>
      </c>
      <c r="AE139">
        <v>6.6321158870091885</v>
      </c>
      <c r="AF139">
        <v>2.3745739748876975</v>
      </c>
      <c r="AG139">
        <v>0.10242103463158825</v>
      </c>
    </row>
    <row r="140" spans="1:62" x14ac:dyDescent="0.35">
      <c r="A140">
        <v>38</v>
      </c>
      <c r="B140">
        <v>11</v>
      </c>
      <c r="C140" t="s">
        <v>110</v>
      </c>
      <c r="D140" t="s">
        <v>27</v>
      </c>
      <c r="G140">
        <v>0.5</v>
      </c>
      <c r="H140">
        <v>0.5</v>
      </c>
      <c r="I140">
        <v>522</v>
      </c>
      <c r="J140">
        <v>754</v>
      </c>
      <c r="L140">
        <v>110</v>
      </c>
      <c r="M140">
        <v>0.81499999999999995</v>
      </c>
      <c r="N140">
        <v>0.91700000000000004</v>
      </c>
      <c r="O140">
        <v>0.10199999999999999</v>
      </c>
      <c r="Q140">
        <v>0</v>
      </c>
      <c r="R140">
        <v>1</v>
      </c>
      <c r="S140">
        <v>0</v>
      </c>
      <c r="T140">
        <v>0</v>
      </c>
      <c r="V140">
        <v>0</v>
      </c>
      <c r="Y140" s="12">
        <v>44841</v>
      </c>
      <c r="Z140">
        <v>0.80480324074074072</v>
      </c>
      <c r="AB140">
        <v>1</v>
      </c>
      <c r="AD140">
        <v>0.57854674656288385</v>
      </c>
      <c r="AE140">
        <v>0.88949528837908853</v>
      </c>
      <c r="AF140">
        <v>0.31094854181620468</v>
      </c>
      <c r="AG140">
        <v>3.2854429317247941E-2</v>
      </c>
    </row>
    <row r="141" spans="1:62" x14ac:dyDescent="0.35">
      <c r="A141">
        <v>39</v>
      </c>
      <c r="B141">
        <v>11</v>
      </c>
      <c r="C141" t="s">
        <v>110</v>
      </c>
      <c r="D141" t="s">
        <v>27</v>
      </c>
      <c r="G141">
        <v>0.5</v>
      </c>
      <c r="H141">
        <v>0.5</v>
      </c>
      <c r="I141">
        <v>1641</v>
      </c>
      <c r="J141">
        <v>5847</v>
      </c>
      <c r="L141">
        <v>1461</v>
      </c>
      <c r="M141">
        <v>1.6739999999999999</v>
      </c>
      <c r="N141">
        <v>5.2320000000000002</v>
      </c>
      <c r="O141">
        <v>3.5579999999999998</v>
      </c>
      <c r="Q141">
        <v>3.6999999999999998E-2</v>
      </c>
      <c r="R141">
        <v>1</v>
      </c>
      <c r="S141">
        <v>0</v>
      </c>
      <c r="T141">
        <v>0</v>
      </c>
      <c r="V141">
        <v>0</v>
      </c>
      <c r="Y141" s="12">
        <v>44841</v>
      </c>
      <c r="Z141">
        <v>0.81153935185185189</v>
      </c>
      <c r="AB141">
        <v>2</v>
      </c>
      <c r="AD141">
        <v>1.6977247572163099</v>
      </c>
      <c r="AE141">
        <v>6.0439118865922881</v>
      </c>
      <c r="AF141">
        <v>4.346187129375978</v>
      </c>
      <c r="AG141">
        <v>0.17057212832983015</v>
      </c>
      <c r="AK141">
        <v>65.332391060751078</v>
      </c>
      <c r="AQ141">
        <v>5.0914696770282912</v>
      </c>
      <c r="AW141">
        <v>36.177754685099046</v>
      </c>
      <c r="BC141">
        <v>2.9103266226413589</v>
      </c>
      <c r="BG141">
        <v>2.5213557596945013</v>
      </c>
      <c r="BH141">
        <v>6.2017930939987789</v>
      </c>
      <c r="BI141">
        <v>3.680437334304278</v>
      </c>
      <c r="BJ141">
        <v>0.16812562590473618</v>
      </c>
    </row>
    <row r="142" spans="1:62" x14ac:dyDescent="0.35">
      <c r="A142">
        <v>40</v>
      </c>
      <c r="B142">
        <v>11</v>
      </c>
      <c r="C142" t="s">
        <v>110</v>
      </c>
      <c r="D142" t="s">
        <v>27</v>
      </c>
      <c r="G142">
        <v>0.5</v>
      </c>
      <c r="H142">
        <v>0.5</v>
      </c>
      <c r="I142">
        <v>3288</v>
      </c>
      <c r="J142">
        <v>6159</v>
      </c>
      <c r="L142">
        <v>1413</v>
      </c>
      <c r="M142">
        <v>2.9369999999999998</v>
      </c>
      <c r="N142">
        <v>5.4969999999999999</v>
      </c>
      <c r="O142">
        <v>2.5590000000000002</v>
      </c>
      <c r="Q142">
        <v>3.2000000000000001E-2</v>
      </c>
      <c r="R142">
        <v>1</v>
      </c>
      <c r="S142">
        <v>0</v>
      </c>
      <c r="T142">
        <v>0</v>
      </c>
      <c r="V142">
        <v>0</v>
      </c>
      <c r="Y142" s="12">
        <v>44841</v>
      </c>
      <c r="Z142">
        <v>0.81881944444444443</v>
      </c>
      <c r="AB142">
        <v>2</v>
      </c>
      <c r="AD142">
        <v>3.344986762172693</v>
      </c>
      <c r="AE142">
        <v>6.3596743014052706</v>
      </c>
      <c r="AF142">
        <v>3.0146875392325776</v>
      </c>
      <c r="AG142">
        <v>0.1656791234796422</v>
      </c>
    </row>
    <row r="143" spans="1:62" x14ac:dyDescent="0.35">
      <c r="A143">
        <v>80</v>
      </c>
      <c r="B143">
        <v>23</v>
      </c>
      <c r="C143" t="s">
        <v>120</v>
      </c>
      <c r="D143" t="s">
        <v>27</v>
      </c>
      <c r="G143">
        <v>0.5</v>
      </c>
      <c r="H143">
        <v>0.5</v>
      </c>
      <c r="I143">
        <v>3524</v>
      </c>
      <c r="J143">
        <v>6774</v>
      </c>
      <c r="L143">
        <v>1405</v>
      </c>
      <c r="M143">
        <v>3.1179999999999999</v>
      </c>
      <c r="N143">
        <v>6.0170000000000003</v>
      </c>
      <c r="O143">
        <v>2.899</v>
      </c>
      <c r="Q143">
        <v>3.1E-2</v>
      </c>
      <c r="R143">
        <v>1</v>
      </c>
      <c r="S143">
        <v>0</v>
      </c>
      <c r="T143">
        <v>0</v>
      </c>
      <c r="V143">
        <v>0</v>
      </c>
      <c r="Y143" s="12">
        <v>44842</v>
      </c>
      <c r="Z143">
        <v>0.18814814814814815</v>
      </c>
      <c r="AB143">
        <v>1</v>
      </c>
      <c r="AD143">
        <v>3.5810243050808328</v>
      </c>
      <c r="AE143">
        <v>6.9820905998347058</v>
      </c>
      <c r="AF143">
        <v>3.401066294753873</v>
      </c>
      <c r="AG143">
        <v>0.16486362267127749</v>
      </c>
    </row>
    <row r="144" spans="1:62" x14ac:dyDescent="0.35">
      <c r="A144">
        <v>81</v>
      </c>
      <c r="B144">
        <v>23</v>
      </c>
      <c r="C144" t="s">
        <v>120</v>
      </c>
      <c r="D144" t="s">
        <v>27</v>
      </c>
      <c r="G144">
        <v>0.5</v>
      </c>
      <c r="H144">
        <v>0.5</v>
      </c>
      <c r="I144">
        <v>3841</v>
      </c>
      <c r="J144">
        <v>6733</v>
      </c>
      <c r="L144">
        <v>1382</v>
      </c>
      <c r="M144">
        <v>3.3620000000000001</v>
      </c>
      <c r="N144">
        <v>5.9829999999999997</v>
      </c>
      <c r="O144">
        <v>2.621</v>
      </c>
      <c r="Q144">
        <v>2.9000000000000001E-2</v>
      </c>
      <c r="R144">
        <v>1</v>
      </c>
      <c r="S144">
        <v>0</v>
      </c>
      <c r="T144">
        <v>0</v>
      </c>
      <c r="V144">
        <v>0</v>
      </c>
      <c r="Y144" s="12">
        <v>44842</v>
      </c>
      <c r="Z144">
        <v>0.19513888888888889</v>
      </c>
      <c r="AB144">
        <v>1</v>
      </c>
      <c r="AD144">
        <v>3.898074733478631</v>
      </c>
      <c r="AE144">
        <v>6.9405961799394111</v>
      </c>
      <c r="AF144">
        <v>3.0425214464607802</v>
      </c>
      <c r="AG144">
        <v>0.16251905784722911</v>
      </c>
      <c r="AK144">
        <v>0.28263432579912967</v>
      </c>
      <c r="AQ144">
        <v>0.53807250889397185</v>
      </c>
      <c r="AW144">
        <v>1.5797833585750125</v>
      </c>
      <c r="BC144">
        <v>3.900756028151974</v>
      </c>
      <c r="BG144">
        <v>3.892573858537975</v>
      </c>
      <c r="BH144">
        <v>6.9593192718433858</v>
      </c>
      <c r="BI144">
        <v>3.0667454133054108</v>
      </c>
      <c r="BJ144">
        <v>0.15940996101533883</v>
      </c>
    </row>
    <row r="145" spans="1:62" x14ac:dyDescent="0.35">
      <c r="A145">
        <v>82</v>
      </c>
      <c r="B145">
        <v>23</v>
      </c>
      <c r="C145" t="s">
        <v>120</v>
      </c>
      <c r="D145" t="s">
        <v>27</v>
      </c>
      <c r="G145">
        <v>0.5</v>
      </c>
      <c r="H145">
        <v>0.5</v>
      </c>
      <c r="I145">
        <v>3830</v>
      </c>
      <c r="J145">
        <v>6770</v>
      </c>
      <c r="L145">
        <v>1321</v>
      </c>
      <c r="M145">
        <v>3.3530000000000002</v>
      </c>
      <c r="N145">
        <v>6.0140000000000002</v>
      </c>
      <c r="O145">
        <v>2.661</v>
      </c>
      <c r="Q145">
        <v>2.1999999999999999E-2</v>
      </c>
      <c r="R145">
        <v>1</v>
      </c>
      <c r="S145">
        <v>0</v>
      </c>
      <c r="T145">
        <v>0</v>
      </c>
      <c r="V145">
        <v>0</v>
      </c>
      <c r="Y145" s="12">
        <v>44842</v>
      </c>
      <c r="Z145">
        <v>0.2026388888888889</v>
      </c>
      <c r="AB145">
        <v>1</v>
      </c>
      <c r="AD145">
        <v>3.887072983597319</v>
      </c>
      <c r="AE145">
        <v>6.9780423637473605</v>
      </c>
      <c r="AF145">
        <v>3.0909693801500415</v>
      </c>
      <c r="AG145">
        <v>0.15630086418344857</v>
      </c>
    </row>
    <row r="146" spans="1:62" x14ac:dyDescent="0.35">
      <c r="A146">
        <v>47</v>
      </c>
      <c r="B146">
        <v>14</v>
      </c>
      <c r="C146" t="s">
        <v>113</v>
      </c>
      <c r="D146" t="s">
        <v>27</v>
      </c>
      <c r="G146">
        <v>0.5</v>
      </c>
      <c r="H146">
        <v>0.5</v>
      </c>
      <c r="I146">
        <v>4736</v>
      </c>
      <c r="J146">
        <v>7597</v>
      </c>
      <c r="L146">
        <v>1950</v>
      </c>
      <c r="M146">
        <v>4.048</v>
      </c>
      <c r="N146">
        <v>6.7149999999999999</v>
      </c>
      <c r="O146">
        <v>2.6659999999999999</v>
      </c>
      <c r="Q146">
        <v>8.7999999999999995E-2</v>
      </c>
      <c r="R146">
        <v>1</v>
      </c>
      <c r="S146">
        <v>0</v>
      </c>
      <c r="T146">
        <v>0</v>
      </c>
      <c r="V146">
        <v>0</v>
      </c>
      <c r="Y146" s="12">
        <v>44841</v>
      </c>
      <c r="Z146">
        <v>0.88662037037037045</v>
      </c>
      <c r="AB146">
        <v>1</v>
      </c>
      <c r="AD146">
        <v>4.7932171101853474</v>
      </c>
      <c r="AE146">
        <v>7.8150151748061294</v>
      </c>
      <c r="AF146">
        <v>3.021798064620782</v>
      </c>
      <c r="AG146">
        <v>0.22041961524112008</v>
      </c>
    </row>
    <row r="147" spans="1:62" x14ac:dyDescent="0.35">
      <c r="A147">
        <v>48</v>
      </c>
      <c r="B147">
        <v>14</v>
      </c>
      <c r="C147" t="s">
        <v>113</v>
      </c>
      <c r="D147" t="s">
        <v>27</v>
      </c>
      <c r="G147">
        <v>0.5</v>
      </c>
      <c r="H147">
        <v>0.5</v>
      </c>
      <c r="I147">
        <v>4022</v>
      </c>
      <c r="J147">
        <v>7614</v>
      </c>
      <c r="L147">
        <v>1988</v>
      </c>
      <c r="M147">
        <v>3.5</v>
      </c>
      <c r="N147">
        <v>6.7290000000000001</v>
      </c>
      <c r="O147">
        <v>3.2290000000000001</v>
      </c>
      <c r="Q147">
        <v>9.1999999999999998E-2</v>
      </c>
      <c r="R147">
        <v>1</v>
      </c>
      <c r="S147">
        <v>0</v>
      </c>
      <c r="T147">
        <v>0</v>
      </c>
      <c r="V147">
        <v>0</v>
      </c>
      <c r="Y147" s="12">
        <v>44841</v>
      </c>
      <c r="Z147">
        <v>0.89372685185185186</v>
      </c>
      <c r="AB147">
        <v>1</v>
      </c>
      <c r="AD147">
        <v>4.0791035269802123</v>
      </c>
      <c r="AE147">
        <v>7.8322201781773506</v>
      </c>
      <c r="AF147">
        <v>3.7531166511971383</v>
      </c>
      <c r="AG147">
        <v>0.22429324408085222</v>
      </c>
      <c r="AK147">
        <v>3.0367485963934429</v>
      </c>
      <c r="AQ147">
        <v>0.3106033518157118</v>
      </c>
      <c r="AW147">
        <v>2.5705013945070498</v>
      </c>
      <c r="BC147">
        <v>0.40987350361516428</v>
      </c>
      <c r="BG147">
        <v>4.0180938230929391</v>
      </c>
      <c r="BH147">
        <v>7.820075469915313</v>
      </c>
      <c r="BI147">
        <v>3.8019816468223739</v>
      </c>
      <c r="BJ147">
        <v>0.22383452487614711</v>
      </c>
    </row>
    <row r="148" spans="1:62" x14ac:dyDescent="0.35">
      <c r="A148">
        <v>49</v>
      </c>
      <c r="B148">
        <v>14</v>
      </c>
      <c r="C148" t="s">
        <v>113</v>
      </c>
      <c r="D148" t="s">
        <v>27</v>
      </c>
      <c r="G148">
        <v>0.5</v>
      </c>
      <c r="H148">
        <v>0.5</v>
      </c>
      <c r="I148">
        <v>3900</v>
      </c>
      <c r="J148">
        <v>7590</v>
      </c>
      <c r="L148">
        <v>1979</v>
      </c>
      <c r="M148">
        <v>3.407</v>
      </c>
      <c r="N148">
        <v>6.7089999999999996</v>
      </c>
      <c r="O148">
        <v>3.302</v>
      </c>
      <c r="Q148">
        <v>9.0999999999999998E-2</v>
      </c>
      <c r="R148">
        <v>1</v>
      </c>
      <c r="S148">
        <v>0</v>
      </c>
      <c r="T148">
        <v>0</v>
      </c>
      <c r="V148">
        <v>0</v>
      </c>
      <c r="Y148" s="12">
        <v>44841</v>
      </c>
      <c r="Z148">
        <v>0.9011689814814815</v>
      </c>
      <c r="AB148">
        <v>1</v>
      </c>
      <c r="AD148">
        <v>3.9570841192056658</v>
      </c>
      <c r="AE148">
        <v>7.8079307616532754</v>
      </c>
      <c r="AF148">
        <v>3.8508466424476095</v>
      </c>
      <c r="AG148">
        <v>0.223375805671442</v>
      </c>
    </row>
    <row r="149" spans="1:62" x14ac:dyDescent="0.35">
      <c r="A149">
        <v>59</v>
      </c>
      <c r="B149">
        <v>18</v>
      </c>
      <c r="C149" t="s">
        <v>117</v>
      </c>
      <c r="D149" t="s">
        <v>27</v>
      </c>
      <c r="G149">
        <v>0.5</v>
      </c>
      <c r="H149">
        <v>0.5</v>
      </c>
      <c r="I149">
        <v>4128</v>
      </c>
      <c r="J149">
        <v>6549</v>
      </c>
      <c r="L149">
        <v>1690</v>
      </c>
      <c r="M149">
        <v>3.5819999999999999</v>
      </c>
      <c r="N149">
        <v>5.827</v>
      </c>
      <c r="O149">
        <v>2.2450000000000001</v>
      </c>
      <c r="Q149">
        <v>6.0999999999999999E-2</v>
      </c>
      <c r="R149">
        <v>1</v>
      </c>
      <c r="S149">
        <v>0</v>
      </c>
      <c r="T149">
        <v>0</v>
      </c>
      <c r="V149">
        <v>0</v>
      </c>
      <c r="Y149" s="12">
        <v>44841</v>
      </c>
      <c r="Z149">
        <v>0.99775462962962969</v>
      </c>
      <c r="AB149">
        <v>1</v>
      </c>
      <c r="AD149">
        <v>4.1851203894728517</v>
      </c>
      <c r="AE149">
        <v>6.754377319921498</v>
      </c>
      <c r="AF149">
        <v>2.5692569304486463</v>
      </c>
      <c r="AG149">
        <v>0.19391583896926859</v>
      </c>
    </row>
    <row r="150" spans="1:62" x14ac:dyDescent="0.35">
      <c r="A150">
        <v>60</v>
      </c>
      <c r="B150">
        <v>18</v>
      </c>
      <c r="C150" t="s">
        <v>117</v>
      </c>
      <c r="D150" t="s">
        <v>27</v>
      </c>
      <c r="G150">
        <v>0.5</v>
      </c>
      <c r="H150">
        <v>0.5</v>
      </c>
      <c r="I150">
        <v>4116</v>
      </c>
      <c r="J150">
        <v>6566</v>
      </c>
      <c r="L150">
        <v>1632</v>
      </c>
      <c r="M150">
        <v>3.5720000000000001</v>
      </c>
      <c r="N150">
        <v>5.8410000000000002</v>
      </c>
      <c r="O150">
        <v>2.2690000000000001</v>
      </c>
      <c r="Q150">
        <v>5.5E-2</v>
      </c>
      <c r="R150">
        <v>1</v>
      </c>
      <c r="S150">
        <v>0</v>
      </c>
      <c r="T150">
        <v>0</v>
      </c>
      <c r="V150">
        <v>0</v>
      </c>
      <c r="Y150" s="12">
        <v>44842</v>
      </c>
      <c r="Z150">
        <v>4.8495370370370368E-3</v>
      </c>
      <c r="AB150">
        <v>1</v>
      </c>
      <c r="AD150">
        <v>4.1731184805114205</v>
      </c>
      <c r="AE150">
        <v>6.7715823232927184</v>
      </c>
      <c r="AF150">
        <v>2.5984638427812978</v>
      </c>
      <c r="AG150">
        <v>0.18800345810862479</v>
      </c>
      <c r="AK150">
        <v>2.3969579386563564E-2</v>
      </c>
      <c r="AQ150">
        <v>0.14934519626108331</v>
      </c>
      <c r="AW150">
        <v>0.42706013346745536</v>
      </c>
      <c r="BC150">
        <v>0.75622559358273755</v>
      </c>
      <c r="BG150">
        <v>4.1726184009713609</v>
      </c>
      <c r="BH150">
        <v>6.7766426184019011</v>
      </c>
      <c r="BI150">
        <v>2.6040242174305397</v>
      </c>
      <c r="BJ150">
        <v>0.18871702131594387</v>
      </c>
    </row>
    <row r="151" spans="1:62" x14ac:dyDescent="0.35">
      <c r="A151">
        <v>61</v>
      </c>
      <c r="B151">
        <v>18</v>
      </c>
      <c r="C151" t="s">
        <v>117</v>
      </c>
      <c r="D151" t="s">
        <v>27</v>
      </c>
      <c r="G151">
        <v>0.5</v>
      </c>
      <c r="H151">
        <v>0.5</v>
      </c>
      <c r="I151">
        <v>4115</v>
      </c>
      <c r="J151">
        <v>6576</v>
      </c>
      <c r="L151">
        <v>1646</v>
      </c>
      <c r="M151">
        <v>3.5720000000000001</v>
      </c>
      <c r="N151">
        <v>5.85</v>
      </c>
      <c r="O151">
        <v>2.278</v>
      </c>
      <c r="Q151">
        <v>5.6000000000000001E-2</v>
      </c>
      <c r="R151">
        <v>1</v>
      </c>
      <c r="S151">
        <v>0</v>
      </c>
      <c r="T151">
        <v>0</v>
      </c>
      <c r="V151">
        <v>0</v>
      </c>
      <c r="Y151" s="12">
        <v>44842</v>
      </c>
      <c r="Z151">
        <v>1.2291666666666666E-2</v>
      </c>
      <c r="AB151">
        <v>1</v>
      </c>
      <c r="AD151">
        <v>4.1721183214313013</v>
      </c>
      <c r="AE151">
        <v>6.7817029135110829</v>
      </c>
      <c r="AF151">
        <v>2.6095845920797816</v>
      </c>
      <c r="AG151">
        <v>0.18943058452326295</v>
      </c>
    </row>
    <row r="152" spans="1:62" x14ac:dyDescent="0.35">
      <c r="A152">
        <v>56</v>
      </c>
      <c r="B152">
        <v>17</v>
      </c>
      <c r="C152" t="s">
        <v>116</v>
      </c>
      <c r="D152" t="s">
        <v>27</v>
      </c>
      <c r="G152">
        <v>0.5</v>
      </c>
      <c r="H152">
        <v>0.5</v>
      </c>
      <c r="I152">
        <v>4902</v>
      </c>
      <c r="J152">
        <v>6674</v>
      </c>
      <c r="L152">
        <v>2359</v>
      </c>
      <c r="M152">
        <v>4.1749999999999998</v>
      </c>
      <c r="N152">
        <v>5.9329999999999998</v>
      </c>
      <c r="O152">
        <v>1.758</v>
      </c>
      <c r="Q152">
        <v>0.13100000000000001</v>
      </c>
      <c r="R152">
        <v>1</v>
      </c>
      <c r="S152">
        <v>0</v>
      </c>
      <c r="T152">
        <v>0</v>
      </c>
      <c r="V152">
        <v>0</v>
      </c>
      <c r="Y152" s="12">
        <v>44841</v>
      </c>
      <c r="Z152">
        <v>0.97027777777777768</v>
      </c>
      <c r="AB152">
        <v>1</v>
      </c>
      <c r="AD152">
        <v>4.9592435174851408</v>
      </c>
      <c r="AE152">
        <v>6.8808846976510578</v>
      </c>
      <c r="AF152">
        <v>1.921641180165917</v>
      </c>
      <c r="AG152">
        <v>0.2621120940687634</v>
      </c>
    </row>
    <row r="153" spans="1:62" x14ac:dyDescent="0.35">
      <c r="A153">
        <v>57</v>
      </c>
      <c r="B153">
        <v>17</v>
      </c>
      <c r="C153" t="s">
        <v>116</v>
      </c>
      <c r="D153" t="s">
        <v>27</v>
      </c>
      <c r="G153">
        <v>0.5</v>
      </c>
      <c r="H153">
        <v>0.5</v>
      </c>
      <c r="I153">
        <v>4203</v>
      </c>
      <c r="J153">
        <v>6717</v>
      </c>
      <c r="L153">
        <v>2336</v>
      </c>
      <c r="M153">
        <v>3.6389999999999998</v>
      </c>
      <c r="N153">
        <v>5.9690000000000003</v>
      </c>
      <c r="O153">
        <v>2.33</v>
      </c>
      <c r="Q153">
        <v>0.128</v>
      </c>
      <c r="R153">
        <v>1</v>
      </c>
      <c r="S153">
        <v>0</v>
      </c>
      <c r="T153">
        <v>0</v>
      </c>
      <c r="V153">
        <v>0</v>
      </c>
      <c r="Y153" s="12">
        <v>44841</v>
      </c>
      <c r="Z153">
        <v>0.97734953703703698</v>
      </c>
      <c r="AB153">
        <v>1</v>
      </c>
      <c r="AD153">
        <v>4.2601323204817945</v>
      </c>
      <c r="AE153">
        <v>6.9244032355900265</v>
      </c>
      <c r="AF153">
        <v>2.664270915108232</v>
      </c>
      <c r="AG153">
        <v>0.25976752924471502</v>
      </c>
      <c r="AK153">
        <v>1.9758459913103676</v>
      </c>
      <c r="AQ153">
        <v>1.0283687788095006</v>
      </c>
      <c r="AW153">
        <v>6.026180915331449</v>
      </c>
      <c r="BC153">
        <v>2.2219582180415451</v>
      </c>
      <c r="BG153">
        <v>4.3026390813868627</v>
      </c>
      <c r="BH153">
        <v>6.8889811698257493</v>
      </c>
      <c r="BI153">
        <v>2.5863420884388875</v>
      </c>
      <c r="BJ153">
        <v>0.25691327641543871</v>
      </c>
    </row>
    <row r="154" spans="1:62" x14ac:dyDescent="0.35">
      <c r="A154">
        <v>58</v>
      </c>
      <c r="B154">
        <v>17</v>
      </c>
      <c r="C154" t="s">
        <v>116</v>
      </c>
      <c r="D154" t="s">
        <v>27</v>
      </c>
      <c r="G154">
        <v>0.5</v>
      </c>
      <c r="H154">
        <v>0.5</v>
      </c>
      <c r="I154">
        <v>4288</v>
      </c>
      <c r="J154">
        <v>6647</v>
      </c>
      <c r="L154">
        <v>2280</v>
      </c>
      <c r="M154">
        <v>3.7040000000000002</v>
      </c>
      <c r="N154">
        <v>5.91</v>
      </c>
      <c r="O154">
        <v>2.206</v>
      </c>
      <c r="Q154">
        <v>0.122</v>
      </c>
      <c r="R154">
        <v>1</v>
      </c>
      <c r="S154">
        <v>0</v>
      </c>
      <c r="T154">
        <v>0</v>
      </c>
      <c r="V154">
        <v>0</v>
      </c>
      <c r="Y154" s="12">
        <v>44841</v>
      </c>
      <c r="Z154">
        <v>0.98488425925925915</v>
      </c>
      <c r="AB154">
        <v>1</v>
      </c>
      <c r="AD154">
        <v>4.34514584229193</v>
      </c>
      <c r="AE154">
        <v>6.853559104061473</v>
      </c>
      <c r="AF154">
        <v>2.5084132617695429</v>
      </c>
      <c r="AG154">
        <v>0.25405902358616239</v>
      </c>
    </row>
    <row r="155" spans="1:62" x14ac:dyDescent="0.35">
      <c r="A155">
        <v>32</v>
      </c>
      <c r="B155">
        <v>9</v>
      </c>
      <c r="C155" t="s">
        <v>108</v>
      </c>
      <c r="D155" t="s">
        <v>27</v>
      </c>
      <c r="G155">
        <v>0.5</v>
      </c>
      <c r="H155">
        <v>0.5</v>
      </c>
      <c r="I155">
        <v>3393</v>
      </c>
      <c r="J155">
        <v>5208</v>
      </c>
      <c r="L155">
        <v>694</v>
      </c>
      <c r="M155">
        <v>3.0179999999999998</v>
      </c>
      <c r="N155">
        <v>4.6909999999999998</v>
      </c>
      <c r="O155">
        <v>1.673</v>
      </c>
      <c r="Q155">
        <v>0</v>
      </c>
      <c r="R155">
        <v>1</v>
      </c>
      <c r="S155">
        <v>0</v>
      </c>
      <c r="T155">
        <v>0</v>
      </c>
      <c r="V155">
        <v>0</v>
      </c>
      <c r="Y155" s="12">
        <v>44841</v>
      </c>
      <c r="Z155">
        <v>0.75199074074074079</v>
      </c>
      <c r="AB155">
        <v>1</v>
      </c>
      <c r="AD155">
        <v>3.4500034655852128</v>
      </c>
      <c r="AE155">
        <v>5.3972061716387767</v>
      </c>
      <c r="AF155">
        <v>1.9472027060535639</v>
      </c>
      <c r="AG155">
        <v>9.2385988327868221E-2</v>
      </c>
    </row>
    <row r="156" spans="1:62" x14ac:dyDescent="0.35">
      <c r="A156">
        <v>33</v>
      </c>
      <c r="B156">
        <v>9</v>
      </c>
      <c r="C156" t="s">
        <v>108</v>
      </c>
      <c r="D156" t="s">
        <v>27</v>
      </c>
      <c r="G156">
        <v>0.5</v>
      </c>
      <c r="H156">
        <v>0.5</v>
      </c>
      <c r="I156">
        <v>3266</v>
      </c>
      <c r="J156">
        <v>5151</v>
      </c>
      <c r="L156">
        <v>682</v>
      </c>
      <c r="M156">
        <v>2.92</v>
      </c>
      <c r="N156">
        <v>4.6429999999999998</v>
      </c>
      <c r="O156">
        <v>1.722</v>
      </c>
      <c r="Q156">
        <v>0</v>
      </c>
      <c r="R156">
        <v>1</v>
      </c>
      <c r="S156">
        <v>0</v>
      </c>
      <c r="T156">
        <v>0</v>
      </c>
      <c r="V156">
        <v>0</v>
      </c>
      <c r="Y156" s="12">
        <v>44841</v>
      </c>
      <c r="Z156">
        <v>0.75899305555555552</v>
      </c>
      <c r="AB156">
        <v>1</v>
      </c>
      <c r="AD156">
        <v>3.3229832624100695</v>
      </c>
      <c r="AE156">
        <v>5.3395188073940973</v>
      </c>
      <c r="AF156">
        <v>2.0165355449840279</v>
      </c>
      <c r="AG156">
        <v>9.1162737115321232E-2</v>
      </c>
      <c r="AK156">
        <v>0.75529733999853377</v>
      </c>
      <c r="AQ156">
        <v>1.07458027205379</v>
      </c>
      <c r="AW156">
        <v>4.0182757207021309</v>
      </c>
      <c r="BC156">
        <v>7.7834625268503972</v>
      </c>
      <c r="BG156">
        <v>3.3104812739085787</v>
      </c>
      <c r="BH156">
        <v>5.3683624895164375</v>
      </c>
      <c r="BI156">
        <v>2.0578812156078579</v>
      </c>
      <c r="BJ156">
        <v>8.7747827480294222E-2</v>
      </c>
    </row>
    <row r="157" spans="1:62" x14ac:dyDescent="0.35">
      <c r="A157">
        <v>34</v>
      </c>
      <c r="B157">
        <v>9</v>
      </c>
      <c r="C157" t="s">
        <v>108</v>
      </c>
      <c r="D157" t="s">
        <v>27</v>
      </c>
      <c r="G157">
        <v>0.5</v>
      </c>
      <c r="H157">
        <v>0.5</v>
      </c>
      <c r="I157">
        <v>3241</v>
      </c>
      <c r="J157">
        <v>5208</v>
      </c>
      <c r="L157">
        <v>615</v>
      </c>
      <c r="M157">
        <v>2.9009999999999998</v>
      </c>
      <c r="N157">
        <v>4.6909999999999998</v>
      </c>
      <c r="O157">
        <v>1.7889999999999999</v>
      </c>
      <c r="Q157">
        <v>0</v>
      </c>
      <c r="R157">
        <v>1</v>
      </c>
      <c r="S157">
        <v>0</v>
      </c>
      <c r="T157">
        <v>0</v>
      </c>
      <c r="V157">
        <v>0</v>
      </c>
      <c r="Y157" s="12">
        <v>44841</v>
      </c>
      <c r="Z157">
        <v>0.76643518518518527</v>
      </c>
      <c r="AB157">
        <v>1</v>
      </c>
      <c r="AD157">
        <v>3.2979792854070884</v>
      </c>
      <c r="AE157">
        <v>5.3972061716387767</v>
      </c>
      <c r="AF157">
        <v>2.0992268862316883</v>
      </c>
      <c r="AG157">
        <v>8.4332917845267197E-2</v>
      </c>
    </row>
    <row r="158" spans="1:62" x14ac:dyDescent="0.35">
      <c r="A158">
        <v>77</v>
      </c>
      <c r="B158">
        <v>22</v>
      </c>
      <c r="C158" t="s">
        <v>119</v>
      </c>
      <c r="D158" t="s">
        <v>27</v>
      </c>
      <c r="G158">
        <v>0.5</v>
      </c>
      <c r="H158">
        <v>0.5</v>
      </c>
      <c r="I158">
        <v>3711</v>
      </c>
      <c r="J158">
        <v>5782</v>
      </c>
      <c r="L158">
        <v>1478</v>
      </c>
      <c r="M158">
        <v>3.262</v>
      </c>
      <c r="N158">
        <v>5.1769999999999996</v>
      </c>
      <c r="O158">
        <v>1.915</v>
      </c>
      <c r="Q158">
        <v>3.9E-2</v>
      </c>
      <c r="R158">
        <v>1</v>
      </c>
      <c r="S158">
        <v>0</v>
      </c>
      <c r="T158">
        <v>0</v>
      </c>
      <c r="V158">
        <v>0</v>
      </c>
      <c r="Y158" s="12">
        <v>44842</v>
      </c>
      <c r="Z158">
        <v>0.16097222222222221</v>
      </c>
      <c r="AB158">
        <v>1</v>
      </c>
      <c r="AD158">
        <v>3.7680540530631301</v>
      </c>
      <c r="AE158">
        <v>5.9781280501729173</v>
      </c>
      <c r="AF158">
        <v>2.2100739971097871</v>
      </c>
      <c r="AG158">
        <v>0.17230506754760505</v>
      </c>
    </row>
    <row r="159" spans="1:62" x14ac:dyDescent="0.35">
      <c r="A159">
        <v>78</v>
      </c>
      <c r="B159">
        <v>22</v>
      </c>
      <c r="C159" t="s">
        <v>119</v>
      </c>
      <c r="D159" t="s">
        <v>27</v>
      </c>
      <c r="G159">
        <v>0.5</v>
      </c>
      <c r="H159">
        <v>0.5</v>
      </c>
      <c r="I159">
        <v>3075</v>
      </c>
      <c r="J159">
        <v>5754</v>
      </c>
      <c r="L159">
        <v>1470</v>
      </c>
      <c r="M159">
        <v>2.774</v>
      </c>
      <c r="N159">
        <v>5.1529999999999996</v>
      </c>
      <c r="O159">
        <v>2.379</v>
      </c>
      <c r="Q159">
        <v>3.7999999999999999E-2</v>
      </c>
      <c r="R159">
        <v>1</v>
      </c>
      <c r="S159">
        <v>0</v>
      </c>
      <c r="T159">
        <v>0</v>
      </c>
      <c r="V159">
        <v>0</v>
      </c>
      <c r="Y159" s="12">
        <v>44842</v>
      </c>
      <c r="Z159">
        <v>0.16791666666666669</v>
      </c>
      <c r="AB159">
        <v>1</v>
      </c>
      <c r="AD159">
        <v>3.1319528781072954</v>
      </c>
      <c r="AE159">
        <v>5.9497903975614959</v>
      </c>
      <c r="AF159">
        <v>2.8178375194542005</v>
      </c>
      <c r="AG159">
        <v>0.1714895667392404</v>
      </c>
      <c r="AK159">
        <v>2.9488442988412742</v>
      </c>
      <c r="AQ159">
        <v>0.47514832928462641</v>
      </c>
      <c r="AW159">
        <v>4.147752058229675</v>
      </c>
      <c r="BC159">
        <v>0.65173621306466623</v>
      </c>
      <c r="BG159">
        <v>3.08644563996187</v>
      </c>
      <c r="BH159">
        <v>5.9639592238672066</v>
      </c>
      <c r="BI159">
        <v>2.8775135839053365</v>
      </c>
      <c r="BJ159">
        <v>0.17205022354499111</v>
      </c>
    </row>
    <row r="160" spans="1:62" x14ac:dyDescent="0.35">
      <c r="A160">
        <v>79</v>
      </c>
      <c r="B160">
        <v>22</v>
      </c>
      <c r="C160" t="s">
        <v>119</v>
      </c>
      <c r="D160" t="s">
        <v>27</v>
      </c>
      <c r="G160">
        <v>0.5</v>
      </c>
      <c r="H160">
        <v>0.5</v>
      </c>
      <c r="I160">
        <v>2984</v>
      </c>
      <c r="J160">
        <v>5782</v>
      </c>
      <c r="L160">
        <v>1481</v>
      </c>
      <c r="M160">
        <v>2.7040000000000002</v>
      </c>
      <c r="N160">
        <v>5.1769999999999996</v>
      </c>
      <c r="O160">
        <v>2.4729999999999999</v>
      </c>
      <c r="Q160">
        <v>3.9E-2</v>
      </c>
      <c r="R160">
        <v>1</v>
      </c>
      <c r="S160">
        <v>0</v>
      </c>
      <c r="T160">
        <v>0</v>
      </c>
      <c r="V160">
        <v>0</v>
      </c>
      <c r="Y160" s="12">
        <v>44842</v>
      </c>
      <c r="Z160">
        <v>0.17527777777777778</v>
      </c>
      <c r="AB160">
        <v>1</v>
      </c>
      <c r="AD160">
        <v>3.0409384018164447</v>
      </c>
      <c r="AE160">
        <v>5.9781280501729173</v>
      </c>
      <c r="AF160">
        <v>2.9371896483564726</v>
      </c>
      <c r="AG160">
        <v>0.17261088035074182</v>
      </c>
    </row>
    <row r="161" spans="1:62" x14ac:dyDescent="0.35">
      <c r="A161">
        <v>38</v>
      </c>
      <c r="B161">
        <v>11</v>
      </c>
      <c r="C161" t="s">
        <v>151</v>
      </c>
      <c r="D161" t="s">
        <v>27</v>
      </c>
      <c r="G161">
        <v>0.5</v>
      </c>
      <c r="H161">
        <v>0.5</v>
      </c>
      <c r="I161">
        <v>4147</v>
      </c>
      <c r="J161">
        <v>6224</v>
      </c>
      <c r="L161">
        <v>1739</v>
      </c>
      <c r="M161">
        <v>3.597</v>
      </c>
      <c r="N161">
        <v>5.5519999999999996</v>
      </c>
      <c r="O161">
        <v>1.9550000000000001</v>
      </c>
      <c r="Q161">
        <v>6.6000000000000003E-2</v>
      </c>
      <c r="R161">
        <v>1</v>
      </c>
      <c r="S161">
        <v>0</v>
      </c>
      <c r="T161">
        <v>0</v>
      </c>
      <c r="V161">
        <v>0</v>
      </c>
      <c r="Y161" s="12">
        <v>44845</v>
      </c>
      <c r="Z161">
        <v>0.81109953703703708</v>
      </c>
      <c r="AB161">
        <v>1</v>
      </c>
      <c r="AD161">
        <v>4.1463998394760724</v>
      </c>
      <c r="AE161">
        <v>6.2134667061955975</v>
      </c>
      <c r="AF161">
        <v>2.0670668667195251</v>
      </c>
      <c r="AG161">
        <v>0.18337111355662861</v>
      </c>
    </row>
    <row r="162" spans="1:62" x14ac:dyDescent="0.35">
      <c r="A162">
        <v>39</v>
      </c>
      <c r="B162">
        <v>11</v>
      </c>
      <c r="C162" t="s">
        <v>151</v>
      </c>
      <c r="D162" t="s">
        <v>27</v>
      </c>
      <c r="G162">
        <v>0.5</v>
      </c>
      <c r="H162">
        <v>0.5</v>
      </c>
      <c r="I162">
        <v>4102</v>
      </c>
      <c r="J162">
        <v>6158</v>
      </c>
      <c r="L162">
        <v>1720</v>
      </c>
      <c r="M162">
        <v>3.5619999999999998</v>
      </c>
      <c r="N162">
        <v>5.4950000000000001</v>
      </c>
      <c r="O162">
        <v>1.9330000000000001</v>
      </c>
      <c r="Q162">
        <v>6.4000000000000001E-2</v>
      </c>
      <c r="R162">
        <v>1</v>
      </c>
      <c r="S162">
        <v>0</v>
      </c>
      <c r="T162">
        <v>0</v>
      </c>
      <c r="V162">
        <v>0</v>
      </c>
      <c r="Y162" s="12">
        <v>44845</v>
      </c>
      <c r="Z162">
        <v>0.8181828703703703</v>
      </c>
      <c r="AB162">
        <v>1</v>
      </c>
      <c r="AD162">
        <v>4.101852988413687</v>
      </c>
      <c r="AE162">
        <v>6.1490172918472181</v>
      </c>
      <c r="AF162">
        <v>2.0471643034335312</v>
      </c>
      <c r="AG162">
        <v>0.18148510068712809</v>
      </c>
      <c r="AK162">
        <v>0.21743969106654612</v>
      </c>
      <c r="AQ162">
        <v>0.17453512720938225</v>
      </c>
      <c r="AW162">
        <v>0.95532508366451085</v>
      </c>
      <c r="BC162">
        <v>0.16395141413353312</v>
      </c>
      <c r="BG162">
        <v>4.0973983033074486</v>
      </c>
      <c r="BH162">
        <v>6.1543880763762493</v>
      </c>
      <c r="BI162">
        <v>2.0569897730688012</v>
      </c>
      <c r="BJ162">
        <v>0.1816339964399834</v>
      </c>
    </row>
    <row r="163" spans="1:62" x14ac:dyDescent="0.35">
      <c r="A163">
        <v>40</v>
      </c>
      <c r="B163">
        <v>11</v>
      </c>
      <c r="C163" t="s">
        <v>151</v>
      </c>
      <c r="D163" t="s">
        <v>27</v>
      </c>
      <c r="G163">
        <v>0.5</v>
      </c>
      <c r="H163">
        <v>0.5</v>
      </c>
      <c r="I163">
        <v>4093</v>
      </c>
      <c r="J163">
        <v>6169</v>
      </c>
      <c r="L163">
        <v>1723</v>
      </c>
      <c r="M163">
        <v>3.5550000000000002</v>
      </c>
      <c r="N163">
        <v>5.5049999999999999</v>
      </c>
      <c r="O163">
        <v>1.95</v>
      </c>
      <c r="Q163">
        <v>6.4000000000000001E-2</v>
      </c>
      <c r="R163">
        <v>1</v>
      </c>
      <c r="S163">
        <v>0</v>
      </c>
      <c r="T163">
        <v>0</v>
      </c>
      <c r="V163">
        <v>0</v>
      </c>
      <c r="Y163" s="12">
        <v>44845</v>
      </c>
      <c r="Z163">
        <v>0.82567129629629632</v>
      </c>
      <c r="AB163">
        <v>1</v>
      </c>
      <c r="AD163">
        <v>4.0929436182012093</v>
      </c>
      <c r="AE163">
        <v>6.1597588609052805</v>
      </c>
      <c r="AF163">
        <v>2.0668152427040711</v>
      </c>
      <c r="AG163">
        <v>0.18178289219283869</v>
      </c>
    </row>
    <row r="164" spans="1:62" x14ac:dyDescent="0.35">
      <c r="A164">
        <v>80</v>
      </c>
      <c r="B164">
        <v>23</v>
      </c>
      <c r="C164" t="s">
        <v>161</v>
      </c>
      <c r="D164" t="s">
        <v>27</v>
      </c>
      <c r="G164">
        <v>0.5</v>
      </c>
      <c r="H164">
        <v>0.5</v>
      </c>
      <c r="I164">
        <v>3837</v>
      </c>
      <c r="J164">
        <v>7560</v>
      </c>
      <c r="L164">
        <v>2103</v>
      </c>
      <c r="M164">
        <v>3.3580000000000001</v>
      </c>
      <c r="N164">
        <v>6.6829999999999998</v>
      </c>
      <c r="O164">
        <v>3.3250000000000002</v>
      </c>
      <c r="Q164">
        <v>0.104</v>
      </c>
      <c r="R164">
        <v>1</v>
      </c>
      <c r="S164">
        <v>0</v>
      </c>
      <c r="T164">
        <v>0</v>
      </c>
      <c r="V164">
        <v>0</v>
      </c>
      <c r="Y164" s="12">
        <v>44846</v>
      </c>
      <c r="Z164">
        <v>0.19849537037037038</v>
      </c>
      <c r="AB164">
        <v>1</v>
      </c>
      <c r="AD164">
        <v>3.8395215321574203</v>
      </c>
      <c r="AE164">
        <v>7.5180790936112931</v>
      </c>
      <c r="AF164">
        <v>3.6785575614538728</v>
      </c>
      <c r="AG164">
        <v>0.21950314958284906</v>
      </c>
    </row>
    <row r="165" spans="1:62" x14ac:dyDescent="0.35">
      <c r="A165">
        <v>81</v>
      </c>
      <c r="B165">
        <v>23</v>
      </c>
      <c r="C165" t="s">
        <v>161</v>
      </c>
      <c r="D165" t="s">
        <v>27</v>
      </c>
      <c r="G165">
        <v>0.5</v>
      </c>
      <c r="H165">
        <v>0.5</v>
      </c>
      <c r="I165">
        <v>4051</v>
      </c>
      <c r="J165">
        <v>8035</v>
      </c>
      <c r="L165">
        <v>2210</v>
      </c>
      <c r="M165">
        <v>3.5230000000000001</v>
      </c>
      <c r="N165">
        <v>7.0860000000000003</v>
      </c>
      <c r="O165">
        <v>3.5630000000000002</v>
      </c>
      <c r="Q165">
        <v>0.115</v>
      </c>
      <c r="R165">
        <v>1</v>
      </c>
      <c r="S165">
        <v>0</v>
      </c>
      <c r="T165">
        <v>0</v>
      </c>
      <c r="V165">
        <v>0</v>
      </c>
      <c r="Y165" s="12">
        <v>44846</v>
      </c>
      <c r="Z165">
        <v>0.2056597222222222</v>
      </c>
      <c r="AB165">
        <v>1</v>
      </c>
      <c r="AD165">
        <v>4.0513665572096507</v>
      </c>
      <c r="AE165">
        <v>7.9819195756640289</v>
      </c>
      <c r="AF165">
        <v>3.9305530184543782</v>
      </c>
      <c r="AG165">
        <v>0.23012437995319407</v>
      </c>
      <c r="AK165">
        <v>3.4105275596672469</v>
      </c>
      <c r="AQ165">
        <v>5.7128790798171938</v>
      </c>
      <c r="AW165">
        <v>16.047483735380922</v>
      </c>
      <c r="BC165">
        <v>3.6007388622896643</v>
      </c>
      <c r="BG165">
        <v>4.1216515888858583</v>
      </c>
      <c r="BH165">
        <v>7.7602526505567218</v>
      </c>
      <c r="BI165">
        <v>3.6386010616708635</v>
      </c>
      <c r="BJ165">
        <v>0.22605456270848243</v>
      </c>
    </row>
    <row r="166" spans="1:62" x14ac:dyDescent="0.35">
      <c r="A166">
        <v>82</v>
      </c>
      <c r="B166">
        <v>23</v>
      </c>
      <c r="C166" t="s">
        <v>161</v>
      </c>
      <c r="D166" t="s">
        <v>27</v>
      </c>
      <c r="G166">
        <v>0.5</v>
      </c>
      <c r="H166">
        <v>0.5</v>
      </c>
      <c r="I166">
        <v>4193</v>
      </c>
      <c r="J166">
        <v>7581</v>
      </c>
      <c r="L166">
        <v>2128</v>
      </c>
      <c r="M166">
        <v>3.6320000000000001</v>
      </c>
      <c r="N166">
        <v>6.7009999999999996</v>
      </c>
      <c r="O166">
        <v>3.069</v>
      </c>
      <c r="Q166">
        <v>0.107</v>
      </c>
      <c r="R166">
        <v>1</v>
      </c>
      <c r="S166">
        <v>0</v>
      </c>
      <c r="T166">
        <v>0</v>
      </c>
      <c r="V166">
        <v>0</v>
      </c>
      <c r="Y166" s="12">
        <v>44846</v>
      </c>
      <c r="Z166">
        <v>0.21314814814814817</v>
      </c>
      <c r="AB166">
        <v>1</v>
      </c>
      <c r="AD166">
        <v>4.1919366205620658</v>
      </c>
      <c r="AE166">
        <v>7.5385857254494146</v>
      </c>
      <c r="AF166">
        <v>3.3466491048873488</v>
      </c>
      <c r="AG166">
        <v>0.22198474546377078</v>
      </c>
    </row>
    <row r="167" spans="1:62" x14ac:dyDescent="0.35">
      <c r="A167">
        <v>95</v>
      </c>
      <c r="B167">
        <v>28</v>
      </c>
      <c r="C167" t="s">
        <v>195</v>
      </c>
      <c r="D167" t="s">
        <v>27</v>
      </c>
      <c r="G167">
        <v>0.5</v>
      </c>
      <c r="H167">
        <v>0.5</v>
      </c>
      <c r="I167">
        <v>5619</v>
      </c>
      <c r="J167">
        <v>8385</v>
      </c>
      <c r="L167">
        <v>2787</v>
      </c>
      <c r="M167">
        <v>4.726</v>
      </c>
      <c r="N167">
        <v>7.3819999999999997</v>
      </c>
      <c r="O167">
        <v>2.657</v>
      </c>
      <c r="Q167">
        <v>0.17499999999999999</v>
      </c>
      <c r="R167">
        <v>1</v>
      </c>
      <c r="S167">
        <v>0</v>
      </c>
      <c r="T167">
        <v>0</v>
      </c>
      <c r="V167">
        <v>0</v>
      </c>
      <c r="Y167" s="12">
        <v>44847</v>
      </c>
      <c r="Z167">
        <v>0.40394675925925921</v>
      </c>
      <c r="AB167">
        <v>1</v>
      </c>
      <c r="AD167">
        <v>5.6814458994737107</v>
      </c>
      <c r="AE167">
        <v>8.3245419030417462</v>
      </c>
      <c r="AF167">
        <v>2.6430960035680355</v>
      </c>
      <c r="AG167">
        <v>0.30248989623055661</v>
      </c>
    </row>
    <row r="168" spans="1:62" x14ac:dyDescent="0.35">
      <c r="A168">
        <v>96</v>
      </c>
      <c r="B168">
        <v>28</v>
      </c>
      <c r="C168" t="s">
        <v>195</v>
      </c>
      <c r="D168" t="s">
        <v>27</v>
      </c>
      <c r="G168">
        <v>0.5</v>
      </c>
      <c r="H168">
        <v>0.5</v>
      </c>
      <c r="I168">
        <v>5661</v>
      </c>
      <c r="J168">
        <v>8405</v>
      </c>
      <c r="L168">
        <v>2715</v>
      </c>
      <c r="M168">
        <v>4.758</v>
      </c>
      <c r="N168">
        <v>7.399</v>
      </c>
      <c r="O168">
        <v>2.641</v>
      </c>
      <c r="Q168">
        <v>0.16800000000000001</v>
      </c>
      <c r="R168">
        <v>1</v>
      </c>
      <c r="S168">
        <v>0</v>
      </c>
      <c r="T168">
        <v>0</v>
      </c>
      <c r="V168">
        <v>0</v>
      </c>
      <c r="Y168" s="12">
        <v>44847</v>
      </c>
      <c r="Z168">
        <v>0.41124999999999995</v>
      </c>
      <c r="AB168">
        <v>1</v>
      </c>
      <c r="AD168">
        <v>5.7232900883348865</v>
      </c>
      <c r="AE168">
        <v>8.3440517641457408</v>
      </c>
      <c r="AF168">
        <v>2.6207616758108543</v>
      </c>
      <c r="AG168">
        <v>0.29490267298478551</v>
      </c>
      <c r="AK168">
        <v>0.76301442305060252</v>
      </c>
      <c r="AQ168">
        <v>0.78636871055472501</v>
      </c>
      <c r="AW168">
        <v>4.2551759096452804</v>
      </c>
      <c r="BC168">
        <v>0.24981981450998578</v>
      </c>
      <c r="BG168">
        <v>5.7452084729764543</v>
      </c>
      <c r="BH168">
        <v>8.3113727467965504</v>
      </c>
      <c r="BI168">
        <v>2.566164273820096</v>
      </c>
      <c r="BJ168">
        <v>0.2952714963370105</v>
      </c>
    </row>
    <row r="169" spans="1:62" x14ac:dyDescent="0.35">
      <c r="A169">
        <v>97</v>
      </c>
      <c r="B169">
        <v>28</v>
      </c>
      <c r="C169" t="s">
        <v>195</v>
      </c>
      <c r="D169" t="s">
        <v>27</v>
      </c>
      <c r="G169">
        <v>0.5</v>
      </c>
      <c r="H169">
        <v>0.5</v>
      </c>
      <c r="I169">
        <v>5705</v>
      </c>
      <c r="J169">
        <v>8338</v>
      </c>
      <c r="L169">
        <v>2722</v>
      </c>
      <c r="M169">
        <v>4.7910000000000004</v>
      </c>
      <c r="N169">
        <v>7.3419999999999996</v>
      </c>
      <c r="O169">
        <v>2.5510000000000002</v>
      </c>
      <c r="Q169">
        <v>0.16900000000000001</v>
      </c>
      <c r="R169">
        <v>1</v>
      </c>
      <c r="S169">
        <v>0</v>
      </c>
      <c r="T169">
        <v>0</v>
      </c>
      <c r="V169">
        <v>0</v>
      </c>
      <c r="Y169" s="12">
        <v>44847</v>
      </c>
      <c r="Z169">
        <v>0.41895833333333332</v>
      </c>
      <c r="AB169">
        <v>1</v>
      </c>
      <c r="AD169">
        <v>5.7671268576180221</v>
      </c>
      <c r="AE169">
        <v>8.2786937294473599</v>
      </c>
      <c r="AF169">
        <v>2.5115668718293378</v>
      </c>
      <c r="AG169">
        <v>0.29564031968923549</v>
      </c>
    </row>
    <row r="170" spans="1:62" x14ac:dyDescent="0.35">
      <c r="A170">
        <v>95</v>
      </c>
      <c r="B170">
        <v>28</v>
      </c>
      <c r="C170" t="s">
        <v>166</v>
      </c>
      <c r="D170" t="s">
        <v>27</v>
      </c>
      <c r="G170">
        <v>0.5</v>
      </c>
      <c r="H170">
        <v>0.5</v>
      </c>
      <c r="I170">
        <v>5871</v>
      </c>
      <c r="J170">
        <v>8438</v>
      </c>
      <c r="L170">
        <v>10025</v>
      </c>
      <c r="M170">
        <v>4.9189999999999996</v>
      </c>
      <c r="N170">
        <v>7.4269999999999996</v>
      </c>
      <c r="O170">
        <v>2.508</v>
      </c>
      <c r="Q170">
        <v>0.93300000000000005</v>
      </c>
      <c r="R170">
        <v>1</v>
      </c>
      <c r="S170">
        <v>0</v>
      </c>
      <c r="T170">
        <v>0</v>
      </c>
      <c r="V170">
        <v>0</v>
      </c>
      <c r="Y170" s="12">
        <v>44846</v>
      </c>
      <c r="Z170">
        <v>0.33785879629629628</v>
      </c>
      <c r="AB170">
        <v>1</v>
      </c>
      <c r="AD170">
        <v>5.8530392001772187</v>
      </c>
      <c r="AE170">
        <v>8.3754516057003503</v>
      </c>
      <c r="AF170">
        <v>2.5224124055231316</v>
      </c>
      <c r="AG170">
        <v>1.0058712523293281</v>
      </c>
    </row>
    <row r="171" spans="1:62" x14ac:dyDescent="0.35">
      <c r="A171">
        <v>96</v>
      </c>
      <c r="B171">
        <v>28</v>
      </c>
      <c r="C171" t="s">
        <v>166</v>
      </c>
      <c r="D171" t="s">
        <v>27</v>
      </c>
      <c r="G171">
        <v>0.5</v>
      </c>
      <c r="H171">
        <v>0.5</v>
      </c>
      <c r="I171">
        <v>6534</v>
      </c>
      <c r="J171">
        <v>8443</v>
      </c>
      <c r="L171">
        <v>10121</v>
      </c>
      <c r="M171">
        <v>5.4279999999999999</v>
      </c>
      <c r="N171">
        <v>7.431</v>
      </c>
      <c r="O171">
        <v>2.004</v>
      </c>
      <c r="Q171">
        <v>0.94299999999999995</v>
      </c>
      <c r="R171">
        <v>1</v>
      </c>
      <c r="S171">
        <v>0</v>
      </c>
      <c r="T171">
        <v>0</v>
      </c>
      <c r="V171">
        <v>0</v>
      </c>
      <c r="Y171" s="12">
        <v>44846</v>
      </c>
      <c r="Z171">
        <v>0.34520833333333334</v>
      </c>
      <c r="AB171">
        <v>1</v>
      </c>
      <c r="AD171">
        <v>6.5093628058296895</v>
      </c>
      <c r="AE171">
        <v>8.3803341370903794</v>
      </c>
      <c r="AF171">
        <v>1.8709713312606899</v>
      </c>
      <c r="AG171">
        <v>1.0154005805120676</v>
      </c>
      <c r="AK171">
        <v>1.7785605511795664</v>
      </c>
      <c r="AQ171">
        <v>8.1599763541927578E-2</v>
      </c>
      <c r="AW171">
        <v>6.8345601389643003</v>
      </c>
      <c r="BC171">
        <v>0.50705437528996544</v>
      </c>
      <c r="BG171">
        <v>6.5677686772225936</v>
      </c>
      <c r="BH171">
        <v>8.3769163651173599</v>
      </c>
      <c r="BI171">
        <v>1.809147687894765</v>
      </c>
      <c r="BJ171">
        <v>1.0179814402282261</v>
      </c>
    </row>
    <row r="172" spans="1:62" x14ac:dyDescent="0.35">
      <c r="A172">
        <v>97</v>
      </c>
      <c r="B172">
        <v>28</v>
      </c>
      <c r="C172" t="s">
        <v>166</v>
      </c>
      <c r="D172" t="s">
        <v>27</v>
      </c>
      <c r="G172">
        <v>0.5</v>
      </c>
      <c r="H172">
        <v>0.5</v>
      </c>
      <c r="I172">
        <v>6652</v>
      </c>
      <c r="J172">
        <v>8436</v>
      </c>
      <c r="L172">
        <v>10173</v>
      </c>
      <c r="M172">
        <v>5.5179999999999998</v>
      </c>
      <c r="N172">
        <v>7.4249999999999998</v>
      </c>
      <c r="O172">
        <v>1.907</v>
      </c>
      <c r="Q172">
        <v>0.94799999999999995</v>
      </c>
      <c r="R172">
        <v>1</v>
      </c>
      <c r="S172">
        <v>0</v>
      </c>
      <c r="T172">
        <v>0</v>
      </c>
      <c r="V172">
        <v>0</v>
      </c>
      <c r="Y172" s="12">
        <v>44846</v>
      </c>
      <c r="Z172">
        <v>0.35318287037037038</v>
      </c>
      <c r="AB172">
        <v>1</v>
      </c>
      <c r="AD172">
        <v>6.6261745486154986</v>
      </c>
      <c r="AE172">
        <v>8.3734985931443386</v>
      </c>
      <c r="AF172">
        <v>1.74732404452884</v>
      </c>
      <c r="AG172">
        <v>1.0205622999443846</v>
      </c>
    </row>
    <row r="173" spans="1:62" x14ac:dyDescent="0.35">
      <c r="A173">
        <v>56</v>
      </c>
      <c r="B173">
        <v>17</v>
      </c>
      <c r="C173" t="s">
        <v>187</v>
      </c>
      <c r="D173" t="s">
        <v>27</v>
      </c>
      <c r="G173">
        <v>0.5</v>
      </c>
      <c r="H173">
        <v>0.5</v>
      </c>
      <c r="I173">
        <v>4363</v>
      </c>
      <c r="J173">
        <v>7739</v>
      </c>
      <c r="L173">
        <v>10120</v>
      </c>
      <c r="M173">
        <v>3.762</v>
      </c>
      <c r="N173">
        <v>6.835</v>
      </c>
      <c r="O173">
        <v>3.073</v>
      </c>
      <c r="Q173">
        <v>0.94199999999999995</v>
      </c>
      <c r="R173">
        <v>1</v>
      </c>
      <c r="S173">
        <v>0</v>
      </c>
      <c r="T173">
        <v>0</v>
      </c>
      <c r="V173">
        <v>0</v>
      </c>
      <c r="Y173" s="12">
        <v>44847</v>
      </c>
      <c r="Z173">
        <v>3.9849537037037037E-2</v>
      </c>
      <c r="AB173">
        <v>1</v>
      </c>
      <c r="AD173">
        <v>4.4301053944823883</v>
      </c>
      <c r="AE173">
        <v>7.6943733893827382</v>
      </c>
      <c r="AF173">
        <v>3.2642679949003499</v>
      </c>
      <c r="AG173">
        <v>1.0752275081922149</v>
      </c>
    </row>
    <row r="174" spans="1:62" x14ac:dyDescent="0.35">
      <c r="A174">
        <v>57</v>
      </c>
      <c r="B174">
        <v>17</v>
      </c>
      <c r="C174" t="s">
        <v>187</v>
      </c>
      <c r="D174" t="s">
        <v>27</v>
      </c>
      <c r="G174">
        <v>0.5</v>
      </c>
      <c r="H174">
        <v>0.5</v>
      </c>
      <c r="I174">
        <v>6104</v>
      </c>
      <c r="J174">
        <v>7231</v>
      </c>
      <c r="L174">
        <v>10402</v>
      </c>
      <c r="M174">
        <v>5.0979999999999999</v>
      </c>
      <c r="N174">
        <v>6.4039999999999999</v>
      </c>
      <c r="O174">
        <v>1.306</v>
      </c>
      <c r="Q174">
        <v>0.97199999999999998</v>
      </c>
      <c r="R174">
        <v>1</v>
      </c>
      <c r="S174">
        <v>0</v>
      </c>
      <c r="T174">
        <v>0</v>
      </c>
      <c r="V174">
        <v>0</v>
      </c>
      <c r="Y174" s="12">
        <v>44847</v>
      </c>
      <c r="Z174">
        <v>4.6956018518518522E-2</v>
      </c>
      <c r="AB174">
        <v>1</v>
      </c>
      <c r="AD174">
        <v>6.1646466517991829</v>
      </c>
      <c r="AE174">
        <v>7.198822917341289</v>
      </c>
      <c r="AF174">
        <v>1.0341762655421061</v>
      </c>
      <c r="AG174">
        <v>1.104944132571485</v>
      </c>
      <c r="AK174">
        <v>3.6337086215984207</v>
      </c>
      <c r="AQ174">
        <v>9.3027526802577345</v>
      </c>
      <c r="AW174">
        <v>144.64539847183477</v>
      </c>
      <c r="BC174">
        <v>9.8568805628995246</v>
      </c>
      <c r="BG174">
        <v>6.2787218809564331</v>
      </c>
      <c r="BH174">
        <v>6.8788611952357854</v>
      </c>
      <c r="BI174">
        <v>0.60013931427935274</v>
      </c>
      <c r="BJ174">
        <v>1.0530454180083981</v>
      </c>
    </row>
    <row r="175" spans="1:62" x14ac:dyDescent="0.35">
      <c r="A175">
        <v>58</v>
      </c>
      <c r="B175">
        <v>17</v>
      </c>
      <c r="C175" t="s">
        <v>187</v>
      </c>
      <c r="D175" t="s">
        <v>27</v>
      </c>
      <c r="G175">
        <v>0.5</v>
      </c>
      <c r="H175">
        <v>0.5</v>
      </c>
      <c r="I175">
        <v>6333</v>
      </c>
      <c r="J175">
        <v>6575</v>
      </c>
      <c r="L175">
        <v>9417</v>
      </c>
      <c r="M175">
        <v>5.2729999999999997</v>
      </c>
      <c r="N175">
        <v>5.8479999999999999</v>
      </c>
      <c r="O175">
        <v>0.57499999999999996</v>
      </c>
      <c r="Q175">
        <v>0.86899999999999999</v>
      </c>
      <c r="R175">
        <v>1</v>
      </c>
      <c r="S175">
        <v>0</v>
      </c>
      <c r="T175">
        <v>0</v>
      </c>
      <c r="V175">
        <v>0</v>
      </c>
      <c r="Y175" s="12">
        <v>44847</v>
      </c>
      <c r="Z175">
        <v>5.4467592592592595E-2</v>
      </c>
      <c r="AB175">
        <v>1</v>
      </c>
      <c r="AD175">
        <v>6.3927971101136833</v>
      </c>
      <c r="AE175">
        <v>6.5588994731302828</v>
      </c>
      <c r="AF175">
        <v>0.16610236301659942</v>
      </c>
      <c r="AG175">
        <v>1.0011467034453112</v>
      </c>
    </row>
    <row r="176" spans="1:62" x14ac:dyDescent="0.35">
      <c r="A176">
        <v>92</v>
      </c>
      <c r="B176">
        <v>27</v>
      </c>
      <c r="C176" t="s">
        <v>165</v>
      </c>
      <c r="D176" t="s">
        <v>27</v>
      </c>
      <c r="G176">
        <v>0.5</v>
      </c>
      <c r="H176">
        <v>0.5</v>
      </c>
      <c r="I176">
        <v>5389</v>
      </c>
      <c r="J176">
        <v>7494</v>
      </c>
      <c r="L176">
        <v>1980</v>
      </c>
      <c r="M176">
        <v>4.5490000000000004</v>
      </c>
      <c r="N176">
        <v>6.6280000000000001</v>
      </c>
      <c r="O176">
        <v>2.0790000000000002</v>
      </c>
      <c r="Q176">
        <v>9.0999999999999998E-2</v>
      </c>
      <c r="R176">
        <v>1</v>
      </c>
      <c r="S176">
        <v>0</v>
      </c>
      <c r="T176">
        <v>0</v>
      </c>
      <c r="V176">
        <v>0</v>
      </c>
      <c r="Y176" s="12">
        <v>44846</v>
      </c>
      <c r="Z176">
        <v>0.31</v>
      </c>
      <c r="AB176">
        <v>1</v>
      </c>
      <c r="AD176">
        <v>5.3758929287978958</v>
      </c>
      <c r="AE176">
        <v>7.4536296792629129</v>
      </c>
      <c r="AF176">
        <v>2.077736750465017</v>
      </c>
      <c r="AG176">
        <v>0.20729369784871413</v>
      </c>
    </row>
    <row r="177" spans="1:62" x14ac:dyDescent="0.35">
      <c r="A177">
        <v>93</v>
      </c>
      <c r="B177">
        <v>27</v>
      </c>
      <c r="C177" t="s">
        <v>165</v>
      </c>
      <c r="D177" t="s">
        <v>27</v>
      </c>
      <c r="G177">
        <v>0.5</v>
      </c>
      <c r="H177">
        <v>0.5</v>
      </c>
      <c r="I177">
        <v>4157</v>
      </c>
      <c r="J177">
        <v>7518</v>
      </c>
      <c r="L177">
        <v>1979</v>
      </c>
      <c r="M177">
        <v>3.6040000000000001</v>
      </c>
      <c r="N177">
        <v>6.6479999999999997</v>
      </c>
      <c r="O177">
        <v>3.0430000000000001</v>
      </c>
      <c r="Q177">
        <v>9.0999999999999998E-2</v>
      </c>
      <c r="R177">
        <v>1</v>
      </c>
      <c r="S177">
        <v>0</v>
      </c>
      <c r="T177">
        <v>0</v>
      </c>
      <c r="V177">
        <v>0</v>
      </c>
      <c r="Y177" s="12">
        <v>44846</v>
      </c>
      <c r="Z177">
        <v>0.31708333333333333</v>
      </c>
      <c r="AB177">
        <v>1</v>
      </c>
      <c r="AD177">
        <v>4.1562991397121571</v>
      </c>
      <c r="AE177">
        <v>7.477065829935051</v>
      </c>
      <c r="AF177">
        <v>3.3207666902228938</v>
      </c>
      <c r="AG177">
        <v>0.20719443401347726</v>
      </c>
      <c r="AK177">
        <v>1.2779314614886781</v>
      </c>
      <c r="AQ177">
        <v>0.3519999226521458</v>
      </c>
      <c r="AW177">
        <v>0.81913329574049087</v>
      </c>
      <c r="BC177">
        <v>1.2049293851951861</v>
      </c>
      <c r="BG177">
        <v>4.1830272503495882</v>
      </c>
      <c r="BH177">
        <v>7.4902486646881288</v>
      </c>
      <c r="BI177">
        <v>3.3072214143385406</v>
      </c>
      <c r="BJ177">
        <v>0.20595363607301639</v>
      </c>
    </row>
    <row r="178" spans="1:62" x14ac:dyDescent="0.35">
      <c r="A178">
        <v>94</v>
      </c>
      <c r="B178">
        <v>27</v>
      </c>
      <c r="C178" t="s">
        <v>165</v>
      </c>
      <c r="D178" t="s">
        <v>27</v>
      </c>
      <c r="G178">
        <v>0.5</v>
      </c>
      <c r="H178">
        <v>0.5</v>
      </c>
      <c r="I178">
        <v>4211</v>
      </c>
      <c r="J178">
        <v>7545</v>
      </c>
      <c r="L178">
        <v>1954</v>
      </c>
      <c r="M178">
        <v>3.645</v>
      </c>
      <c r="N178">
        <v>6.67</v>
      </c>
      <c r="O178">
        <v>3.0249999999999999</v>
      </c>
      <c r="Q178">
        <v>8.7999999999999995E-2</v>
      </c>
      <c r="R178">
        <v>1</v>
      </c>
      <c r="S178">
        <v>0</v>
      </c>
      <c r="T178">
        <v>0</v>
      </c>
      <c r="V178">
        <v>0</v>
      </c>
      <c r="Y178" s="12">
        <v>44846</v>
      </c>
      <c r="Z178">
        <v>0.32466435185185188</v>
      </c>
      <c r="AB178">
        <v>1</v>
      </c>
      <c r="AD178">
        <v>4.2097553609870193</v>
      </c>
      <c r="AE178">
        <v>7.5034314994412066</v>
      </c>
      <c r="AF178">
        <v>3.2936761384541873</v>
      </c>
      <c r="AG178">
        <v>0.20471283813255553</v>
      </c>
    </row>
    <row r="179" spans="1:62" x14ac:dyDescent="0.35">
      <c r="A179">
        <v>74</v>
      </c>
      <c r="B179">
        <v>21</v>
      </c>
      <c r="C179" t="s">
        <v>118</v>
      </c>
      <c r="D179" t="s">
        <v>27</v>
      </c>
      <c r="G179">
        <v>0.5</v>
      </c>
      <c r="H179">
        <v>0.5</v>
      </c>
      <c r="I179">
        <v>4284</v>
      </c>
      <c r="J179">
        <v>14751</v>
      </c>
      <c r="L179">
        <v>3171</v>
      </c>
      <c r="M179">
        <v>3.702</v>
      </c>
      <c r="N179">
        <v>12.776</v>
      </c>
      <c r="O179">
        <v>9.0739999999999998</v>
      </c>
      <c r="Q179">
        <v>0.216</v>
      </c>
      <c r="R179">
        <v>1</v>
      </c>
      <c r="S179">
        <v>0</v>
      </c>
      <c r="T179">
        <v>0</v>
      </c>
      <c r="V179">
        <v>0</v>
      </c>
      <c r="Y179" s="12">
        <v>44842</v>
      </c>
      <c r="Z179">
        <v>0.1330324074074074</v>
      </c>
      <c r="AB179">
        <v>1</v>
      </c>
      <c r="AD179">
        <v>4.3411452059714524</v>
      </c>
      <c r="AE179">
        <v>15.055285417024317</v>
      </c>
      <c r="AF179">
        <v>10.714140211052865</v>
      </c>
      <c r="AG179">
        <v>0.34488542611777656</v>
      </c>
    </row>
    <row r="180" spans="1:62" x14ac:dyDescent="0.35">
      <c r="A180">
        <v>75</v>
      </c>
      <c r="B180">
        <v>21</v>
      </c>
      <c r="C180" t="s">
        <v>118</v>
      </c>
      <c r="D180" t="s">
        <v>27</v>
      </c>
      <c r="G180">
        <v>0.5</v>
      </c>
      <c r="H180">
        <v>0.5</v>
      </c>
      <c r="I180">
        <v>5183</v>
      </c>
      <c r="J180">
        <v>14958</v>
      </c>
      <c r="L180">
        <v>3187</v>
      </c>
      <c r="M180">
        <v>4.391</v>
      </c>
      <c r="N180">
        <v>12.951000000000001</v>
      </c>
      <c r="O180">
        <v>8.56</v>
      </c>
      <c r="Q180">
        <v>0.217</v>
      </c>
      <c r="R180">
        <v>1</v>
      </c>
      <c r="S180">
        <v>0</v>
      </c>
      <c r="T180">
        <v>0</v>
      </c>
      <c r="V180">
        <v>0</v>
      </c>
      <c r="Y180" s="12">
        <v>44842</v>
      </c>
      <c r="Z180">
        <v>0.14041666666666666</v>
      </c>
      <c r="AB180">
        <v>1</v>
      </c>
      <c r="AD180">
        <v>5.2402882189986464</v>
      </c>
      <c r="AE180">
        <v>15.264781634544471</v>
      </c>
      <c r="AF180">
        <v>10.024493415545825</v>
      </c>
      <c r="AG180">
        <v>0.34651642773450586</v>
      </c>
      <c r="AK180">
        <v>8.0418325859320685</v>
      </c>
      <c r="AQ180">
        <v>0.48516599473338112</v>
      </c>
      <c r="AW180">
        <v>5.2513224970084469</v>
      </c>
      <c r="BC180">
        <v>1.422096059627362</v>
      </c>
      <c r="BG180">
        <v>5.4598231370848191</v>
      </c>
      <c r="BH180">
        <v>15.227841480247438</v>
      </c>
      <c r="BI180">
        <v>9.7680183431626197</v>
      </c>
      <c r="BJ180">
        <v>0.34406992530941188</v>
      </c>
    </row>
    <row r="181" spans="1:62" x14ac:dyDescent="0.35">
      <c r="A181">
        <v>76</v>
      </c>
      <c r="B181">
        <v>21</v>
      </c>
      <c r="C181" t="s">
        <v>118</v>
      </c>
      <c r="D181" t="s">
        <v>27</v>
      </c>
      <c r="G181">
        <v>0.5</v>
      </c>
      <c r="H181">
        <v>0.5</v>
      </c>
      <c r="I181">
        <v>5622</v>
      </c>
      <c r="J181">
        <v>14885</v>
      </c>
      <c r="L181">
        <v>3139</v>
      </c>
      <c r="M181">
        <v>4.7279999999999998</v>
      </c>
      <c r="N181">
        <v>12.888999999999999</v>
      </c>
      <c r="O181">
        <v>8.16</v>
      </c>
      <c r="Q181">
        <v>0.21199999999999999</v>
      </c>
      <c r="R181">
        <v>1</v>
      </c>
      <c r="S181">
        <v>0</v>
      </c>
      <c r="T181">
        <v>0</v>
      </c>
      <c r="V181">
        <v>0</v>
      </c>
      <c r="Y181" s="12">
        <v>44842</v>
      </c>
      <c r="Z181">
        <v>0.14828703703703702</v>
      </c>
      <c r="AB181">
        <v>1</v>
      </c>
      <c r="AD181">
        <v>5.6793580551709919</v>
      </c>
      <c r="AE181">
        <v>15.190901325950406</v>
      </c>
      <c r="AF181">
        <v>9.5115432707794145</v>
      </c>
      <c r="AG181">
        <v>0.34162342288431791</v>
      </c>
    </row>
    <row r="182" spans="1:62" x14ac:dyDescent="0.35">
      <c r="A182">
        <v>74</v>
      </c>
      <c r="B182">
        <v>21</v>
      </c>
      <c r="C182" t="s">
        <v>159</v>
      </c>
      <c r="D182" t="s">
        <v>27</v>
      </c>
      <c r="G182">
        <v>0.5</v>
      </c>
      <c r="H182">
        <v>0.5</v>
      </c>
      <c r="I182">
        <v>7043</v>
      </c>
      <c r="J182">
        <v>16806</v>
      </c>
      <c r="L182">
        <v>3643</v>
      </c>
      <c r="M182">
        <v>5.8179999999999996</v>
      </c>
      <c r="N182">
        <v>14.516</v>
      </c>
      <c r="O182">
        <v>8.6980000000000004</v>
      </c>
      <c r="Q182">
        <v>0.26500000000000001</v>
      </c>
      <c r="R182">
        <v>1</v>
      </c>
      <c r="S182">
        <v>0</v>
      </c>
      <c r="T182">
        <v>0</v>
      </c>
      <c r="V182">
        <v>0</v>
      </c>
      <c r="Y182" s="12">
        <v>44846</v>
      </c>
      <c r="Z182">
        <v>0.14256944444444444</v>
      </c>
      <c r="AB182">
        <v>1</v>
      </c>
      <c r="AD182">
        <v>7.0132371878464435</v>
      </c>
      <c r="AE182">
        <v>16.546856140052551</v>
      </c>
      <c r="AF182">
        <v>9.5336189522061083</v>
      </c>
      <c r="AG182">
        <v>0.37236945584762782</v>
      </c>
    </row>
    <row r="183" spans="1:62" x14ac:dyDescent="0.35">
      <c r="A183">
        <v>75</v>
      </c>
      <c r="B183">
        <v>21</v>
      </c>
      <c r="C183" t="s">
        <v>159</v>
      </c>
      <c r="D183" t="s">
        <v>27</v>
      </c>
      <c r="G183">
        <v>0.5</v>
      </c>
      <c r="H183">
        <v>0.5</v>
      </c>
      <c r="I183">
        <v>5682</v>
      </c>
      <c r="J183">
        <v>16786</v>
      </c>
      <c r="L183">
        <v>3674</v>
      </c>
      <c r="M183">
        <v>4.774</v>
      </c>
      <c r="N183">
        <v>14.499000000000001</v>
      </c>
      <c r="O183">
        <v>9.7260000000000009</v>
      </c>
      <c r="Q183">
        <v>0.26800000000000002</v>
      </c>
      <c r="R183">
        <v>1</v>
      </c>
      <c r="S183">
        <v>0</v>
      </c>
      <c r="T183">
        <v>0</v>
      </c>
      <c r="V183">
        <v>0</v>
      </c>
      <c r="Y183" s="12">
        <v>44846</v>
      </c>
      <c r="Z183">
        <v>0.15</v>
      </c>
      <c r="AB183">
        <v>1</v>
      </c>
      <c r="AD183">
        <v>5.665942425715202</v>
      </c>
      <c r="AE183">
        <v>16.527326014492438</v>
      </c>
      <c r="AF183">
        <v>10.861383588777237</v>
      </c>
      <c r="AG183">
        <v>0.37544663473997081</v>
      </c>
      <c r="AK183">
        <v>1.4075638576178839</v>
      </c>
      <c r="AQ183">
        <v>0.23605844390997124</v>
      </c>
      <c r="AW183">
        <v>1.0828674036068455</v>
      </c>
      <c r="BC183">
        <v>1.078149996013233</v>
      </c>
      <c r="BG183">
        <v>5.6263452247708603</v>
      </c>
      <c r="BH183">
        <v>16.546856140052554</v>
      </c>
      <c r="BI183">
        <v>10.920510915281692</v>
      </c>
      <c r="BJ183">
        <v>0.37748154336232664</v>
      </c>
    </row>
    <row r="184" spans="1:62" x14ac:dyDescent="0.35">
      <c r="A184">
        <v>76</v>
      </c>
      <c r="B184">
        <v>21</v>
      </c>
      <c r="C184" t="s">
        <v>159</v>
      </c>
      <c r="D184" t="s">
        <v>27</v>
      </c>
      <c r="G184">
        <v>0.5</v>
      </c>
      <c r="H184">
        <v>0.5</v>
      </c>
      <c r="I184">
        <v>5602</v>
      </c>
      <c r="J184">
        <v>16826</v>
      </c>
      <c r="L184">
        <v>3715</v>
      </c>
      <c r="M184">
        <v>4.7130000000000001</v>
      </c>
      <c r="N184">
        <v>14.534000000000001</v>
      </c>
      <c r="O184">
        <v>9.8209999999999997</v>
      </c>
      <c r="Q184">
        <v>0.27300000000000002</v>
      </c>
      <c r="R184">
        <v>1</v>
      </c>
      <c r="S184">
        <v>0</v>
      </c>
      <c r="T184">
        <v>0</v>
      </c>
      <c r="V184">
        <v>0</v>
      </c>
      <c r="Y184" s="12">
        <v>44846</v>
      </c>
      <c r="Z184">
        <v>0.15780092592592593</v>
      </c>
      <c r="AB184">
        <v>1</v>
      </c>
      <c r="AD184">
        <v>5.5867480238265177</v>
      </c>
      <c r="AE184">
        <v>16.566386265612667</v>
      </c>
      <c r="AF184">
        <v>10.97963824178615</v>
      </c>
      <c r="AG184">
        <v>0.37951645198468242</v>
      </c>
    </row>
    <row r="185" spans="1:62" x14ac:dyDescent="0.35">
      <c r="A185">
        <v>80</v>
      </c>
      <c r="B185">
        <v>23</v>
      </c>
      <c r="C185" t="s">
        <v>191</v>
      </c>
      <c r="D185" t="s">
        <v>27</v>
      </c>
      <c r="G185">
        <v>0.5</v>
      </c>
      <c r="H185">
        <v>0.5</v>
      </c>
      <c r="I185">
        <v>4180</v>
      </c>
      <c r="J185">
        <v>8493</v>
      </c>
      <c r="L185">
        <v>3359</v>
      </c>
      <c r="M185">
        <v>3.6219999999999999</v>
      </c>
      <c r="N185">
        <v>7.4740000000000002</v>
      </c>
      <c r="O185">
        <v>3.8519999999999999</v>
      </c>
      <c r="Q185">
        <v>0.23499999999999999</v>
      </c>
      <c r="R185">
        <v>1</v>
      </c>
      <c r="S185">
        <v>0</v>
      </c>
      <c r="T185">
        <v>0</v>
      </c>
      <c r="V185">
        <v>0</v>
      </c>
      <c r="Y185" s="12">
        <v>44847</v>
      </c>
      <c r="Z185">
        <v>0.26059027777777777</v>
      </c>
      <c r="AB185">
        <v>1</v>
      </c>
      <c r="AD185">
        <v>4.2477842858729833</v>
      </c>
      <c r="AE185">
        <v>8.429895153003315</v>
      </c>
      <c r="AF185">
        <v>4.1821108671303318</v>
      </c>
      <c r="AG185">
        <v>0.36276616979418252</v>
      </c>
    </row>
    <row r="186" spans="1:62" x14ac:dyDescent="0.35">
      <c r="A186">
        <v>81</v>
      </c>
      <c r="B186">
        <v>23</v>
      </c>
      <c r="C186" t="s">
        <v>191</v>
      </c>
      <c r="D186" t="s">
        <v>27</v>
      </c>
      <c r="G186">
        <v>0.5</v>
      </c>
      <c r="H186">
        <v>0.5</v>
      </c>
      <c r="I186">
        <v>4077</v>
      </c>
      <c r="J186">
        <v>8471</v>
      </c>
      <c r="L186">
        <v>3354</v>
      </c>
      <c r="M186">
        <v>3.5419999999999998</v>
      </c>
      <c r="N186">
        <v>7.4550000000000001</v>
      </c>
      <c r="O186">
        <v>3.9129999999999998</v>
      </c>
      <c r="Q186">
        <v>0.23499999999999999</v>
      </c>
      <c r="R186">
        <v>1</v>
      </c>
      <c r="S186">
        <v>0</v>
      </c>
      <c r="T186">
        <v>0</v>
      </c>
      <c r="V186">
        <v>0</v>
      </c>
      <c r="Y186" s="12">
        <v>44847</v>
      </c>
      <c r="Z186">
        <v>0.26815972222222223</v>
      </c>
      <c r="AB186">
        <v>1</v>
      </c>
      <c r="AD186">
        <v>4.1451663941420067</v>
      </c>
      <c r="AE186">
        <v>8.408434305788921</v>
      </c>
      <c r="AF186">
        <v>4.2632679116469143</v>
      </c>
      <c r="AG186">
        <v>0.36223927929100391</v>
      </c>
      <c r="AK186">
        <v>0.43169594646024778</v>
      </c>
      <c r="AQ186">
        <v>0.22018324207891049</v>
      </c>
      <c r="AW186">
        <v>1.4099556590640366E-2</v>
      </c>
      <c r="BC186">
        <v>1.7303435331254735</v>
      </c>
      <c r="BG186">
        <v>4.1541330060408299</v>
      </c>
      <c r="BH186">
        <v>8.417701489813318</v>
      </c>
      <c r="BI186">
        <v>4.2635684837724899</v>
      </c>
      <c r="BJ186">
        <v>0.3654006223100752</v>
      </c>
    </row>
    <row r="187" spans="1:62" x14ac:dyDescent="0.35">
      <c r="A187">
        <v>82</v>
      </c>
      <c r="B187">
        <v>23</v>
      </c>
      <c r="C187" t="s">
        <v>191</v>
      </c>
      <c r="D187" t="s">
        <v>27</v>
      </c>
      <c r="G187">
        <v>0.5</v>
      </c>
      <c r="H187">
        <v>0.5</v>
      </c>
      <c r="I187">
        <v>4095</v>
      </c>
      <c r="J187">
        <v>8490</v>
      </c>
      <c r="L187">
        <v>3414</v>
      </c>
      <c r="M187">
        <v>3.556</v>
      </c>
      <c r="N187">
        <v>7.4710000000000001</v>
      </c>
      <c r="O187">
        <v>3.915</v>
      </c>
      <c r="Q187">
        <v>0.24099999999999999</v>
      </c>
      <c r="R187">
        <v>1</v>
      </c>
      <c r="S187">
        <v>0</v>
      </c>
      <c r="T187">
        <v>0</v>
      </c>
      <c r="V187">
        <v>0</v>
      </c>
      <c r="Y187" s="12">
        <v>44847</v>
      </c>
      <c r="Z187">
        <v>0.27616898148148145</v>
      </c>
      <c r="AB187">
        <v>1</v>
      </c>
      <c r="AD187">
        <v>4.1630996179396522</v>
      </c>
      <c r="AE187">
        <v>8.4269686738377168</v>
      </c>
      <c r="AF187">
        <v>4.2638690558980645</v>
      </c>
      <c r="AG187">
        <v>0.36856196532914653</v>
      </c>
    </row>
    <row r="188" spans="1:62" x14ac:dyDescent="0.35">
      <c r="A188">
        <v>53</v>
      </c>
      <c r="B188">
        <v>16</v>
      </c>
      <c r="C188" t="s">
        <v>156</v>
      </c>
      <c r="D188" t="s">
        <v>27</v>
      </c>
      <c r="G188">
        <v>0.5</v>
      </c>
      <c r="H188">
        <v>0.5</v>
      </c>
      <c r="I188">
        <v>5143</v>
      </c>
      <c r="J188">
        <v>7563</v>
      </c>
      <c r="L188">
        <v>1334</v>
      </c>
      <c r="M188">
        <v>4.3609999999999998</v>
      </c>
      <c r="N188">
        <v>6.6859999999999999</v>
      </c>
      <c r="O188">
        <v>2.3250000000000002</v>
      </c>
      <c r="Q188">
        <v>2.4E-2</v>
      </c>
      <c r="R188">
        <v>1</v>
      </c>
      <c r="S188">
        <v>0</v>
      </c>
      <c r="T188">
        <v>0</v>
      </c>
      <c r="V188">
        <v>0</v>
      </c>
      <c r="Y188" s="12">
        <v>44845</v>
      </c>
      <c r="Z188">
        <v>0.9503125</v>
      </c>
      <c r="AB188">
        <v>1</v>
      </c>
      <c r="AD188">
        <v>5.1323701429901911</v>
      </c>
      <c r="AE188">
        <v>7.5210086124453106</v>
      </c>
      <c r="AF188">
        <v>2.3886384694551195</v>
      </c>
      <c r="AG188">
        <v>0.14316926028569654</v>
      </c>
    </row>
    <row r="189" spans="1:62" x14ac:dyDescent="0.35">
      <c r="A189">
        <v>54</v>
      </c>
      <c r="B189">
        <v>16</v>
      </c>
      <c r="C189" t="s">
        <v>156</v>
      </c>
      <c r="D189" t="s">
        <v>27</v>
      </c>
      <c r="G189">
        <v>0.5</v>
      </c>
      <c r="H189">
        <v>0.5</v>
      </c>
      <c r="I189">
        <v>5617</v>
      </c>
      <c r="J189">
        <v>7536</v>
      </c>
      <c r="L189">
        <v>1303</v>
      </c>
      <c r="M189">
        <v>4.7240000000000002</v>
      </c>
      <c r="N189">
        <v>6.6630000000000003</v>
      </c>
      <c r="O189">
        <v>1.9390000000000001</v>
      </c>
      <c r="Q189">
        <v>0.02</v>
      </c>
      <c r="R189">
        <v>1</v>
      </c>
      <c r="S189">
        <v>0</v>
      </c>
      <c r="T189">
        <v>0</v>
      </c>
      <c r="V189">
        <v>0</v>
      </c>
      <c r="Y189" s="12">
        <v>44845</v>
      </c>
      <c r="Z189">
        <v>0.95745370370370375</v>
      </c>
      <c r="AB189">
        <v>1</v>
      </c>
      <c r="AD189">
        <v>5.6015969741806462</v>
      </c>
      <c r="AE189">
        <v>7.494642942939155</v>
      </c>
      <c r="AF189">
        <v>1.8930459687585088</v>
      </c>
      <c r="AG189">
        <v>0.14009208139335358</v>
      </c>
      <c r="AK189">
        <v>0.26543604718612679</v>
      </c>
      <c r="AQ189">
        <v>0.30012567837368148</v>
      </c>
      <c r="AW189">
        <v>0.40284408203124145</v>
      </c>
      <c r="BC189">
        <v>0.91690681276359476</v>
      </c>
      <c r="BG189">
        <v>5.5941724990035819</v>
      </c>
      <c r="BH189">
        <v>7.4834131207420889</v>
      </c>
      <c r="BI189">
        <v>1.8892406217385069</v>
      </c>
      <c r="BJ189">
        <v>0.14073729632239323</v>
      </c>
    </row>
    <row r="190" spans="1:62" x14ac:dyDescent="0.35">
      <c r="A190">
        <v>55</v>
      </c>
      <c r="B190">
        <v>16</v>
      </c>
      <c r="C190" t="s">
        <v>156</v>
      </c>
      <c r="D190" t="s">
        <v>27</v>
      </c>
      <c r="G190">
        <v>0.5</v>
      </c>
      <c r="H190">
        <v>0.5</v>
      </c>
      <c r="I190">
        <v>5602</v>
      </c>
      <c r="J190">
        <v>7513</v>
      </c>
      <c r="L190">
        <v>1316</v>
      </c>
      <c r="M190">
        <v>4.7119999999999997</v>
      </c>
      <c r="N190">
        <v>6.6429999999999998</v>
      </c>
      <c r="O190">
        <v>1.931</v>
      </c>
      <c r="Q190">
        <v>2.1999999999999999E-2</v>
      </c>
      <c r="R190">
        <v>1</v>
      </c>
      <c r="S190">
        <v>0</v>
      </c>
      <c r="T190">
        <v>0</v>
      </c>
      <c r="V190">
        <v>0</v>
      </c>
      <c r="Y190" s="12">
        <v>44845</v>
      </c>
      <c r="Z190">
        <v>0.9650347222222222</v>
      </c>
      <c r="AB190">
        <v>1</v>
      </c>
      <c r="AD190">
        <v>5.5867480238265177</v>
      </c>
      <c r="AE190">
        <v>7.4721832985450227</v>
      </c>
      <c r="AF190">
        <v>1.885435274718505</v>
      </c>
      <c r="AG190">
        <v>0.14138251125143289</v>
      </c>
    </row>
    <row r="191" spans="1:62" x14ac:dyDescent="0.35">
      <c r="A191">
        <v>98</v>
      </c>
      <c r="B191">
        <v>29</v>
      </c>
      <c r="C191" t="s">
        <v>146</v>
      </c>
      <c r="D191" t="s">
        <v>27</v>
      </c>
      <c r="G191">
        <v>0.5</v>
      </c>
      <c r="H191">
        <v>0.5</v>
      </c>
      <c r="I191">
        <v>6111</v>
      </c>
      <c r="J191">
        <v>7374</v>
      </c>
      <c r="L191">
        <v>5591</v>
      </c>
      <c r="M191">
        <v>5.1029999999999998</v>
      </c>
      <c r="N191">
        <v>6.5250000000000004</v>
      </c>
      <c r="O191">
        <v>1.423</v>
      </c>
      <c r="Q191">
        <v>0.46899999999999997</v>
      </c>
      <c r="R191">
        <v>1</v>
      </c>
      <c r="S191">
        <v>0</v>
      </c>
      <c r="T191">
        <v>0</v>
      </c>
      <c r="V191">
        <v>0</v>
      </c>
      <c r="Y191" s="12">
        <v>44845</v>
      </c>
      <c r="Z191">
        <v>0.26554398148148145</v>
      </c>
      <c r="AB191">
        <v>1</v>
      </c>
      <c r="AD191">
        <v>6.1465872031913635</v>
      </c>
      <c r="AE191">
        <v>7.4246622763108006</v>
      </c>
      <c r="AF191">
        <v>1.278075073119437</v>
      </c>
      <c r="AG191">
        <v>0.57555676158800362</v>
      </c>
    </row>
    <row r="192" spans="1:62" x14ac:dyDescent="0.35">
      <c r="A192">
        <v>99</v>
      </c>
      <c r="B192">
        <v>29</v>
      </c>
      <c r="C192" t="s">
        <v>146</v>
      </c>
      <c r="D192" t="s">
        <v>27</v>
      </c>
      <c r="G192">
        <v>0.5</v>
      </c>
      <c r="H192">
        <v>0.5</v>
      </c>
      <c r="I192">
        <v>6019</v>
      </c>
      <c r="J192">
        <v>7494</v>
      </c>
      <c r="L192">
        <v>5690</v>
      </c>
      <c r="M192">
        <v>5.0330000000000004</v>
      </c>
      <c r="N192">
        <v>6.6280000000000001</v>
      </c>
      <c r="O192">
        <v>1.595</v>
      </c>
      <c r="Q192">
        <v>0.47899999999999998</v>
      </c>
      <c r="R192">
        <v>1</v>
      </c>
      <c r="S192">
        <v>0</v>
      </c>
      <c r="T192">
        <v>0</v>
      </c>
      <c r="V192">
        <v>0</v>
      </c>
      <c r="Y192" s="12">
        <v>44845</v>
      </c>
      <c r="Z192">
        <v>0.27305555555555555</v>
      </c>
      <c r="AB192">
        <v>1</v>
      </c>
      <c r="AD192">
        <v>6.0548834851254192</v>
      </c>
      <c r="AE192">
        <v>7.5431200460355994</v>
      </c>
      <c r="AF192">
        <v>1.4882365609101802</v>
      </c>
      <c r="AG192">
        <v>0.58542542696099165</v>
      </c>
      <c r="AK192">
        <v>1.9616168209344629</v>
      </c>
      <c r="AQ192">
        <v>0.95991680079576736</v>
      </c>
      <c r="AW192">
        <v>3.0150697861697662</v>
      </c>
      <c r="BC192">
        <v>2.0643944905986293</v>
      </c>
      <c r="BG192">
        <v>5.9960734920179117</v>
      </c>
      <c r="BH192">
        <v>7.5070891410776399</v>
      </c>
      <c r="BI192">
        <v>1.5110156490597286</v>
      </c>
      <c r="BJ192">
        <v>0.57944441764402932</v>
      </c>
    </row>
    <row r="193" spans="1:62" x14ac:dyDescent="0.35">
      <c r="A193">
        <v>100</v>
      </c>
      <c r="B193">
        <v>29</v>
      </c>
      <c r="C193" t="s">
        <v>146</v>
      </c>
      <c r="D193" t="s">
        <v>27</v>
      </c>
      <c r="G193">
        <v>0.5</v>
      </c>
      <c r="H193">
        <v>0.5</v>
      </c>
      <c r="I193">
        <v>5901</v>
      </c>
      <c r="J193">
        <v>7421</v>
      </c>
      <c r="L193">
        <v>5570</v>
      </c>
      <c r="M193">
        <v>4.9420000000000002</v>
      </c>
      <c r="N193">
        <v>6.5650000000000004</v>
      </c>
      <c r="O193">
        <v>1.6240000000000001</v>
      </c>
      <c r="Q193">
        <v>0.46600000000000003</v>
      </c>
      <c r="R193">
        <v>1</v>
      </c>
      <c r="S193">
        <v>0</v>
      </c>
      <c r="T193">
        <v>0</v>
      </c>
      <c r="V193">
        <v>0</v>
      </c>
      <c r="Y193" s="12">
        <v>44845</v>
      </c>
      <c r="Z193">
        <v>0.28107638888888892</v>
      </c>
      <c r="AB193">
        <v>1</v>
      </c>
      <c r="AD193">
        <v>5.9372634989104034</v>
      </c>
      <c r="AE193">
        <v>7.4710582361196805</v>
      </c>
      <c r="AF193">
        <v>1.5337947372092771</v>
      </c>
      <c r="AG193">
        <v>0.57346340832706699</v>
      </c>
    </row>
    <row r="194" spans="1:62" x14ac:dyDescent="0.35">
      <c r="A194">
        <v>56</v>
      </c>
      <c r="B194">
        <v>17</v>
      </c>
      <c r="C194" t="s">
        <v>136</v>
      </c>
      <c r="D194" t="s">
        <v>27</v>
      </c>
      <c r="G194">
        <v>0.5</v>
      </c>
      <c r="H194">
        <v>0.5</v>
      </c>
      <c r="I194">
        <v>4416</v>
      </c>
      <c r="J194">
        <v>7384</v>
      </c>
      <c r="L194">
        <v>6027</v>
      </c>
      <c r="M194">
        <v>3.802</v>
      </c>
      <c r="N194">
        <v>6.5339999999999998</v>
      </c>
      <c r="O194">
        <v>2.7320000000000002</v>
      </c>
      <c r="Q194">
        <v>0.51400000000000001</v>
      </c>
      <c r="R194">
        <v>1</v>
      </c>
      <c r="S194">
        <v>0</v>
      </c>
      <c r="T194">
        <v>0</v>
      </c>
      <c r="V194">
        <v>0</v>
      </c>
      <c r="Y194" s="12">
        <v>44844</v>
      </c>
      <c r="Z194">
        <v>0.88914351851851858</v>
      </c>
      <c r="AB194">
        <v>1</v>
      </c>
      <c r="AD194">
        <v>4.4570458757807554</v>
      </c>
      <c r="AE194">
        <v>7.4345337571212013</v>
      </c>
      <c r="AF194">
        <v>2.977487881340446</v>
      </c>
      <c r="AG194">
        <v>0.61901876262459676</v>
      </c>
    </row>
    <row r="195" spans="1:62" x14ac:dyDescent="0.35">
      <c r="A195">
        <v>57</v>
      </c>
      <c r="B195">
        <v>17</v>
      </c>
      <c r="C195" t="s">
        <v>136</v>
      </c>
      <c r="D195" t="s">
        <v>27</v>
      </c>
      <c r="G195">
        <v>0.5</v>
      </c>
      <c r="H195">
        <v>0.5</v>
      </c>
      <c r="I195">
        <v>5866</v>
      </c>
      <c r="J195">
        <v>7479</v>
      </c>
      <c r="L195">
        <v>6143</v>
      </c>
      <c r="M195">
        <v>4.915</v>
      </c>
      <c r="N195">
        <v>6.6150000000000002</v>
      </c>
      <c r="O195">
        <v>1.6990000000000001</v>
      </c>
      <c r="Q195">
        <v>0.52600000000000002</v>
      </c>
      <c r="R195">
        <v>1</v>
      </c>
      <c r="S195">
        <v>0</v>
      </c>
      <c r="T195">
        <v>0</v>
      </c>
      <c r="V195">
        <v>0</v>
      </c>
      <c r="Y195" s="12">
        <v>44844</v>
      </c>
      <c r="Z195">
        <v>0.89638888888888879</v>
      </c>
      <c r="AB195">
        <v>1</v>
      </c>
      <c r="AD195">
        <v>5.902376214863577</v>
      </c>
      <c r="AE195">
        <v>7.5283128248200004</v>
      </c>
      <c r="AF195">
        <v>1.6259366099564234</v>
      </c>
      <c r="AG195">
        <v>0.63058204730405731</v>
      </c>
      <c r="AK195">
        <v>0.79688759849234603</v>
      </c>
      <c r="AQ195">
        <v>0.19688073335094602</v>
      </c>
      <c r="AW195">
        <v>1.9514159715285238</v>
      </c>
      <c r="BC195">
        <v>1.4282704189806228</v>
      </c>
      <c r="BG195">
        <v>5.8789518955749926</v>
      </c>
      <c r="BH195">
        <v>7.5209092142122005</v>
      </c>
      <c r="BI195">
        <v>1.6419573186372074</v>
      </c>
      <c r="BJ195">
        <v>0.635117646036087</v>
      </c>
    </row>
    <row r="196" spans="1:62" x14ac:dyDescent="0.35">
      <c r="A196">
        <v>58</v>
      </c>
      <c r="B196">
        <v>17</v>
      </c>
      <c r="C196" t="s">
        <v>136</v>
      </c>
      <c r="D196" t="s">
        <v>27</v>
      </c>
      <c r="G196">
        <v>0.5</v>
      </c>
      <c r="H196">
        <v>0.5</v>
      </c>
      <c r="I196">
        <v>5819</v>
      </c>
      <c r="J196">
        <v>7464</v>
      </c>
      <c r="L196">
        <v>6234</v>
      </c>
      <c r="M196">
        <v>4.8789999999999996</v>
      </c>
      <c r="N196">
        <v>6.6020000000000003</v>
      </c>
      <c r="O196">
        <v>1.7230000000000001</v>
      </c>
      <c r="Q196">
        <v>0.53600000000000003</v>
      </c>
      <c r="R196">
        <v>1</v>
      </c>
      <c r="S196">
        <v>0</v>
      </c>
      <c r="T196">
        <v>0</v>
      </c>
      <c r="V196">
        <v>0</v>
      </c>
      <c r="Y196" s="12">
        <v>44844</v>
      </c>
      <c r="Z196">
        <v>0.90409722222222222</v>
      </c>
      <c r="AB196">
        <v>1</v>
      </c>
      <c r="AD196">
        <v>5.8555275762864092</v>
      </c>
      <c r="AE196">
        <v>7.5135056036044006</v>
      </c>
      <c r="AF196">
        <v>1.6579780273179914</v>
      </c>
      <c r="AG196">
        <v>0.6396532447681168</v>
      </c>
    </row>
    <row r="197" spans="1:62" x14ac:dyDescent="0.35">
      <c r="A197">
        <v>92</v>
      </c>
      <c r="B197">
        <v>27</v>
      </c>
      <c r="C197" t="s">
        <v>194</v>
      </c>
      <c r="D197" t="s">
        <v>27</v>
      </c>
      <c r="G197">
        <v>0.5</v>
      </c>
      <c r="H197">
        <v>0.5</v>
      </c>
      <c r="I197">
        <v>4979</v>
      </c>
      <c r="J197">
        <v>7405</v>
      </c>
      <c r="L197">
        <v>7220</v>
      </c>
      <c r="M197">
        <v>4.2350000000000003</v>
      </c>
      <c r="N197">
        <v>6.5519999999999996</v>
      </c>
      <c r="O197">
        <v>2.3170000000000002</v>
      </c>
      <c r="Q197">
        <v>0.63900000000000001</v>
      </c>
      <c r="R197">
        <v>1</v>
      </c>
      <c r="S197">
        <v>0</v>
      </c>
      <c r="T197">
        <v>0</v>
      </c>
      <c r="V197">
        <v>0</v>
      </c>
      <c r="Y197" s="12">
        <v>44847</v>
      </c>
      <c r="Z197">
        <v>0.37557870370370372</v>
      </c>
      <c r="AB197">
        <v>1</v>
      </c>
      <c r="AD197">
        <v>5.0438201644462852</v>
      </c>
      <c r="AE197">
        <v>7.3685587089460372</v>
      </c>
      <c r="AF197">
        <v>2.3247385444997519</v>
      </c>
      <c r="AG197">
        <v>0.76963101634865716</v>
      </c>
    </row>
    <row r="198" spans="1:62" x14ac:dyDescent="0.35">
      <c r="A198">
        <v>93</v>
      </c>
      <c r="B198">
        <v>27</v>
      </c>
      <c r="C198" t="s">
        <v>194</v>
      </c>
      <c r="D198" t="s">
        <v>27</v>
      </c>
      <c r="G198">
        <v>0.5</v>
      </c>
      <c r="H198">
        <v>0.5</v>
      </c>
      <c r="I198">
        <v>6030</v>
      </c>
      <c r="J198">
        <v>7424</v>
      </c>
      <c r="L198">
        <v>7365</v>
      </c>
      <c r="M198">
        <v>5.0410000000000004</v>
      </c>
      <c r="N198">
        <v>6.5679999999999996</v>
      </c>
      <c r="O198">
        <v>1.5269999999999999</v>
      </c>
      <c r="Q198">
        <v>0.65400000000000003</v>
      </c>
      <c r="R198">
        <v>1</v>
      </c>
      <c r="S198">
        <v>0</v>
      </c>
      <c r="T198">
        <v>0</v>
      </c>
      <c r="V198">
        <v>0</v>
      </c>
      <c r="Y198" s="12">
        <v>44847</v>
      </c>
      <c r="Z198">
        <v>0.38287037037037036</v>
      </c>
      <c r="AB198">
        <v>1</v>
      </c>
      <c r="AD198">
        <v>6.0909211761866366</v>
      </c>
      <c r="AE198">
        <v>7.3870930769948311</v>
      </c>
      <c r="AF198">
        <v>1.2961719008081944</v>
      </c>
      <c r="AG198">
        <v>0.78491084094083508</v>
      </c>
      <c r="AK198">
        <v>2.0156622417187275</v>
      </c>
      <c r="AQ198">
        <v>1.369466646905535</v>
      </c>
      <c r="AW198">
        <v>1.6125734065273691</v>
      </c>
      <c r="BC198">
        <v>1.4877894013572173</v>
      </c>
      <c r="BG198">
        <v>6.030147473316835</v>
      </c>
      <c r="BH198">
        <v>7.3368551846520464</v>
      </c>
      <c r="BI198">
        <v>1.3067077113352115</v>
      </c>
      <c r="BJ198">
        <v>0.77911504540587107</v>
      </c>
    </row>
    <row r="199" spans="1:62" x14ac:dyDescent="0.35">
      <c r="A199">
        <v>94</v>
      </c>
      <c r="B199">
        <v>27</v>
      </c>
      <c r="C199" t="s">
        <v>194</v>
      </c>
      <c r="D199" t="s">
        <v>27</v>
      </c>
      <c r="G199">
        <v>0.5</v>
      </c>
      <c r="H199">
        <v>0.5</v>
      </c>
      <c r="I199">
        <v>5908</v>
      </c>
      <c r="J199">
        <v>7321</v>
      </c>
      <c r="L199">
        <v>7255</v>
      </c>
      <c r="M199">
        <v>4.9470000000000001</v>
      </c>
      <c r="N199">
        <v>6.48</v>
      </c>
      <c r="O199">
        <v>1.5329999999999999</v>
      </c>
      <c r="Q199">
        <v>0.64300000000000002</v>
      </c>
      <c r="R199">
        <v>1</v>
      </c>
      <c r="S199">
        <v>0</v>
      </c>
      <c r="T199">
        <v>0</v>
      </c>
      <c r="V199">
        <v>0</v>
      </c>
      <c r="Y199" s="12">
        <v>44847</v>
      </c>
      <c r="Z199">
        <v>0.39060185185185187</v>
      </c>
      <c r="AB199">
        <v>1</v>
      </c>
      <c r="AD199">
        <v>5.9693737704470333</v>
      </c>
      <c r="AE199">
        <v>7.2866172923092618</v>
      </c>
      <c r="AF199">
        <v>1.3172435218622285</v>
      </c>
      <c r="AG199">
        <v>0.77331924987090706</v>
      </c>
    </row>
    <row r="200" spans="1:62" x14ac:dyDescent="0.35">
      <c r="A200">
        <v>56</v>
      </c>
      <c r="B200">
        <v>17</v>
      </c>
      <c r="C200" t="s">
        <v>157</v>
      </c>
      <c r="D200" t="s">
        <v>27</v>
      </c>
      <c r="G200">
        <v>0.5</v>
      </c>
      <c r="H200">
        <v>0.5</v>
      </c>
      <c r="I200">
        <v>6103</v>
      </c>
      <c r="J200">
        <v>7836</v>
      </c>
      <c r="L200">
        <v>8206</v>
      </c>
      <c r="M200">
        <v>5.0970000000000004</v>
      </c>
      <c r="N200">
        <v>6.9169999999999998</v>
      </c>
      <c r="O200">
        <v>1.82</v>
      </c>
      <c r="Q200">
        <v>0.74199999999999999</v>
      </c>
      <c r="R200">
        <v>1</v>
      </c>
      <c r="S200">
        <v>0</v>
      </c>
      <c r="T200">
        <v>0</v>
      </c>
      <c r="V200">
        <v>0</v>
      </c>
      <c r="Y200" s="12">
        <v>44845</v>
      </c>
      <c r="Z200">
        <v>0.97805555555555557</v>
      </c>
      <c r="AB200">
        <v>1</v>
      </c>
      <c r="AD200">
        <v>6.0827029656544038</v>
      </c>
      <c r="AE200">
        <v>7.7875948263408832</v>
      </c>
      <c r="AF200">
        <v>1.7048918606864794</v>
      </c>
      <c r="AG200">
        <v>0.82531033603346271</v>
      </c>
    </row>
    <row r="201" spans="1:62" x14ac:dyDescent="0.35">
      <c r="A201">
        <v>57</v>
      </c>
      <c r="B201">
        <v>17</v>
      </c>
      <c r="C201" t="s">
        <v>157</v>
      </c>
      <c r="D201" t="s">
        <v>27</v>
      </c>
      <c r="G201">
        <v>0.5</v>
      </c>
      <c r="H201">
        <v>0.5</v>
      </c>
      <c r="I201">
        <v>6295</v>
      </c>
      <c r="J201">
        <v>7751</v>
      </c>
      <c r="L201">
        <v>8099</v>
      </c>
      <c r="M201">
        <v>5.2439999999999998</v>
      </c>
      <c r="N201">
        <v>6.8449999999999998</v>
      </c>
      <c r="O201">
        <v>1.6</v>
      </c>
      <c r="Q201">
        <v>0.73099999999999998</v>
      </c>
      <c r="R201">
        <v>1</v>
      </c>
      <c r="S201">
        <v>0</v>
      </c>
      <c r="T201">
        <v>0</v>
      </c>
      <c r="V201">
        <v>0</v>
      </c>
      <c r="Y201" s="12">
        <v>44845</v>
      </c>
      <c r="Z201">
        <v>0.98525462962962962</v>
      </c>
      <c r="AB201">
        <v>1</v>
      </c>
      <c r="AD201">
        <v>6.2727695301872455</v>
      </c>
      <c r="AE201">
        <v>7.7045917927103931</v>
      </c>
      <c r="AF201">
        <v>1.4318222625231476</v>
      </c>
      <c r="AG201">
        <v>0.81468910566311759</v>
      </c>
      <c r="AK201">
        <v>0.39375791464409954</v>
      </c>
      <c r="AQ201">
        <v>1.1342217572542184</v>
      </c>
      <c r="AW201">
        <v>4.3144530677828756</v>
      </c>
      <c r="BC201">
        <v>1.1508441209971023</v>
      </c>
      <c r="BG201">
        <v>6.2851436554823525</v>
      </c>
      <c r="BH201">
        <v>7.7485345752206527</v>
      </c>
      <c r="BI201">
        <v>1.4633909197383002</v>
      </c>
      <c r="BJ201">
        <v>0.81940413783686883</v>
      </c>
    </row>
    <row r="202" spans="1:62" x14ac:dyDescent="0.35">
      <c r="A202">
        <v>58</v>
      </c>
      <c r="B202">
        <v>17</v>
      </c>
      <c r="C202" t="s">
        <v>157</v>
      </c>
      <c r="D202" t="s">
        <v>27</v>
      </c>
      <c r="G202">
        <v>0.5</v>
      </c>
      <c r="H202">
        <v>0.5</v>
      </c>
      <c r="I202">
        <v>6320</v>
      </c>
      <c r="J202">
        <v>7841</v>
      </c>
      <c r="L202">
        <v>8194</v>
      </c>
      <c r="M202">
        <v>5.2629999999999999</v>
      </c>
      <c r="N202">
        <v>6.9210000000000003</v>
      </c>
      <c r="O202">
        <v>1.6579999999999999</v>
      </c>
      <c r="Q202">
        <v>0.74099999999999999</v>
      </c>
      <c r="R202">
        <v>1</v>
      </c>
      <c r="S202">
        <v>0</v>
      </c>
      <c r="T202">
        <v>0</v>
      </c>
      <c r="V202">
        <v>0</v>
      </c>
      <c r="Y202" s="12">
        <v>44845</v>
      </c>
      <c r="Z202">
        <v>0.99284722222222221</v>
      </c>
      <c r="AB202">
        <v>1</v>
      </c>
      <c r="AD202">
        <v>6.2975177807774587</v>
      </c>
      <c r="AE202">
        <v>7.7924773577309114</v>
      </c>
      <c r="AF202">
        <v>1.4949595769534527</v>
      </c>
      <c r="AG202">
        <v>0.82411917001062018</v>
      </c>
    </row>
    <row r="203" spans="1:62" x14ac:dyDescent="0.35">
      <c r="A203">
        <v>35</v>
      </c>
      <c r="B203">
        <v>10</v>
      </c>
      <c r="C203" t="s">
        <v>129</v>
      </c>
      <c r="D203" t="s">
        <v>27</v>
      </c>
      <c r="G203">
        <v>0.5</v>
      </c>
      <c r="H203">
        <v>0.5</v>
      </c>
      <c r="I203">
        <v>1268</v>
      </c>
      <c r="J203">
        <v>390</v>
      </c>
      <c r="L203">
        <v>55</v>
      </c>
      <c r="M203">
        <v>1.3879999999999999</v>
      </c>
      <c r="N203">
        <v>0.60899999999999999</v>
      </c>
      <c r="O203">
        <v>0</v>
      </c>
      <c r="Q203">
        <v>0</v>
      </c>
      <c r="R203">
        <v>1</v>
      </c>
      <c r="S203">
        <v>0</v>
      </c>
      <c r="T203">
        <v>0</v>
      </c>
      <c r="V203">
        <v>0</v>
      </c>
      <c r="Y203" s="12">
        <v>44844</v>
      </c>
      <c r="Z203">
        <v>0.70400462962962962</v>
      </c>
      <c r="AB203">
        <v>3</v>
      </c>
      <c r="AC203" t="s">
        <v>200</v>
      </c>
      <c r="AD203">
        <v>1.319183870654741</v>
      </c>
      <c r="AE203">
        <v>0.53042007832749727</v>
      </c>
      <c r="AF203">
        <v>-0.7887637923272437</v>
      </c>
      <c r="AG203">
        <v>2.3708968609611605E-2</v>
      </c>
    </row>
    <row r="204" spans="1:62" x14ac:dyDescent="0.35">
      <c r="A204">
        <v>36</v>
      </c>
      <c r="B204">
        <v>10</v>
      </c>
      <c r="C204" t="s">
        <v>129</v>
      </c>
      <c r="D204" t="s">
        <v>27</v>
      </c>
      <c r="G204">
        <v>0.5</v>
      </c>
      <c r="H204">
        <v>0.5</v>
      </c>
      <c r="I204">
        <v>1194</v>
      </c>
      <c r="J204">
        <v>5383</v>
      </c>
      <c r="L204">
        <v>1444</v>
      </c>
      <c r="M204">
        <v>1.331</v>
      </c>
      <c r="N204">
        <v>4.8390000000000004</v>
      </c>
      <c r="O204">
        <v>3.508</v>
      </c>
      <c r="Q204">
        <v>3.5000000000000003E-2</v>
      </c>
      <c r="R204">
        <v>1</v>
      </c>
      <c r="S204">
        <v>0</v>
      </c>
      <c r="T204">
        <v>0</v>
      </c>
      <c r="V204">
        <v>0</v>
      </c>
      <c r="Y204" s="12">
        <v>44844</v>
      </c>
      <c r="Z204">
        <v>0.710474537037037</v>
      </c>
      <c r="AB204">
        <v>3</v>
      </c>
      <c r="AC204" t="s">
        <v>200</v>
      </c>
      <c r="AD204">
        <v>1.2454221843843074</v>
      </c>
      <c r="AE204">
        <v>5.4592504469601772</v>
      </c>
      <c r="AF204">
        <v>4.2138282625758698</v>
      </c>
      <c r="AG204">
        <v>0.16216933429728983</v>
      </c>
      <c r="AK204">
        <v>61.973680443780758</v>
      </c>
      <c r="AQ204">
        <v>5.2299544540147487</v>
      </c>
      <c r="AW204">
        <v>21.708879596613599</v>
      </c>
      <c r="BC204">
        <v>3.5025338980001757</v>
      </c>
      <c r="BG204">
        <v>1.8046155086777298</v>
      </c>
      <c r="BH204">
        <v>5.6058419369946151</v>
      </c>
      <c r="BI204">
        <v>3.8012264283168857</v>
      </c>
      <c r="BJ204">
        <v>0.15937819661604075</v>
      </c>
    </row>
    <row r="205" spans="1:62" x14ac:dyDescent="0.35">
      <c r="A205">
        <v>37</v>
      </c>
      <c r="B205">
        <v>10</v>
      </c>
      <c r="C205" t="s">
        <v>129</v>
      </c>
      <c r="D205" t="s">
        <v>27</v>
      </c>
      <c r="G205">
        <v>0.5</v>
      </c>
      <c r="H205">
        <v>0.5</v>
      </c>
      <c r="I205">
        <v>2316</v>
      </c>
      <c r="J205">
        <v>5680</v>
      </c>
      <c r="L205">
        <v>1388</v>
      </c>
      <c r="M205">
        <v>2.1920000000000002</v>
      </c>
      <c r="N205">
        <v>5.09</v>
      </c>
      <c r="O205">
        <v>2.8980000000000001</v>
      </c>
      <c r="Q205">
        <v>2.9000000000000001E-2</v>
      </c>
      <c r="R205">
        <v>1</v>
      </c>
      <c r="S205">
        <v>0</v>
      </c>
      <c r="T205">
        <v>0</v>
      </c>
      <c r="V205">
        <v>0</v>
      </c>
      <c r="Y205" s="12">
        <v>44844</v>
      </c>
      <c r="Z205">
        <v>0.71778935185185189</v>
      </c>
      <c r="AB205">
        <v>3</v>
      </c>
      <c r="AC205" t="s">
        <v>200</v>
      </c>
      <c r="AD205">
        <v>2.3638088329711522</v>
      </c>
      <c r="AE205">
        <v>5.7524334270290538</v>
      </c>
      <c r="AF205">
        <v>3.3886245940579016</v>
      </c>
      <c r="AG205">
        <v>0.15658705893479163</v>
      </c>
    </row>
    <row r="206" spans="1:62" x14ac:dyDescent="0.35">
      <c r="A206">
        <v>32</v>
      </c>
      <c r="B206">
        <v>9</v>
      </c>
      <c r="C206" t="s">
        <v>129</v>
      </c>
      <c r="D206" t="s">
        <v>27</v>
      </c>
      <c r="G206">
        <v>0.5</v>
      </c>
      <c r="H206">
        <v>0.5</v>
      </c>
      <c r="I206">
        <v>3930</v>
      </c>
      <c r="J206">
        <v>6665</v>
      </c>
      <c r="L206">
        <v>1402</v>
      </c>
      <c r="M206">
        <v>3.43</v>
      </c>
      <c r="N206">
        <v>5.9249999999999998</v>
      </c>
      <c r="O206">
        <v>2.4950000000000001</v>
      </c>
      <c r="Q206">
        <v>3.1E-2</v>
      </c>
      <c r="R206">
        <v>1</v>
      </c>
      <c r="S206">
        <v>0</v>
      </c>
      <c r="T206">
        <v>0</v>
      </c>
      <c r="V206">
        <v>0</v>
      </c>
      <c r="Y206" s="12">
        <v>44851</v>
      </c>
      <c r="Z206">
        <v>0.74247685185185175</v>
      </c>
      <c r="AB206">
        <v>1</v>
      </c>
      <c r="AD206">
        <v>3.9650968447941533</v>
      </c>
      <c r="AE206">
        <v>7.0023986875775597</v>
      </c>
      <c r="AF206">
        <v>3.0373018427834064</v>
      </c>
      <c r="AG206">
        <v>0.14589455401007431</v>
      </c>
    </row>
    <row r="207" spans="1:62" x14ac:dyDescent="0.35">
      <c r="A207">
        <v>33</v>
      </c>
      <c r="B207">
        <v>9</v>
      </c>
      <c r="C207" t="s">
        <v>129</v>
      </c>
      <c r="D207" t="s">
        <v>27</v>
      </c>
      <c r="G207">
        <v>0.5</v>
      </c>
      <c r="H207">
        <v>0.5</v>
      </c>
      <c r="I207">
        <v>3825</v>
      </c>
      <c r="J207">
        <v>6663</v>
      </c>
      <c r="L207">
        <v>1393</v>
      </c>
      <c r="M207">
        <v>3.3490000000000002</v>
      </c>
      <c r="N207">
        <v>5.9240000000000004</v>
      </c>
      <c r="O207">
        <v>2.5739999999999998</v>
      </c>
      <c r="Q207">
        <v>0.03</v>
      </c>
      <c r="R207">
        <v>1</v>
      </c>
      <c r="S207">
        <v>0</v>
      </c>
      <c r="T207">
        <v>0</v>
      </c>
      <c r="V207">
        <v>0</v>
      </c>
      <c r="Y207" s="12">
        <v>44851</v>
      </c>
      <c r="Z207">
        <v>0.749537037037037</v>
      </c>
      <c r="AB207">
        <v>1</v>
      </c>
      <c r="AD207">
        <v>3.8613578851003347</v>
      </c>
      <c r="AE207">
        <v>7.000330068579971</v>
      </c>
      <c r="AF207">
        <v>3.1389721834796362</v>
      </c>
      <c r="AG207">
        <v>0.1449651913630283</v>
      </c>
      <c r="AK207">
        <v>1.1953824174335124</v>
      </c>
      <c r="AQ207">
        <v>1.0247089573757708</v>
      </c>
      <c r="AW207">
        <v>3.8246813061647029</v>
      </c>
      <c r="BC207">
        <v>1.146254112808422</v>
      </c>
      <c r="BG207">
        <v>3.8845756522699038</v>
      </c>
      <c r="BH207">
        <v>6.9646463908715663</v>
      </c>
      <c r="BI207">
        <v>3.0800707386016626</v>
      </c>
      <c r="BJ207">
        <v>0.14413909123232072</v>
      </c>
    </row>
    <row r="208" spans="1:62" x14ac:dyDescent="0.35">
      <c r="A208">
        <v>34</v>
      </c>
      <c r="B208">
        <v>9</v>
      </c>
      <c r="C208" t="s">
        <v>129</v>
      </c>
      <c r="D208" t="s">
        <v>27</v>
      </c>
      <c r="G208">
        <v>0.5</v>
      </c>
      <c r="H208">
        <v>0.5</v>
      </c>
      <c r="I208">
        <v>3872</v>
      </c>
      <c r="J208">
        <v>6594</v>
      </c>
      <c r="L208">
        <v>1377</v>
      </c>
      <c r="M208">
        <v>3.3860000000000001</v>
      </c>
      <c r="N208">
        <v>5.8650000000000002</v>
      </c>
      <c r="O208">
        <v>2.4790000000000001</v>
      </c>
      <c r="Q208">
        <v>2.8000000000000001E-2</v>
      </c>
      <c r="R208">
        <v>1</v>
      </c>
      <c r="S208">
        <v>0</v>
      </c>
      <c r="T208">
        <v>0</v>
      </c>
      <c r="V208">
        <v>0</v>
      </c>
      <c r="Y208" s="12">
        <v>44851</v>
      </c>
      <c r="Z208">
        <v>0.75703703703703706</v>
      </c>
      <c r="AB208">
        <v>1</v>
      </c>
      <c r="AD208">
        <v>3.9077934194394723</v>
      </c>
      <c r="AE208">
        <v>6.9289627131631617</v>
      </c>
      <c r="AF208">
        <v>3.0211692937236894</v>
      </c>
      <c r="AG208">
        <v>0.14331299110161314</v>
      </c>
    </row>
    <row r="209" spans="1:62" x14ac:dyDescent="0.35">
      <c r="A209">
        <v>47</v>
      </c>
      <c r="B209">
        <v>14</v>
      </c>
      <c r="C209" t="s">
        <v>154</v>
      </c>
      <c r="D209" t="s">
        <v>27</v>
      </c>
      <c r="G209">
        <v>0.5</v>
      </c>
      <c r="H209">
        <v>0.5</v>
      </c>
      <c r="I209">
        <v>4439</v>
      </c>
      <c r="J209">
        <v>7092</v>
      </c>
      <c r="L209">
        <v>1595</v>
      </c>
      <c r="M209">
        <v>3.82</v>
      </c>
      <c r="N209">
        <v>6.2869999999999999</v>
      </c>
      <c r="O209">
        <v>2.4660000000000002</v>
      </c>
      <c r="Q209">
        <v>5.0999999999999997E-2</v>
      </c>
      <c r="R209">
        <v>1</v>
      </c>
      <c r="S209">
        <v>0</v>
      </c>
      <c r="T209">
        <v>0</v>
      </c>
      <c r="V209">
        <v>0</v>
      </c>
      <c r="Y209" s="12">
        <v>44845</v>
      </c>
      <c r="Z209">
        <v>0.89479166666666676</v>
      </c>
      <c r="AB209">
        <v>1</v>
      </c>
      <c r="AD209">
        <v>4.4354594063697697</v>
      </c>
      <c r="AE209">
        <v>7.0610741555045973</v>
      </c>
      <c r="AF209">
        <v>2.6256147491348276</v>
      </c>
      <c r="AG209">
        <v>0.16907712128251945</v>
      </c>
    </row>
    <row r="210" spans="1:62" x14ac:dyDescent="0.35">
      <c r="A210">
        <v>48</v>
      </c>
      <c r="B210">
        <v>14</v>
      </c>
      <c r="C210" t="s">
        <v>154</v>
      </c>
      <c r="D210" t="s">
        <v>27</v>
      </c>
      <c r="G210">
        <v>0.5</v>
      </c>
      <c r="H210">
        <v>0.5</v>
      </c>
      <c r="I210">
        <v>4467</v>
      </c>
      <c r="J210">
        <v>7081</v>
      </c>
      <c r="L210">
        <v>1562</v>
      </c>
      <c r="M210">
        <v>3.8420000000000001</v>
      </c>
      <c r="N210">
        <v>6.2779999999999996</v>
      </c>
      <c r="O210">
        <v>2.4359999999999999</v>
      </c>
      <c r="Q210">
        <v>4.7E-2</v>
      </c>
      <c r="R210">
        <v>1</v>
      </c>
      <c r="S210">
        <v>0</v>
      </c>
      <c r="T210">
        <v>0</v>
      </c>
      <c r="V210">
        <v>0</v>
      </c>
      <c r="Y210" s="12">
        <v>44845</v>
      </c>
      <c r="Z210">
        <v>0.90195601851851848</v>
      </c>
      <c r="AB210">
        <v>1</v>
      </c>
      <c r="AD210">
        <v>4.4631774470308088</v>
      </c>
      <c r="AE210">
        <v>7.050332586446534</v>
      </c>
      <c r="AF210">
        <v>2.5871551394157253</v>
      </c>
      <c r="AG210">
        <v>0.16580141471970272</v>
      </c>
      <c r="AK210">
        <v>1.7369971963536961</v>
      </c>
      <c r="AQ210">
        <v>0.34686301517387369</v>
      </c>
      <c r="AW210">
        <v>4.0466615696137263</v>
      </c>
      <c r="BC210">
        <v>1.1902562880221834</v>
      </c>
      <c r="BG210">
        <v>4.502279682963346</v>
      </c>
      <c r="BH210">
        <v>7.0381262579714621</v>
      </c>
      <c r="BI210">
        <v>2.5358465750081156</v>
      </c>
      <c r="BJ210">
        <v>0.1667940530720714</v>
      </c>
    </row>
    <row r="211" spans="1:62" x14ac:dyDescent="0.35">
      <c r="A211">
        <v>49</v>
      </c>
      <c r="B211">
        <v>14</v>
      </c>
      <c r="C211" t="s">
        <v>154</v>
      </c>
      <c r="D211" t="s">
        <v>27</v>
      </c>
      <c r="G211">
        <v>0.5</v>
      </c>
      <c r="H211">
        <v>0.5</v>
      </c>
      <c r="I211">
        <v>4546</v>
      </c>
      <c r="J211">
        <v>7056</v>
      </c>
      <c r="L211">
        <v>1582</v>
      </c>
      <c r="M211">
        <v>3.9020000000000001</v>
      </c>
      <c r="N211">
        <v>6.2560000000000002</v>
      </c>
      <c r="O211">
        <v>2.3540000000000001</v>
      </c>
      <c r="Q211">
        <v>4.9000000000000002E-2</v>
      </c>
      <c r="R211">
        <v>1</v>
      </c>
      <c r="S211">
        <v>0</v>
      </c>
      <c r="T211">
        <v>0</v>
      </c>
      <c r="V211">
        <v>0</v>
      </c>
      <c r="Y211" s="12">
        <v>44845</v>
      </c>
      <c r="Z211">
        <v>0.90945601851851843</v>
      </c>
      <c r="AB211">
        <v>1</v>
      </c>
      <c r="AD211">
        <v>4.5413819188958842</v>
      </c>
      <c r="AE211">
        <v>7.0259199294963901</v>
      </c>
      <c r="AF211">
        <v>2.4845380106005059</v>
      </c>
      <c r="AG211">
        <v>0.16778669142444011</v>
      </c>
    </row>
    <row r="212" spans="1:62" x14ac:dyDescent="0.35">
      <c r="A212">
        <v>89</v>
      </c>
      <c r="B212">
        <v>26</v>
      </c>
      <c r="C212" t="s">
        <v>123</v>
      </c>
      <c r="D212" t="s">
        <v>27</v>
      </c>
      <c r="G212">
        <v>0.5</v>
      </c>
      <c r="H212">
        <v>0.5</v>
      </c>
      <c r="I212">
        <v>3793</v>
      </c>
      <c r="J212">
        <v>7273</v>
      </c>
      <c r="L212">
        <v>1548</v>
      </c>
      <c r="M212">
        <v>3.3250000000000002</v>
      </c>
      <c r="N212">
        <v>6.44</v>
      </c>
      <c r="O212">
        <v>3.1150000000000002</v>
      </c>
      <c r="Q212">
        <v>4.5999999999999999E-2</v>
      </c>
      <c r="R212">
        <v>1</v>
      </c>
      <c r="S212">
        <v>0</v>
      </c>
      <c r="T212">
        <v>0</v>
      </c>
      <c r="V212">
        <v>0</v>
      </c>
      <c r="Y212" s="12">
        <v>44842</v>
      </c>
      <c r="Z212">
        <v>0.27144675925925926</v>
      </c>
      <c r="AB212">
        <v>1</v>
      </c>
      <c r="AD212">
        <v>3.8500670976329072</v>
      </c>
      <c r="AE212">
        <v>7.487108051731111</v>
      </c>
      <c r="AF212">
        <v>3.6370409540982038</v>
      </c>
      <c r="AG212">
        <v>0.17944069962079584</v>
      </c>
    </row>
    <row r="213" spans="1:62" x14ac:dyDescent="0.35">
      <c r="A213">
        <v>90</v>
      </c>
      <c r="B213">
        <v>26</v>
      </c>
      <c r="C213" t="s">
        <v>123</v>
      </c>
      <c r="D213" t="s">
        <v>27</v>
      </c>
      <c r="G213">
        <v>0.5</v>
      </c>
      <c r="H213">
        <v>0.5</v>
      </c>
      <c r="I213">
        <v>4652</v>
      </c>
      <c r="J213">
        <v>7332</v>
      </c>
      <c r="L213">
        <v>1552</v>
      </c>
      <c r="M213">
        <v>3.984</v>
      </c>
      <c r="N213">
        <v>6.49</v>
      </c>
      <c r="O213">
        <v>2.5059999999999998</v>
      </c>
      <c r="Q213">
        <v>4.5999999999999999E-2</v>
      </c>
      <c r="R213">
        <v>1</v>
      </c>
      <c r="S213">
        <v>0</v>
      </c>
      <c r="T213">
        <v>0</v>
      </c>
      <c r="V213">
        <v>0</v>
      </c>
      <c r="Y213" s="12">
        <v>44842</v>
      </c>
      <c r="Z213">
        <v>0.27854166666666669</v>
      </c>
      <c r="AB213">
        <v>1</v>
      </c>
      <c r="AD213">
        <v>4.7092037474553319</v>
      </c>
      <c r="AE213">
        <v>7.5468195340194626</v>
      </c>
      <c r="AF213">
        <v>2.8376157865641307</v>
      </c>
      <c r="AG213">
        <v>0.17984845002497818</v>
      </c>
      <c r="AK213">
        <v>2.578640827170056</v>
      </c>
      <c r="AQ213">
        <v>1.159938654025725</v>
      </c>
      <c r="AW213">
        <v>1.2400288241837236</v>
      </c>
      <c r="BC213">
        <v>1.6303131052361179</v>
      </c>
      <c r="BG213">
        <v>4.7707135308826647</v>
      </c>
      <c r="BH213">
        <v>7.59084410146935</v>
      </c>
      <c r="BI213">
        <v>2.8201305705866848</v>
      </c>
      <c r="BJ213">
        <v>0.18132654524013914</v>
      </c>
    </row>
    <row r="214" spans="1:62" x14ac:dyDescent="0.35">
      <c r="A214">
        <v>91</v>
      </c>
      <c r="B214">
        <v>26</v>
      </c>
      <c r="C214" t="s">
        <v>123</v>
      </c>
      <c r="D214" t="s">
        <v>27</v>
      </c>
      <c r="G214">
        <v>0.5</v>
      </c>
      <c r="H214">
        <v>0.5</v>
      </c>
      <c r="I214">
        <v>4775</v>
      </c>
      <c r="J214">
        <v>7419</v>
      </c>
      <c r="L214">
        <v>1581</v>
      </c>
      <c r="M214">
        <v>4.0780000000000003</v>
      </c>
      <c r="N214">
        <v>6.5640000000000001</v>
      </c>
      <c r="O214">
        <v>2.4860000000000002</v>
      </c>
      <c r="Q214">
        <v>4.9000000000000002E-2</v>
      </c>
      <c r="R214">
        <v>1</v>
      </c>
      <c r="S214">
        <v>0</v>
      </c>
      <c r="T214">
        <v>0</v>
      </c>
      <c r="V214">
        <v>0</v>
      </c>
      <c r="Y214" s="12">
        <v>44842</v>
      </c>
      <c r="Z214">
        <v>0.28615740740740742</v>
      </c>
      <c r="AB214">
        <v>1</v>
      </c>
      <c r="AD214">
        <v>4.8322233143099984</v>
      </c>
      <c r="AE214">
        <v>7.6348686689192373</v>
      </c>
      <c r="AF214">
        <v>2.8026453546092389</v>
      </c>
      <c r="AG214">
        <v>0.18280464045530007</v>
      </c>
    </row>
    <row r="215" spans="1:62" x14ac:dyDescent="0.35">
      <c r="A215">
        <v>86</v>
      </c>
      <c r="B215">
        <v>25</v>
      </c>
      <c r="C215" t="s">
        <v>192</v>
      </c>
      <c r="D215" t="s">
        <v>27</v>
      </c>
      <c r="G215">
        <v>0.5</v>
      </c>
      <c r="H215">
        <v>0.5</v>
      </c>
      <c r="I215">
        <v>4722</v>
      </c>
      <c r="J215">
        <v>6676</v>
      </c>
      <c r="L215">
        <v>1952</v>
      </c>
      <c r="M215">
        <v>4.0380000000000003</v>
      </c>
      <c r="N215">
        <v>5.9349999999999996</v>
      </c>
      <c r="O215">
        <v>1.897</v>
      </c>
      <c r="Q215">
        <v>8.7999999999999995E-2</v>
      </c>
      <c r="R215">
        <v>1</v>
      </c>
      <c r="S215">
        <v>0</v>
      </c>
      <c r="T215">
        <v>0</v>
      </c>
      <c r="V215">
        <v>0</v>
      </c>
      <c r="Y215" s="12">
        <v>44847</v>
      </c>
      <c r="Z215">
        <v>0.31877314814814817</v>
      </c>
      <c r="AB215">
        <v>1</v>
      </c>
      <c r="AD215">
        <v>4.787773580224334</v>
      </c>
      <c r="AE215">
        <v>6.6574242717054526</v>
      </c>
      <c r="AF215">
        <v>1.8696506914811186</v>
      </c>
      <c r="AG215">
        <v>0.2144991821997391</v>
      </c>
    </row>
    <row r="216" spans="1:62" x14ac:dyDescent="0.35">
      <c r="A216">
        <v>87</v>
      </c>
      <c r="B216">
        <v>25</v>
      </c>
      <c r="C216" t="s">
        <v>192</v>
      </c>
      <c r="D216" t="s">
        <v>27</v>
      </c>
      <c r="G216">
        <v>0.5</v>
      </c>
      <c r="H216">
        <v>0.5</v>
      </c>
      <c r="I216">
        <v>4230</v>
      </c>
      <c r="J216">
        <v>6681</v>
      </c>
      <c r="L216">
        <v>1937</v>
      </c>
      <c r="M216">
        <v>3.66</v>
      </c>
      <c r="N216">
        <v>5.9379999999999997</v>
      </c>
      <c r="O216">
        <v>2.278</v>
      </c>
      <c r="Q216">
        <v>8.6999999999999994E-2</v>
      </c>
      <c r="R216">
        <v>1</v>
      </c>
      <c r="S216">
        <v>0</v>
      </c>
      <c r="T216">
        <v>0</v>
      </c>
      <c r="V216">
        <v>0</v>
      </c>
      <c r="Y216" s="12">
        <v>44847</v>
      </c>
      <c r="Z216">
        <v>0.32612268518518522</v>
      </c>
      <c r="AB216">
        <v>1</v>
      </c>
      <c r="AD216">
        <v>4.297598796422001</v>
      </c>
      <c r="AE216">
        <v>6.6623017369814512</v>
      </c>
      <c r="AF216">
        <v>2.3647029405594502</v>
      </c>
      <c r="AG216">
        <v>0.21291851069020346</v>
      </c>
      <c r="AK216">
        <v>1.8011268913657812</v>
      </c>
      <c r="AQ216">
        <v>0.43829684513717415</v>
      </c>
      <c r="AW216">
        <v>4.383482907135658</v>
      </c>
      <c r="BC216">
        <v>1.2450078093623913</v>
      </c>
      <c r="BG216">
        <v>4.2592416232992569</v>
      </c>
      <c r="BH216">
        <v>6.6769341328094463</v>
      </c>
      <c r="BI216">
        <v>2.4176925095101893</v>
      </c>
      <c r="BJ216">
        <v>0.21160128443225709</v>
      </c>
    </row>
    <row r="217" spans="1:62" x14ac:dyDescent="0.35">
      <c r="A217">
        <v>88</v>
      </c>
      <c r="B217">
        <v>25</v>
      </c>
      <c r="C217" t="s">
        <v>192</v>
      </c>
      <c r="D217" t="s">
        <v>27</v>
      </c>
      <c r="G217">
        <v>0.5</v>
      </c>
      <c r="H217">
        <v>0.5</v>
      </c>
      <c r="I217">
        <v>4153</v>
      </c>
      <c r="J217">
        <v>6711</v>
      </c>
      <c r="L217">
        <v>1912</v>
      </c>
      <c r="M217">
        <v>3.601</v>
      </c>
      <c r="N217">
        <v>5.9640000000000004</v>
      </c>
      <c r="O217">
        <v>2.3639999999999999</v>
      </c>
      <c r="Q217">
        <v>8.4000000000000005E-2</v>
      </c>
      <c r="R217">
        <v>1</v>
      </c>
      <c r="S217">
        <v>0</v>
      </c>
      <c r="T217">
        <v>0</v>
      </c>
      <c r="V217">
        <v>0</v>
      </c>
      <c r="Y217" s="12">
        <v>44847</v>
      </c>
      <c r="Z217">
        <v>0.33398148148148149</v>
      </c>
      <c r="AB217">
        <v>1</v>
      </c>
      <c r="AD217">
        <v>4.2208844501765137</v>
      </c>
      <c r="AE217">
        <v>6.6915665286374422</v>
      </c>
      <c r="AF217">
        <v>2.4706820784609285</v>
      </c>
      <c r="AG217">
        <v>0.21028405817431073</v>
      </c>
    </row>
    <row r="218" spans="1:62" x14ac:dyDescent="0.35">
      <c r="A218">
        <v>101</v>
      </c>
      <c r="B218">
        <v>30</v>
      </c>
      <c r="C218" t="s">
        <v>168</v>
      </c>
      <c r="D218" t="s">
        <v>27</v>
      </c>
      <c r="G218">
        <v>0.5</v>
      </c>
      <c r="H218">
        <v>0.5</v>
      </c>
      <c r="I218">
        <v>5976</v>
      </c>
      <c r="J218">
        <v>7643</v>
      </c>
      <c r="L218">
        <v>3222</v>
      </c>
      <c r="M218">
        <v>5</v>
      </c>
      <c r="N218">
        <v>6.7530000000000001</v>
      </c>
      <c r="O218">
        <v>1.754</v>
      </c>
      <c r="Q218">
        <v>0.221</v>
      </c>
      <c r="R218">
        <v>1</v>
      </c>
      <c r="S218">
        <v>0</v>
      </c>
      <c r="T218">
        <v>0</v>
      </c>
      <c r="V218">
        <v>0</v>
      </c>
      <c r="Y218" s="12">
        <v>44846</v>
      </c>
      <c r="Z218">
        <v>0.39534722222222224</v>
      </c>
      <c r="AB218">
        <v>1</v>
      </c>
      <c r="AD218">
        <v>5.9569818526561171</v>
      </c>
      <c r="AE218">
        <v>7.5991291146857707</v>
      </c>
      <c r="AF218">
        <v>1.6421472620296536</v>
      </c>
      <c r="AG218">
        <v>0.33057938121290587</v>
      </c>
    </row>
    <row r="219" spans="1:62" x14ac:dyDescent="0.35">
      <c r="A219">
        <v>102</v>
      </c>
      <c r="B219">
        <v>30</v>
      </c>
      <c r="C219" t="s">
        <v>168</v>
      </c>
      <c r="D219" t="s">
        <v>27</v>
      </c>
      <c r="G219">
        <v>0.5</v>
      </c>
      <c r="H219">
        <v>0.5</v>
      </c>
      <c r="I219">
        <v>4827</v>
      </c>
      <c r="J219">
        <v>7619</v>
      </c>
      <c r="L219">
        <v>3257</v>
      </c>
      <c r="M219">
        <v>4.1180000000000003</v>
      </c>
      <c r="N219">
        <v>6.7329999999999997</v>
      </c>
      <c r="O219">
        <v>2.6150000000000002</v>
      </c>
      <c r="Q219">
        <v>0.22500000000000001</v>
      </c>
      <c r="R219">
        <v>1</v>
      </c>
      <c r="S219">
        <v>0</v>
      </c>
      <c r="T219">
        <v>0</v>
      </c>
      <c r="V219">
        <v>0</v>
      </c>
      <c r="Y219" s="12">
        <v>44846</v>
      </c>
      <c r="Z219">
        <v>0.4024537037037037</v>
      </c>
      <c r="AB219">
        <v>1</v>
      </c>
      <c r="AD219">
        <v>4.8195522555298886</v>
      </c>
      <c r="AE219">
        <v>7.5756929640136326</v>
      </c>
      <c r="AF219">
        <v>2.7561407084837439</v>
      </c>
      <c r="AG219">
        <v>0.33405361544619627</v>
      </c>
      <c r="AK219">
        <v>2.1592089710299471</v>
      </c>
      <c r="AQ219">
        <v>0.67253355356398903</v>
      </c>
      <c r="AW219">
        <v>1.8752739801585763</v>
      </c>
      <c r="BC219">
        <v>1.2257795000903364</v>
      </c>
      <c r="BG219">
        <v>4.7680758943022434</v>
      </c>
      <c r="BH219">
        <v>7.5503038007854828</v>
      </c>
      <c r="BI219">
        <v>2.7822279064832394</v>
      </c>
      <c r="BJ219">
        <v>0.33201870682384044</v>
      </c>
    </row>
    <row r="220" spans="1:62" x14ac:dyDescent="0.35">
      <c r="A220">
        <v>103</v>
      </c>
      <c r="B220">
        <v>30</v>
      </c>
      <c r="C220" t="s">
        <v>168</v>
      </c>
      <c r="D220" t="s">
        <v>27</v>
      </c>
      <c r="G220">
        <v>0.5</v>
      </c>
      <c r="H220">
        <v>0.5</v>
      </c>
      <c r="I220">
        <v>4723</v>
      </c>
      <c r="J220">
        <v>7567</v>
      </c>
      <c r="L220">
        <v>3216</v>
      </c>
      <c r="M220">
        <v>4.0380000000000003</v>
      </c>
      <c r="N220">
        <v>6.6890000000000001</v>
      </c>
      <c r="O220">
        <v>2.6509999999999998</v>
      </c>
      <c r="Q220">
        <v>0.22</v>
      </c>
      <c r="R220">
        <v>1</v>
      </c>
      <c r="S220">
        <v>0</v>
      </c>
      <c r="T220">
        <v>0</v>
      </c>
      <c r="V220">
        <v>0</v>
      </c>
      <c r="Y220" s="12">
        <v>44846</v>
      </c>
      <c r="Z220">
        <v>0.40983796296296293</v>
      </c>
      <c r="AB220">
        <v>1</v>
      </c>
      <c r="AD220">
        <v>4.7165995330745982</v>
      </c>
      <c r="AE220">
        <v>7.524914637557333</v>
      </c>
      <c r="AF220">
        <v>2.8083151044827348</v>
      </c>
      <c r="AG220">
        <v>0.3299837982014846</v>
      </c>
    </row>
    <row r="221" spans="1:62" x14ac:dyDescent="0.35">
      <c r="A221">
        <v>50</v>
      </c>
      <c r="B221">
        <v>15</v>
      </c>
      <c r="C221" t="s">
        <v>155</v>
      </c>
      <c r="D221" t="s">
        <v>27</v>
      </c>
      <c r="G221">
        <v>0.5</v>
      </c>
      <c r="H221">
        <v>0.5</v>
      </c>
      <c r="I221">
        <v>4172</v>
      </c>
      <c r="J221">
        <v>7727</v>
      </c>
      <c r="L221">
        <v>3064</v>
      </c>
      <c r="M221">
        <v>3.6160000000000001</v>
      </c>
      <c r="N221">
        <v>6.8250000000000002</v>
      </c>
      <c r="O221">
        <v>3.2090000000000001</v>
      </c>
      <c r="Q221">
        <v>0.20399999999999999</v>
      </c>
      <c r="R221">
        <v>1</v>
      </c>
      <c r="S221">
        <v>0</v>
      </c>
      <c r="T221">
        <v>0</v>
      </c>
      <c r="V221">
        <v>0</v>
      </c>
      <c r="Y221" s="12">
        <v>44845</v>
      </c>
      <c r="Z221">
        <v>0.92248842592592595</v>
      </c>
      <c r="AB221">
        <v>1</v>
      </c>
      <c r="AD221">
        <v>4.1711480900662856</v>
      </c>
      <c r="AE221">
        <v>7.681155642038255</v>
      </c>
      <c r="AF221">
        <v>3.5100075519719693</v>
      </c>
      <c r="AG221">
        <v>0.3148956952454805</v>
      </c>
    </row>
    <row r="222" spans="1:62" x14ac:dyDescent="0.35">
      <c r="A222">
        <v>51</v>
      </c>
      <c r="B222">
        <v>15</v>
      </c>
      <c r="C222" t="s">
        <v>155</v>
      </c>
      <c r="D222" t="s">
        <v>27</v>
      </c>
      <c r="G222">
        <v>0.5</v>
      </c>
      <c r="H222">
        <v>0.5</v>
      </c>
      <c r="I222">
        <v>4020</v>
      </c>
      <c r="J222">
        <v>7754</v>
      </c>
      <c r="L222">
        <v>3076</v>
      </c>
      <c r="M222">
        <v>3.4990000000000001</v>
      </c>
      <c r="N222">
        <v>6.8479999999999999</v>
      </c>
      <c r="O222">
        <v>3.3490000000000002</v>
      </c>
      <c r="Q222">
        <v>0.20599999999999999</v>
      </c>
      <c r="R222">
        <v>1</v>
      </c>
      <c r="S222">
        <v>0</v>
      </c>
      <c r="T222">
        <v>0</v>
      </c>
      <c r="V222">
        <v>0</v>
      </c>
      <c r="Y222" s="12">
        <v>44845</v>
      </c>
      <c r="Z222">
        <v>0.92964120370370373</v>
      </c>
      <c r="AB222">
        <v>1</v>
      </c>
      <c r="AD222">
        <v>4.0206787264777857</v>
      </c>
      <c r="AE222">
        <v>7.7075213115444106</v>
      </c>
      <c r="AF222">
        <v>3.6868425850666249</v>
      </c>
      <c r="AG222">
        <v>0.31608686126832292</v>
      </c>
      <c r="AK222">
        <v>9.8435400600440537E-2</v>
      </c>
      <c r="AQ222">
        <v>0.15191880609472994</v>
      </c>
      <c r="AW222">
        <v>0.21021241211057354</v>
      </c>
      <c r="BC222">
        <v>0.99990301450817465</v>
      </c>
      <c r="BG222">
        <v>4.0226585865250026</v>
      </c>
      <c r="BH222">
        <v>7.7133803492124446</v>
      </c>
      <c r="BI222">
        <v>3.6907217626874425</v>
      </c>
      <c r="BJ222">
        <v>0.31767508263211286</v>
      </c>
    </row>
    <row r="223" spans="1:62" x14ac:dyDescent="0.35">
      <c r="A223">
        <v>52</v>
      </c>
      <c r="B223">
        <v>15</v>
      </c>
      <c r="C223" t="s">
        <v>155</v>
      </c>
      <c r="D223" t="s">
        <v>27</v>
      </c>
      <c r="G223">
        <v>0.5</v>
      </c>
      <c r="H223">
        <v>0.5</v>
      </c>
      <c r="I223">
        <v>4024</v>
      </c>
      <c r="J223">
        <v>7766</v>
      </c>
      <c r="L223">
        <v>3108</v>
      </c>
      <c r="M223">
        <v>3.5019999999999998</v>
      </c>
      <c r="N223">
        <v>6.8579999999999997</v>
      </c>
      <c r="O223">
        <v>3.3559999999999999</v>
      </c>
      <c r="Q223">
        <v>0.20899999999999999</v>
      </c>
      <c r="R223">
        <v>1</v>
      </c>
      <c r="S223">
        <v>0</v>
      </c>
      <c r="T223">
        <v>0</v>
      </c>
      <c r="V223">
        <v>0</v>
      </c>
      <c r="Y223" s="12">
        <v>44845</v>
      </c>
      <c r="Z223">
        <v>0.93731481481481482</v>
      </c>
      <c r="AB223">
        <v>1</v>
      </c>
      <c r="AD223">
        <v>4.0246384465722196</v>
      </c>
      <c r="AE223">
        <v>7.7192393868804796</v>
      </c>
      <c r="AF223">
        <v>3.69460094030826</v>
      </c>
      <c r="AG223">
        <v>0.31926330399590275</v>
      </c>
    </row>
    <row r="224" spans="1:62" x14ac:dyDescent="0.35">
      <c r="A224">
        <v>92</v>
      </c>
      <c r="B224">
        <v>27</v>
      </c>
      <c r="C224" t="s">
        <v>144</v>
      </c>
      <c r="D224" t="s">
        <v>27</v>
      </c>
      <c r="G224">
        <v>0.5</v>
      </c>
      <c r="H224">
        <v>0.5</v>
      </c>
      <c r="I224">
        <v>3647</v>
      </c>
      <c r="J224">
        <v>7796</v>
      </c>
      <c r="L224">
        <v>3631</v>
      </c>
      <c r="M224">
        <v>3.2130000000000001</v>
      </c>
      <c r="N224">
        <v>6.8840000000000003</v>
      </c>
      <c r="O224">
        <v>3.67</v>
      </c>
      <c r="Q224">
        <v>0.26400000000000001</v>
      </c>
      <c r="R224">
        <v>1</v>
      </c>
      <c r="S224">
        <v>0</v>
      </c>
      <c r="T224">
        <v>0</v>
      </c>
      <c r="V224">
        <v>0</v>
      </c>
      <c r="Y224" s="12">
        <v>44845</v>
      </c>
      <c r="Z224">
        <v>0.20871527777777776</v>
      </c>
      <c r="AB224">
        <v>1</v>
      </c>
      <c r="AD224">
        <v>3.6905224062947628</v>
      </c>
      <c r="AE224">
        <v>7.8412387665096777</v>
      </c>
      <c r="AF224">
        <v>4.1507163602149149</v>
      </c>
      <c r="AG224">
        <v>0.38017712390056724</v>
      </c>
    </row>
    <row r="225" spans="1:62" x14ac:dyDescent="0.35">
      <c r="A225">
        <v>93</v>
      </c>
      <c r="B225">
        <v>27</v>
      </c>
      <c r="C225" t="s">
        <v>144</v>
      </c>
      <c r="D225" t="s">
        <v>27</v>
      </c>
      <c r="G225">
        <v>0.5</v>
      </c>
      <c r="H225">
        <v>0.5</v>
      </c>
      <c r="I225">
        <v>4037</v>
      </c>
      <c r="J225">
        <v>7623</v>
      </c>
      <c r="L225">
        <v>3660</v>
      </c>
      <c r="M225">
        <v>3.512</v>
      </c>
      <c r="N225">
        <v>6.7359999999999998</v>
      </c>
      <c r="O225">
        <v>3.2240000000000002</v>
      </c>
      <c r="Q225">
        <v>0.26700000000000002</v>
      </c>
      <c r="R225">
        <v>1</v>
      </c>
      <c r="S225">
        <v>0</v>
      </c>
      <c r="T225">
        <v>0</v>
      </c>
      <c r="V225">
        <v>0</v>
      </c>
      <c r="Y225" s="12">
        <v>44845</v>
      </c>
      <c r="Z225">
        <v>0.21613425925925925</v>
      </c>
      <c r="AB225">
        <v>1</v>
      </c>
      <c r="AD225">
        <v>4.0792664285308318</v>
      </c>
      <c r="AE225">
        <v>7.6704621484897588</v>
      </c>
      <c r="AF225">
        <v>3.5911957199589271</v>
      </c>
      <c r="AG225">
        <v>0.38306794507043235</v>
      </c>
      <c r="AK225">
        <v>4.6073642722132533</v>
      </c>
      <c r="AQ225">
        <v>1.4691180379127053</v>
      </c>
      <c r="AW225">
        <v>2.2202022660273117</v>
      </c>
      <c r="BC225">
        <v>0.44140452498883581</v>
      </c>
      <c r="BG225">
        <v>4.1754556545456545</v>
      </c>
      <c r="BH225">
        <v>7.7272231631495583</v>
      </c>
      <c r="BI225">
        <v>3.5517675086039042</v>
      </c>
      <c r="BJ225">
        <v>0.38391525472366872</v>
      </c>
    </row>
    <row r="226" spans="1:62" x14ac:dyDescent="0.35">
      <c r="A226">
        <v>94</v>
      </c>
      <c r="B226">
        <v>27</v>
      </c>
      <c r="C226" t="s">
        <v>144</v>
      </c>
      <c r="D226" t="s">
        <v>27</v>
      </c>
      <c r="G226">
        <v>0.5</v>
      </c>
      <c r="H226">
        <v>0.5</v>
      </c>
      <c r="I226">
        <v>4230</v>
      </c>
      <c r="J226">
        <v>7738</v>
      </c>
      <c r="L226">
        <v>3677</v>
      </c>
      <c r="M226">
        <v>3.66</v>
      </c>
      <c r="N226">
        <v>6.8339999999999996</v>
      </c>
      <c r="O226">
        <v>3.1739999999999999</v>
      </c>
      <c r="Q226">
        <v>0.26900000000000002</v>
      </c>
      <c r="R226">
        <v>1</v>
      </c>
      <c r="S226">
        <v>0</v>
      </c>
      <c r="T226">
        <v>0</v>
      </c>
      <c r="V226">
        <v>0</v>
      </c>
      <c r="Y226" s="12">
        <v>44845</v>
      </c>
      <c r="Z226">
        <v>0.22385416666666666</v>
      </c>
      <c r="AB226">
        <v>1</v>
      </c>
      <c r="AD226">
        <v>4.2716448805604763</v>
      </c>
      <c r="AE226">
        <v>7.7839841778093577</v>
      </c>
      <c r="AF226">
        <v>3.5123392972488814</v>
      </c>
      <c r="AG226">
        <v>0.38476256437690504</v>
      </c>
    </row>
    <row r="227" spans="1:62" x14ac:dyDescent="0.35">
      <c r="A227">
        <v>53</v>
      </c>
      <c r="B227">
        <v>16</v>
      </c>
      <c r="C227" t="s">
        <v>115</v>
      </c>
      <c r="D227" t="s">
        <v>27</v>
      </c>
      <c r="G227">
        <v>0.5</v>
      </c>
      <c r="H227">
        <v>0.5</v>
      </c>
      <c r="I227">
        <v>6924</v>
      </c>
      <c r="J227">
        <v>8937</v>
      </c>
      <c r="L227">
        <v>9576</v>
      </c>
      <c r="M227">
        <v>5.7270000000000003</v>
      </c>
      <c r="N227">
        <v>7.85</v>
      </c>
      <c r="O227">
        <v>2.1230000000000002</v>
      </c>
      <c r="Q227">
        <v>0.88600000000000001</v>
      </c>
      <c r="R227">
        <v>1</v>
      </c>
      <c r="S227">
        <v>0</v>
      </c>
      <c r="T227">
        <v>0</v>
      </c>
      <c r="V227">
        <v>0</v>
      </c>
      <c r="Y227" s="12">
        <v>44841</v>
      </c>
      <c r="Z227">
        <v>0.9425810185185185</v>
      </c>
      <c r="AB227">
        <v>1</v>
      </c>
      <c r="AD227">
        <v>6.9815651774862379</v>
      </c>
      <c r="AE227">
        <v>9.171174264067016</v>
      </c>
      <c r="AF227">
        <v>2.189609086580778</v>
      </c>
      <c r="AG227">
        <v>0.99779576081473376</v>
      </c>
    </row>
    <row r="228" spans="1:62" x14ac:dyDescent="0.35">
      <c r="A228">
        <v>54</v>
      </c>
      <c r="B228">
        <v>16</v>
      </c>
      <c r="C228" t="s">
        <v>115</v>
      </c>
      <c r="D228" t="s">
        <v>27</v>
      </c>
      <c r="G228">
        <v>0.5</v>
      </c>
      <c r="H228">
        <v>0.5</v>
      </c>
      <c r="I228">
        <v>6770</v>
      </c>
      <c r="J228">
        <v>9010</v>
      </c>
      <c r="L228">
        <v>9606</v>
      </c>
      <c r="M228">
        <v>5.609</v>
      </c>
      <c r="N228">
        <v>7.9119999999999999</v>
      </c>
      <c r="O228">
        <v>2.3029999999999999</v>
      </c>
      <c r="Q228">
        <v>0.88900000000000001</v>
      </c>
      <c r="R228">
        <v>1</v>
      </c>
      <c r="S228">
        <v>0</v>
      </c>
      <c r="T228">
        <v>0</v>
      </c>
      <c r="V228">
        <v>0</v>
      </c>
      <c r="Y228" s="12">
        <v>44841</v>
      </c>
      <c r="Z228">
        <v>0.94976851851851851</v>
      </c>
      <c r="AB228">
        <v>1</v>
      </c>
      <c r="AD228">
        <v>6.8275406791478748</v>
      </c>
      <c r="AE228">
        <v>9.2450545726610791</v>
      </c>
      <c r="AF228">
        <v>2.4175138935132043</v>
      </c>
      <c r="AG228">
        <v>1.0008538888461012</v>
      </c>
      <c r="AK228">
        <v>3.9283312698430848</v>
      </c>
      <c r="AQ228">
        <v>1.2447131834104626</v>
      </c>
      <c r="AW228">
        <v>5.9666095911144561</v>
      </c>
      <c r="BC228">
        <v>0.21411530873149243</v>
      </c>
      <c r="BG228">
        <v>6.6960197601121951</v>
      </c>
      <c r="BH228">
        <v>9.1878732379273167</v>
      </c>
      <c r="BI228">
        <v>2.4918534778151225</v>
      </c>
      <c r="BJ228">
        <v>0.99978354403512237</v>
      </c>
    </row>
    <row r="229" spans="1:62" x14ac:dyDescent="0.35">
      <c r="A229">
        <v>55</v>
      </c>
      <c r="B229">
        <v>16</v>
      </c>
      <c r="C229" t="s">
        <v>115</v>
      </c>
      <c r="D229" t="s">
        <v>27</v>
      </c>
      <c r="G229">
        <v>0.5</v>
      </c>
      <c r="H229">
        <v>0.5</v>
      </c>
      <c r="I229">
        <v>6507</v>
      </c>
      <c r="J229">
        <v>8897</v>
      </c>
      <c r="L229">
        <v>9585</v>
      </c>
      <c r="M229">
        <v>5.407</v>
      </c>
      <c r="N229">
        <v>7.8159999999999998</v>
      </c>
      <c r="O229">
        <v>2.4089999999999998</v>
      </c>
      <c r="Q229">
        <v>0.88600000000000001</v>
      </c>
      <c r="R229">
        <v>1</v>
      </c>
      <c r="S229">
        <v>0</v>
      </c>
      <c r="T229">
        <v>0</v>
      </c>
      <c r="V229">
        <v>0</v>
      </c>
      <c r="Y229" s="12">
        <v>44841</v>
      </c>
      <c r="Z229">
        <v>0.95733796296296303</v>
      </c>
      <c r="AB229">
        <v>1</v>
      </c>
      <c r="AD229">
        <v>6.5644988410765155</v>
      </c>
      <c r="AE229">
        <v>9.1306919031935561</v>
      </c>
      <c r="AF229">
        <v>2.5661930621170406</v>
      </c>
      <c r="AG229">
        <v>0.9987131992241437</v>
      </c>
    </row>
    <row r="230" spans="1:62" x14ac:dyDescent="0.35">
      <c r="A230">
        <v>44</v>
      </c>
      <c r="B230">
        <v>13</v>
      </c>
      <c r="C230" t="s">
        <v>112</v>
      </c>
      <c r="D230" t="s">
        <v>27</v>
      </c>
      <c r="G230">
        <v>0.5</v>
      </c>
      <c r="H230">
        <v>0.5</v>
      </c>
      <c r="I230">
        <v>5628</v>
      </c>
      <c r="J230">
        <v>8874</v>
      </c>
      <c r="L230">
        <v>10847</v>
      </c>
      <c r="M230">
        <v>4.7329999999999997</v>
      </c>
      <c r="N230">
        <v>7.7960000000000003</v>
      </c>
      <c r="O230">
        <v>3.0640000000000001</v>
      </c>
      <c r="Q230">
        <v>1.018</v>
      </c>
      <c r="R230">
        <v>1</v>
      </c>
      <c r="S230">
        <v>0</v>
      </c>
      <c r="T230">
        <v>0</v>
      </c>
      <c r="V230">
        <v>0</v>
      </c>
      <c r="Y230" s="12">
        <v>44841</v>
      </c>
      <c r="Z230">
        <v>0.85876157407407405</v>
      </c>
      <c r="AB230">
        <v>1</v>
      </c>
      <c r="AD230">
        <v>5.6853590096517062</v>
      </c>
      <c r="AE230">
        <v>9.1074145456913183</v>
      </c>
      <c r="AF230">
        <v>3.4220555360396121</v>
      </c>
      <c r="AG230">
        <v>1.1273584517436692</v>
      </c>
    </row>
    <row r="231" spans="1:62" x14ac:dyDescent="0.35">
      <c r="A231">
        <v>45</v>
      </c>
      <c r="B231">
        <v>13</v>
      </c>
      <c r="C231" t="s">
        <v>112</v>
      </c>
      <c r="D231" t="s">
        <v>27</v>
      </c>
      <c r="G231">
        <v>0.5</v>
      </c>
      <c r="H231">
        <v>0.5</v>
      </c>
      <c r="I231">
        <v>6527</v>
      </c>
      <c r="J231">
        <v>8668</v>
      </c>
      <c r="L231">
        <v>10888</v>
      </c>
      <c r="M231">
        <v>5.423</v>
      </c>
      <c r="N231">
        <v>7.6219999999999999</v>
      </c>
      <c r="O231">
        <v>2.1989999999999998</v>
      </c>
      <c r="Q231">
        <v>1.0229999999999999</v>
      </c>
      <c r="R231">
        <v>1</v>
      </c>
      <c r="S231">
        <v>0</v>
      </c>
      <c r="T231">
        <v>0</v>
      </c>
      <c r="V231">
        <v>0</v>
      </c>
      <c r="Y231" s="12">
        <v>44841</v>
      </c>
      <c r="Z231">
        <v>0.86594907407407407</v>
      </c>
      <c r="AB231">
        <v>1</v>
      </c>
      <c r="AD231">
        <v>6.5845020226789011</v>
      </c>
      <c r="AE231">
        <v>8.898930387193003</v>
      </c>
      <c r="AF231">
        <v>2.3144283645141019</v>
      </c>
      <c r="AG231">
        <v>1.1315378933865381</v>
      </c>
      <c r="AK231">
        <v>3.5509378240144525</v>
      </c>
      <c r="AQ231">
        <v>2.5265578696940043</v>
      </c>
      <c r="AW231">
        <v>0.44709361436073847</v>
      </c>
      <c r="BC231">
        <v>1.8122088465928918</v>
      </c>
      <c r="BG231">
        <v>6.7035209532130899</v>
      </c>
      <c r="BH231">
        <v>9.0127870271496064</v>
      </c>
      <c r="BI231">
        <v>2.3092660739365174</v>
      </c>
      <c r="BJ231">
        <v>1.1418845598926648</v>
      </c>
    </row>
    <row r="232" spans="1:62" x14ac:dyDescent="0.35">
      <c r="A232">
        <v>46</v>
      </c>
      <c r="B232">
        <v>13</v>
      </c>
      <c r="C232" t="s">
        <v>112</v>
      </c>
      <c r="D232" t="s">
        <v>27</v>
      </c>
      <c r="G232">
        <v>0.5</v>
      </c>
      <c r="H232">
        <v>0.5</v>
      </c>
      <c r="I232">
        <v>6765</v>
      </c>
      <c r="J232">
        <v>8893</v>
      </c>
      <c r="L232">
        <v>11091</v>
      </c>
      <c r="M232">
        <v>5.6050000000000004</v>
      </c>
      <c r="N232">
        <v>7.8129999999999997</v>
      </c>
      <c r="O232">
        <v>2.2080000000000002</v>
      </c>
      <c r="Q232">
        <v>1.044</v>
      </c>
      <c r="R232">
        <v>1</v>
      </c>
      <c r="S232">
        <v>0</v>
      </c>
      <c r="T232">
        <v>0</v>
      </c>
      <c r="V232">
        <v>0</v>
      </c>
      <c r="Y232" s="12">
        <v>44841</v>
      </c>
      <c r="Z232">
        <v>0.87351851851851858</v>
      </c>
      <c r="AB232">
        <v>1</v>
      </c>
      <c r="AD232">
        <v>6.8225398837472788</v>
      </c>
      <c r="AE232">
        <v>9.1266436671062117</v>
      </c>
      <c r="AF232">
        <v>2.3041037833589328</v>
      </c>
      <c r="AG232">
        <v>1.1522312263987913</v>
      </c>
    </row>
    <row r="233" spans="1:62" x14ac:dyDescent="0.35">
      <c r="A233">
        <v>44</v>
      </c>
      <c r="B233">
        <v>13</v>
      </c>
      <c r="C233" t="s">
        <v>132</v>
      </c>
      <c r="D233" t="s">
        <v>27</v>
      </c>
      <c r="G233">
        <v>0.5</v>
      </c>
      <c r="H233">
        <v>0.5</v>
      </c>
      <c r="I233">
        <v>1775</v>
      </c>
      <c r="J233">
        <v>264</v>
      </c>
      <c r="L233">
        <v>139</v>
      </c>
      <c r="M233">
        <v>1.776</v>
      </c>
      <c r="N233">
        <v>0.502</v>
      </c>
      <c r="O233">
        <v>0</v>
      </c>
      <c r="Q233">
        <v>0</v>
      </c>
      <c r="R233">
        <v>1</v>
      </c>
      <c r="S233">
        <v>0</v>
      </c>
      <c r="T233">
        <v>0</v>
      </c>
      <c r="V233">
        <v>0</v>
      </c>
      <c r="Y233" s="12">
        <v>44844</v>
      </c>
      <c r="Z233">
        <v>0.78021990740740732</v>
      </c>
      <c r="AB233">
        <v>3</v>
      </c>
      <c r="AC233" t="s">
        <v>200</v>
      </c>
      <c r="AD233">
        <v>1.8245510995616308</v>
      </c>
      <c r="AE233">
        <v>0.40603942011645827</v>
      </c>
      <c r="AF233">
        <v>-1.4185116794451724</v>
      </c>
      <c r="AG233">
        <v>3.2082381653358881E-2</v>
      </c>
    </row>
    <row r="234" spans="1:62" x14ac:dyDescent="0.35">
      <c r="A234">
        <v>45</v>
      </c>
      <c r="B234">
        <v>13</v>
      </c>
      <c r="C234" t="s">
        <v>132</v>
      </c>
      <c r="D234" t="s">
        <v>27</v>
      </c>
      <c r="G234">
        <v>0.5</v>
      </c>
      <c r="H234">
        <v>0.5</v>
      </c>
      <c r="I234">
        <v>1235</v>
      </c>
      <c r="J234">
        <v>298</v>
      </c>
      <c r="L234">
        <v>103</v>
      </c>
      <c r="M234">
        <v>1.363</v>
      </c>
      <c r="N234">
        <v>0.53100000000000003</v>
      </c>
      <c r="O234">
        <v>0</v>
      </c>
      <c r="Q234">
        <v>0</v>
      </c>
      <c r="R234">
        <v>1</v>
      </c>
      <c r="S234">
        <v>0</v>
      </c>
      <c r="T234">
        <v>0</v>
      </c>
      <c r="V234">
        <v>0</v>
      </c>
      <c r="Y234" s="12">
        <v>44844</v>
      </c>
      <c r="Z234">
        <v>0.78589120370370369</v>
      </c>
      <c r="AB234">
        <v>3</v>
      </c>
      <c r="AC234" t="s">
        <v>200</v>
      </c>
      <c r="AD234">
        <v>1.2862901456963045</v>
      </c>
      <c r="AE234">
        <v>0.43960245487181804</v>
      </c>
      <c r="AF234">
        <v>-0.84668769082448647</v>
      </c>
      <c r="AG234">
        <v>2.8493776063181479E-2</v>
      </c>
      <c r="AK234">
        <v>36.357110236171188</v>
      </c>
      <c r="AQ234">
        <v>152.78379183663588</v>
      </c>
      <c r="AW234">
        <v>418.88035499807853</v>
      </c>
      <c r="BC234">
        <v>175.88684305361735</v>
      </c>
      <c r="BG234">
        <v>1.0884294061735873</v>
      </c>
      <c r="BH234">
        <v>1.8620828396504465</v>
      </c>
      <c r="BI234">
        <v>0.77365343347685911</v>
      </c>
      <c r="BJ234">
        <v>0.23633384982762287</v>
      </c>
    </row>
    <row r="235" spans="1:62" x14ac:dyDescent="0.35">
      <c r="A235">
        <v>46</v>
      </c>
      <c r="B235">
        <v>13</v>
      </c>
      <c r="C235" t="s">
        <v>132</v>
      </c>
      <c r="D235" t="s">
        <v>27</v>
      </c>
      <c r="G235">
        <v>0.5</v>
      </c>
      <c r="H235">
        <v>0.5</v>
      </c>
      <c r="I235">
        <v>838</v>
      </c>
      <c r="J235">
        <v>3180</v>
      </c>
      <c r="L235">
        <v>4273</v>
      </c>
      <c r="M235">
        <v>1.0580000000000001</v>
      </c>
      <c r="N235">
        <v>2.9729999999999999</v>
      </c>
      <c r="O235">
        <v>1.915</v>
      </c>
      <c r="Q235">
        <v>0.33100000000000002</v>
      </c>
      <c r="R235">
        <v>1</v>
      </c>
      <c r="S235">
        <v>0</v>
      </c>
      <c r="T235">
        <v>0</v>
      </c>
      <c r="V235">
        <v>0</v>
      </c>
      <c r="Y235" s="12">
        <v>44844</v>
      </c>
      <c r="Z235">
        <v>0.79290509259259256</v>
      </c>
      <c r="AB235">
        <v>3</v>
      </c>
      <c r="AC235" t="s">
        <v>200</v>
      </c>
      <c r="AD235">
        <v>0.89056866665086998</v>
      </c>
      <c r="AE235">
        <v>3.2845632244290748</v>
      </c>
      <c r="AF235">
        <v>2.3939945577782047</v>
      </c>
      <c r="AG235">
        <v>0.44417392359206426</v>
      </c>
    </row>
    <row r="236" spans="1:62" x14ac:dyDescent="0.35">
      <c r="A236">
        <v>41</v>
      </c>
      <c r="B236">
        <v>12</v>
      </c>
      <c r="C236" t="s">
        <v>132</v>
      </c>
      <c r="D236" t="s">
        <v>27</v>
      </c>
      <c r="G236">
        <v>0.5</v>
      </c>
      <c r="H236">
        <v>0.5</v>
      </c>
      <c r="I236">
        <v>5821</v>
      </c>
      <c r="J236">
        <v>8354</v>
      </c>
      <c r="L236">
        <v>8892</v>
      </c>
      <c r="M236">
        <v>4.8810000000000002</v>
      </c>
      <c r="N236">
        <v>7.3559999999999999</v>
      </c>
      <c r="O236">
        <v>2.4750000000000001</v>
      </c>
      <c r="Q236">
        <v>0.81399999999999995</v>
      </c>
      <c r="R236">
        <v>1</v>
      </c>
      <c r="S236">
        <v>0</v>
      </c>
      <c r="T236">
        <v>0</v>
      </c>
      <c r="V236">
        <v>0</v>
      </c>
      <c r="Y236" s="12">
        <v>44851</v>
      </c>
      <c r="Z236">
        <v>0.82484953703703701</v>
      </c>
      <c r="AB236">
        <v>1</v>
      </c>
      <c r="AD236">
        <v>5.8333861093752182</v>
      </c>
      <c r="AE236">
        <v>8.749347431041187</v>
      </c>
      <c r="AF236">
        <v>2.9159613216659688</v>
      </c>
      <c r="AG236">
        <v>0.91933080138504031</v>
      </c>
    </row>
    <row r="237" spans="1:62" x14ac:dyDescent="0.35">
      <c r="A237">
        <v>42</v>
      </c>
      <c r="B237">
        <v>12</v>
      </c>
      <c r="C237" t="s">
        <v>132</v>
      </c>
      <c r="D237" t="s">
        <v>27</v>
      </c>
      <c r="G237">
        <v>0.5</v>
      </c>
      <c r="H237">
        <v>0.5</v>
      </c>
      <c r="I237">
        <v>6625</v>
      </c>
      <c r="J237">
        <v>8325</v>
      </c>
      <c r="L237">
        <v>8691</v>
      </c>
      <c r="M237">
        <v>5.4980000000000002</v>
      </c>
      <c r="N237">
        <v>7.3319999999999999</v>
      </c>
      <c r="O237">
        <v>1.8340000000000001</v>
      </c>
      <c r="Q237">
        <v>0.79300000000000004</v>
      </c>
      <c r="R237">
        <v>1</v>
      </c>
      <c r="S237">
        <v>0</v>
      </c>
      <c r="T237">
        <v>0</v>
      </c>
      <c r="V237">
        <v>0</v>
      </c>
      <c r="Y237" s="12">
        <v>44851</v>
      </c>
      <c r="Z237">
        <v>0.83200231481481479</v>
      </c>
      <c r="AB237">
        <v>1</v>
      </c>
      <c r="AD237">
        <v>6.6277301436021752</v>
      </c>
      <c r="AE237">
        <v>8.7193524555761517</v>
      </c>
      <c r="AF237">
        <v>2.0916223119739765</v>
      </c>
      <c r="AG237">
        <v>0.89857503560101259</v>
      </c>
      <c r="AK237">
        <v>5.9609887610395006E-2</v>
      </c>
      <c r="AQ237">
        <v>1.0736678572685026</v>
      </c>
      <c r="AW237">
        <v>4.2200538749874603</v>
      </c>
      <c r="BC237">
        <v>4.0862957931518862</v>
      </c>
      <c r="BG237">
        <v>6.6297061237868196</v>
      </c>
      <c r="BH237">
        <v>8.7664135377712942</v>
      </c>
      <c r="BI237">
        <v>2.1367074139844746</v>
      </c>
      <c r="BJ237">
        <v>0.91731718231644066</v>
      </c>
    </row>
    <row r="238" spans="1:62" x14ac:dyDescent="0.35">
      <c r="A238">
        <v>43</v>
      </c>
      <c r="B238">
        <v>12</v>
      </c>
      <c r="C238" t="s">
        <v>132</v>
      </c>
      <c r="D238" t="s">
        <v>27</v>
      </c>
      <c r="G238">
        <v>0.5</v>
      </c>
      <c r="H238">
        <v>0.5</v>
      </c>
      <c r="I238">
        <v>6629</v>
      </c>
      <c r="J238">
        <v>8416</v>
      </c>
      <c r="L238">
        <v>9054</v>
      </c>
      <c r="M238">
        <v>5.5</v>
      </c>
      <c r="N238">
        <v>7.4080000000000004</v>
      </c>
      <c r="O238">
        <v>1.9079999999999999</v>
      </c>
      <c r="Q238">
        <v>0.83099999999999996</v>
      </c>
      <c r="R238">
        <v>1</v>
      </c>
      <c r="S238">
        <v>0</v>
      </c>
      <c r="T238">
        <v>0</v>
      </c>
      <c r="V238">
        <v>0</v>
      </c>
      <c r="Y238" s="12">
        <v>44851</v>
      </c>
      <c r="Z238">
        <v>0.83962962962962961</v>
      </c>
      <c r="AB238">
        <v>1</v>
      </c>
      <c r="AD238">
        <v>6.631682103971464</v>
      </c>
      <c r="AE238">
        <v>8.8134746199664367</v>
      </c>
      <c r="AF238">
        <v>2.1817925159949727</v>
      </c>
      <c r="AG238">
        <v>0.93605932903186873</v>
      </c>
    </row>
    <row r="239" spans="1:62" x14ac:dyDescent="0.35">
      <c r="A239">
        <v>80</v>
      </c>
      <c r="B239">
        <v>23</v>
      </c>
      <c r="C239" t="s">
        <v>140</v>
      </c>
      <c r="D239" t="s">
        <v>27</v>
      </c>
      <c r="G239">
        <v>0.5</v>
      </c>
      <c r="H239">
        <v>0.5</v>
      </c>
      <c r="I239">
        <v>1788</v>
      </c>
      <c r="J239">
        <v>6529</v>
      </c>
      <c r="L239">
        <v>2268</v>
      </c>
      <c r="M239">
        <v>1.7869999999999999</v>
      </c>
      <c r="N239">
        <v>5.81</v>
      </c>
      <c r="O239">
        <v>4.0229999999999997</v>
      </c>
      <c r="Q239">
        <v>0.121</v>
      </c>
      <c r="R239">
        <v>1</v>
      </c>
      <c r="S239">
        <v>0</v>
      </c>
      <c r="T239">
        <v>0</v>
      </c>
      <c r="V239">
        <v>0</v>
      </c>
      <c r="Y239" s="12">
        <v>44845</v>
      </c>
      <c r="Z239">
        <v>0.10123842592592593</v>
      </c>
      <c r="AB239">
        <v>3</v>
      </c>
      <c r="AC239" t="s">
        <v>200</v>
      </c>
      <c r="AD239">
        <v>1.8375092336361667</v>
      </c>
      <c r="AE239">
        <v>6.590522147832008</v>
      </c>
      <c r="AF239">
        <v>4.7530129141958408</v>
      </c>
      <c r="AG239">
        <v>0.24430852891690599</v>
      </c>
    </row>
    <row r="240" spans="1:62" x14ac:dyDescent="0.35">
      <c r="A240">
        <v>81</v>
      </c>
      <c r="B240">
        <v>23</v>
      </c>
      <c r="C240" t="s">
        <v>140</v>
      </c>
      <c r="D240" t="s">
        <v>27</v>
      </c>
      <c r="G240">
        <v>0.5</v>
      </c>
      <c r="H240">
        <v>0.5</v>
      </c>
      <c r="I240">
        <v>2985</v>
      </c>
      <c r="J240">
        <v>6437</v>
      </c>
      <c r="L240">
        <v>2339</v>
      </c>
      <c r="M240">
        <v>2.7050000000000001</v>
      </c>
      <c r="N240">
        <v>5.7320000000000002</v>
      </c>
      <c r="O240">
        <v>3.0270000000000001</v>
      </c>
      <c r="Q240">
        <v>0.129</v>
      </c>
      <c r="R240">
        <v>1</v>
      </c>
      <c r="S240">
        <v>0</v>
      </c>
      <c r="T240">
        <v>0</v>
      </c>
      <c r="V240">
        <v>0</v>
      </c>
      <c r="Y240" s="12">
        <v>44845</v>
      </c>
      <c r="Z240">
        <v>0.10818287037037037</v>
      </c>
      <c r="AB240">
        <v>3</v>
      </c>
      <c r="AC240" t="s">
        <v>200</v>
      </c>
      <c r="AD240">
        <v>3.0306543480376402</v>
      </c>
      <c r="AE240">
        <v>6.4997045243763285</v>
      </c>
      <c r="AF240">
        <v>3.4690501763386883</v>
      </c>
      <c r="AG240">
        <v>0.25138605660864477</v>
      </c>
      <c r="AK240">
        <v>20.460910984599906</v>
      </c>
      <c r="AQ240">
        <v>3.7757304354232368</v>
      </c>
      <c r="AW240">
        <v>31.020971272998235</v>
      </c>
      <c r="BC240">
        <v>1.6126859480095539</v>
      </c>
      <c r="BG240">
        <v>3.376038460101225</v>
      </c>
      <c r="BH240">
        <v>6.3792724584894493</v>
      </c>
      <c r="BI240">
        <v>3.0032339983882244</v>
      </c>
      <c r="BJ240">
        <v>0.25342956812527356</v>
      </c>
    </row>
    <row r="241" spans="1:62" x14ac:dyDescent="0.35">
      <c r="A241">
        <v>82</v>
      </c>
      <c r="B241">
        <v>23</v>
      </c>
      <c r="C241" t="s">
        <v>140</v>
      </c>
      <c r="D241" t="s">
        <v>27</v>
      </c>
      <c r="G241">
        <v>0.5</v>
      </c>
      <c r="H241">
        <v>0.5</v>
      </c>
      <c r="I241">
        <v>3678</v>
      </c>
      <c r="J241">
        <v>6193</v>
      </c>
      <c r="L241">
        <v>2380</v>
      </c>
      <c r="M241">
        <v>3.2370000000000001</v>
      </c>
      <c r="N241">
        <v>5.5250000000000004</v>
      </c>
      <c r="O241">
        <v>2.2879999999999998</v>
      </c>
      <c r="Q241">
        <v>0.13300000000000001</v>
      </c>
      <c r="R241">
        <v>1</v>
      </c>
      <c r="S241">
        <v>0</v>
      </c>
      <c r="T241">
        <v>0</v>
      </c>
      <c r="V241">
        <v>0</v>
      </c>
      <c r="Y241" s="12">
        <v>44845</v>
      </c>
      <c r="Z241">
        <v>0.11582175925925926</v>
      </c>
      <c r="AB241">
        <v>3</v>
      </c>
      <c r="AC241" t="s">
        <v>200</v>
      </c>
      <c r="AD241">
        <v>3.7214225721648093</v>
      </c>
      <c r="AE241">
        <v>6.2588403926025702</v>
      </c>
      <c r="AF241">
        <v>2.5374178204377609</v>
      </c>
      <c r="AG241">
        <v>0.25547307964190236</v>
      </c>
    </row>
    <row r="242" spans="1:62" x14ac:dyDescent="0.35">
      <c r="A242">
        <v>56</v>
      </c>
      <c r="B242">
        <v>17</v>
      </c>
      <c r="C242" t="s">
        <v>140</v>
      </c>
      <c r="D242" t="s">
        <v>27</v>
      </c>
      <c r="G242">
        <v>0.5</v>
      </c>
      <c r="H242">
        <v>0.5</v>
      </c>
      <c r="I242">
        <v>4626</v>
      </c>
      <c r="J242">
        <v>7145</v>
      </c>
      <c r="L242">
        <v>2133</v>
      </c>
      <c r="M242">
        <v>3.964</v>
      </c>
      <c r="N242">
        <v>6.3319999999999999</v>
      </c>
      <c r="O242">
        <v>2.3679999999999999</v>
      </c>
      <c r="Q242">
        <v>0.107</v>
      </c>
      <c r="R242">
        <v>1</v>
      </c>
      <c r="S242">
        <v>0</v>
      </c>
      <c r="T242">
        <v>0</v>
      </c>
      <c r="V242">
        <v>0</v>
      </c>
      <c r="Y242" s="12">
        <v>44851</v>
      </c>
      <c r="Z242">
        <v>0.96484953703703702</v>
      </c>
      <c r="AB242">
        <v>1</v>
      </c>
      <c r="AD242">
        <v>4.6527379490503256</v>
      </c>
      <c r="AE242">
        <v>7.4988672469988389</v>
      </c>
      <c r="AF242">
        <v>2.8461292979485133</v>
      </c>
      <c r="AG242">
        <v>0.22137945345347887</v>
      </c>
    </row>
    <row r="243" spans="1:62" x14ac:dyDescent="0.35">
      <c r="A243">
        <v>57</v>
      </c>
      <c r="B243">
        <v>17</v>
      </c>
      <c r="C243" t="s">
        <v>140</v>
      </c>
      <c r="D243" t="s">
        <v>27</v>
      </c>
      <c r="G243">
        <v>0.5</v>
      </c>
      <c r="H243">
        <v>0.5</v>
      </c>
      <c r="I243">
        <v>3995</v>
      </c>
      <c r="J243">
        <v>7087</v>
      </c>
      <c r="L243">
        <v>2168</v>
      </c>
      <c r="M243">
        <v>3.48</v>
      </c>
      <c r="N243">
        <v>6.282</v>
      </c>
      <c r="O243">
        <v>2.802</v>
      </c>
      <c r="Q243">
        <v>0.111</v>
      </c>
      <c r="R243">
        <v>1</v>
      </c>
      <c r="S243">
        <v>0</v>
      </c>
      <c r="T243">
        <v>0</v>
      </c>
      <c r="V243">
        <v>0</v>
      </c>
      <c r="Y243" s="12">
        <v>44851</v>
      </c>
      <c r="Z243">
        <v>0.9719444444444445</v>
      </c>
      <c r="AB243">
        <v>1</v>
      </c>
      <c r="AD243">
        <v>4.0293162007950896</v>
      </c>
      <c r="AE243">
        <v>7.4388772960687675</v>
      </c>
      <c r="AF243">
        <v>3.4095610952736779</v>
      </c>
      <c r="AG243">
        <v>0.22499364152532453</v>
      </c>
      <c r="AK243">
        <v>0.17178773423562008</v>
      </c>
      <c r="AQ243">
        <v>0.98234283199741057</v>
      </c>
      <c r="AW243">
        <v>2.3292182548175053</v>
      </c>
      <c r="BC243">
        <v>1.5727263030026959</v>
      </c>
      <c r="BG243">
        <v>4.0258582354719614</v>
      </c>
      <c r="BH243">
        <v>7.4755952832759665</v>
      </c>
      <c r="BI243">
        <v>3.4497370478040046</v>
      </c>
      <c r="BJ243">
        <v>0.2232381787475709</v>
      </c>
    </row>
    <row r="244" spans="1:62" x14ac:dyDescent="0.35">
      <c r="A244">
        <v>58</v>
      </c>
      <c r="B244">
        <v>17</v>
      </c>
      <c r="C244" t="s">
        <v>140</v>
      </c>
      <c r="D244" t="s">
        <v>27</v>
      </c>
      <c r="G244">
        <v>0.5</v>
      </c>
      <c r="H244">
        <v>0.5</v>
      </c>
      <c r="I244">
        <v>3988</v>
      </c>
      <c r="J244">
        <v>7158</v>
      </c>
      <c r="L244">
        <v>2134</v>
      </c>
      <c r="M244">
        <v>3.4740000000000002</v>
      </c>
      <c r="N244">
        <v>6.343</v>
      </c>
      <c r="O244">
        <v>2.8690000000000002</v>
      </c>
      <c r="Q244">
        <v>0.107</v>
      </c>
      <c r="R244">
        <v>1</v>
      </c>
      <c r="S244">
        <v>0</v>
      </c>
      <c r="T244">
        <v>0</v>
      </c>
      <c r="V244">
        <v>0</v>
      </c>
      <c r="Y244" s="12">
        <v>44851</v>
      </c>
      <c r="Z244">
        <v>0.97947916666666668</v>
      </c>
      <c r="AB244">
        <v>1</v>
      </c>
      <c r="AD244">
        <v>4.0224002701488342</v>
      </c>
      <c r="AE244">
        <v>7.5123132704831654</v>
      </c>
      <c r="AF244">
        <v>3.4899130003343313</v>
      </c>
      <c r="AG244">
        <v>0.22148271596981731</v>
      </c>
    </row>
    <row r="245" spans="1:62" x14ac:dyDescent="0.35">
      <c r="A245">
        <v>101</v>
      </c>
      <c r="B245">
        <v>30</v>
      </c>
      <c r="C245" t="s">
        <v>147</v>
      </c>
      <c r="D245" t="s">
        <v>27</v>
      </c>
      <c r="G245">
        <v>0.5</v>
      </c>
      <c r="H245">
        <v>0.5</v>
      </c>
      <c r="I245">
        <v>5128</v>
      </c>
      <c r="J245">
        <v>7863</v>
      </c>
      <c r="L245">
        <v>1895</v>
      </c>
      <c r="M245">
        <v>4.3490000000000002</v>
      </c>
      <c r="N245">
        <v>6.94</v>
      </c>
      <c r="O245">
        <v>2.5910000000000002</v>
      </c>
      <c r="Q245">
        <v>8.2000000000000003E-2</v>
      </c>
      <c r="R245">
        <v>1</v>
      </c>
      <c r="S245">
        <v>0</v>
      </c>
      <c r="T245">
        <v>0</v>
      </c>
      <c r="V245">
        <v>0</v>
      </c>
      <c r="Y245" s="12">
        <v>44845</v>
      </c>
      <c r="Z245">
        <v>0.29442129629629626</v>
      </c>
      <c r="AB245">
        <v>1</v>
      </c>
      <c r="AD245">
        <v>5.16675291124763</v>
      </c>
      <c r="AE245">
        <v>7.9073776879393565</v>
      </c>
      <c r="AF245">
        <v>2.7406247766917264</v>
      </c>
      <c r="AG245">
        <v>0.20712658766312345</v>
      </c>
    </row>
    <row r="246" spans="1:62" x14ac:dyDescent="0.35">
      <c r="A246">
        <v>102</v>
      </c>
      <c r="B246">
        <v>30</v>
      </c>
      <c r="C246" t="s">
        <v>147</v>
      </c>
      <c r="D246" t="s">
        <v>27</v>
      </c>
      <c r="G246">
        <v>0.5</v>
      </c>
      <c r="H246">
        <v>0.5</v>
      </c>
      <c r="I246">
        <v>5457</v>
      </c>
      <c r="J246">
        <v>7730</v>
      </c>
      <c r="L246">
        <v>1975</v>
      </c>
      <c r="M246">
        <v>4.601</v>
      </c>
      <c r="N246">
        <v>6.827</v>
      </c>
      <c r="O246">
        <v>2.226</v>
      </c>
      <c r="Q246">
        <v>9.0999999999999998E-2</v>
      </c>
      <c r="R246">
        <v>1</v>
      </c>
      <c r="S246">
        <v>0</v>
      </c>
      <c r="T246">
        <v>0</v>
      </c>
      <c r="V246">
        <v>0</v>
      </c>
      <c r="Y246" s="12">
        <v>44845</v>
      </c>
      <c r="Z246">
        <v>0.30192129629629633</v>
      </c>
      <c r="AB246">
        <v>1</v>
      </c>
      <c r="AD246">
        <v>5.494693381287802</v>
      </c>
      <c r="AE246">
        <v>7.7760869931610372</v>
      </c>
      <c r="AF246">
        <v>2.2813936118732352</v>
      </c>
      <c r="AG246">
        <v>0.21510126675240657</v>
      </c>
      <c r="AK246">
        <v>1.7264802233396164</v>
      </c>
      <c r="AQ246">
        <v>2.172322769655699</v>
      </c>
      <c r="AW246">
        <v>3.2379403958568505</v>
      </c>
      <c r="BC246">
        <v>0</v>
      </c>
      <c r="BG246">
        <v>5.5425387994091642</v>
      </c>
      <c r="BH246">
        <v>7.8614753021709971</v>
      </c>
      <c r="BI246">
        <v>2.3189365027618329</v>
      </c>
      <c r="BJ246">
        <v>0.21510126675240657</v>
      </c>
    </row>
    <row r="247" spans="1:62" x14ac:dyDescent="0.35">
      <c r="A247">
        <v>103</v>
      </c>
      <c r="B247">
        <v>30</v>
      </c>
      <c r="C247" t="s">
        <v>147</v>
      </c>
      <c r="D247" t="s">
        <v>27</v>
      </c>
      <c r="G247">
        <v>0.5</v>
      </c>
      <c r="H247">
        <v>0.5</v>
      </c>
      <c r="I247">
        <v>5553</v>
      </c>
      <c r="J247">
        <v>7903</v>
      </c>
      <c r="L247">
        <v>1975</v>
      </c>
      <c r="M247">
        <v>4.6749999999999998</v>
      </c>
      <c r="N247">
        <v>6.9740000000000002</v>
      </c>
      <c r="O247">
        <v>2.2989999999999999</v>
      </c>
      <c r="Q247">
        <v>9.0999999999999998E-2</v>
      </c>
      <c r="R247">
        <v>1</v>
      </c>
      <c r="S247">
        <v>0</v>
      </c>
      <c r="T247">
        <v>0</v>
      </c>
      <c r="V247">
        <v>0</v>
      </c>
      <c r="Y247" s="12">
        <v>44845</v>
      </c>
      <c r="Z247">
        <v>0.30990740740740741</v>
      </c>
      <c r="AB247">
        <v>1</v>
      </c>
      <c r="AD247">
        <v>5.5903842175305263</v>
      </c>
      <c r="AE247">
        <v>7.946863611180957</v>
      </c>
      <c r="AF247">
        <v>2.3564793936504307</v>
      </c>
      <c r="AG247">
        <v>0.21510126675240657</v>
      </c>
    </row>
    <row r="248" spans="1:62" x14ac:dyDescent="0.35">
      <c r="A248">
        <v>59</v>
      </c>
      <c r="B248">
        <v>18</v>
      </c>
      <c r="C248" t="s">
        <v>137</v>
      </c>
      <c r="D248" t="s">
        <v>27</v>
      </c>
      <c r="G248">
        <v>0.5</v>
      </c>
      <c r="H248">
        <v>0.5</v>
      </c>
      <c r="I248">
        <v>6226</v>
      </c>
      <c r="J248">
        <v>8240</v>
      </c>
      <c r="L248">
        <v>9354</v>
      </c>
      <c r="M248">
        <v>5.1909999999999998</v>
      </c>
      <c r="N248">
        <v>7.2590000000000003</v>
      </c>
      <c r="O248">
        <v>2.0680000000000001</v>
      </c>
      <c r="Q248">
        <v>0.86199999999999999</v>
      </c>
      <c r="R248">
        <v>1</v>
      </c>
      <c r="S248">
        <v>0</v>
      </c>
      <c r="T248">
        <v>0</v>
      </c>
      <c r="V248">
        <v>0</v>
      </c>
      <c r="Y248" s="12">
        <v>44844</v>
      </c>
      <c r="Z248">
        <v>0.91738425925925926</v>
      </c>
      <c r="AB248">
        <v>1</v>
      </c>
      <c r="AD248">
        <v>6.2612168507737946</v>
      </c>
      <c r="AE248">
        <v>8.2795325144914322</v>
      </c>
      <c r="AF248">
        <v>2.0183156637176376</v>
      </c>
      <c r="AG248">
        <v>0.95066572925015858</v>
      </c>
    </row>
    <row r="249" spans="1:62" x14ac:dyDescent="0.35">
      <c r="A249">
        <v>60</v>
      </c>
      <c r="B249">
        <v>18</v>
      </c>
      <c r="C249" t="s">
        <v>137</v>
      </c>
      <c r="D249" t="s">
        <v>27</v>
      </c>
      <c r="G249">
        <v>0.5</v>
      </c>
      <c r="H249">
        <v>0.5</v>
      </c>
      <c r="I249">
        <v>6537</v>
      </c>
      <c r="J249">
        <v>8342</v>
      </c>
      <c r="L249">
        <v>9457</v>
      </c>
      <c r="M249">
        <v>5.43</v>
      </c>
      <c r="N249">
        <v>7.3460000000000001</v>
      </c>
      <c r="O249">
        <v>1.915</v>
      </c>
      <c r="Q249">
        <v>0.873</v>
      </c>
      <c r="R249">
        <v>1</v>
      </c>
      <c r="S249">
        <v>0</v>
      </c>
      <c r="T249">
        <v>0</v>
      </c>
      <c r="V249">
        <v>0</v>
      </c>
      <c r="Y249" s="12">
        <v>44844</v>
      </c>
      <c r="Z249">
        <v>0.92465277777777777</v>
      </c>
      <c r="AB249">
        <v>1</v>
      </c>
      <c r="AD249">
        <v>6.5712152890184541</v>
      </c>
      <c r="AE249">
        <v>8.3802216187575116</v>
      </c>
      <c r="AF249">
        <v>1.8090063297390575</v>
      </c>
      <c r="AG249">
        <v>0.96093312857761082</v>
      </c>
      <c r="AK249">
        <v>0.94491367122909053</v>
      </c>
      <c r="AQ249">
        <v>0.294921716586862</v>
      </c>
      <c r="AW249">
        <v>2.0312046987634607</v>
      </c>
      <c r="BC249">
        <v>0.40539097295430521</v>
      </c>
      <c r="BG249">
        <v>6.5403151231484076</v>
      </c>
      <c r="BH249">
        <v>8.3678822677445126</v>
      </c>
      <c r="BI249">
        <v>1.8275671445961041</v>
      </c>
      <c r="BJ249">
        <v>0.95898930054959797</v>
      </c>
    </row>
    <row r="250" spans="1:62" x14ac:dyDescent="0.35">
      <c r="A250">
        <v>61</v>
      </c>
      <c r="B250">
        <v>18</v>
      </c>
      <c r="C250" t="s">
        <v>137</v>
      </c>
      <c r="D250" t="s">
        <v>27</v>
      </c>
      <c r="G250">
        <v>0.5</v>
      </c>
      <c r="H250">
        <v>0.5</v>
      </c>
      <c r="I250">
        <v>6475</v>
      </c>
      <c r="J250">
        <v>8317</v>
      </c>
      <c r="L250">
        <v>9418</v>
      </c>
      <c r="M250">
        <v>5.3819999999999997</v>
      </c>
      <c r="N250">
        <v>7.3239999999999998</v>
      </c>
      <c r="O250">
        <v>1.9419999999999999</v>
      </c>
      <c r="Q250">
        <v>0.86899999999999999</v>
      </c>
      <c r="R250">
        <v>1</v>
      </c>
      <c r="S250">
        <v>0</v>
      </c>
      <c r="T250">
        <v>0</v>
      </c>
      <c r="V250">
        <v>0</v>
      </c>
      <c r="Y250" s="12">
        <v>44844</v>
      </c>
      <c r="Z250">
        <v>0.93229166666666663</v>
      </c>
      <c r="AB250">
        <v>1</v>
      </c>
      <c r="AD250">
        <v>6.5094149572783611</v>
      </c>
      <c r="AE250">
        <v>8.3555429167315118</v>
      </c>
      <c r="AF250">
        <v>1.8461279594531508</v>
      </c>
      <c r="AG250">
        <v>0.95704547252158512</v>
      </c>
    </row>
    <row r="251" spans="1:62" x14ac:dyDescent="0.35">
      <c r="A251">
        <v>95</v>
      </c>
      <c r="B251">
        <v>28</v>
      </c>
      <c r="C251" t="s">
        <v>145</v>
      </c>
      <c r="D251" t="s">
        <v>27</v>
      </c>
      <c r="G251">
        <v>0.5</v>
      </c>
      <c r="H251">
        <v>0.5</v>
      </c>
      <c r="I251">
        <v>3132</v>
      </c>
      <c r="J251">
        <v>8204</v>
      </c>
      <c r="L251">
        <v>9679</v>
      </c>
      <c r="M251">
        <v>2.8180000000000001</v>
      </c>
      <c r="N251">
        <v>7.2290000000000001</v>
      </c>
      <c r="O251">
        <v>4.4109999999999996</v>
      </c>
      <c r="Q251">
        <v>0.89600000000000002</v>
      </c>
      <c r="R251">
        <v>1</v>
      </c>
      <c r="S251">
        <v>0</v>
      </c>
      <c r="T251">
        <v>0</v>
      </c>
      <c r="V251">
        <v>0</v>
      </c>
      <c r="Y251" s="12">
        <v>44845</v>
      </c>
      <c r="Z251">
        <v>0.23674768518518519</v>
      </c>
      <c r="AB251">
        <v>3</v>
      </c>
      <c r="AC251" t="s">
        <v>200</v>
      </c>
      <c r="AD251">
        <v>3.1771809410343126</v>
      </c>
      <c r="AE251">
        <v>8.2439951835739933</v>
      </c>
      <c r="AF251">
        <v>5.0668142425396807</v>
      </c>
      <c r="AG251">
        <v>0.98306286305037149</v>
      </c>
    </row>
    <row r="252" spans="1:62" x14ac:dyDescent="0.35">
      <c r="A252">
        <v>96</v>
      </c>
      <c r="B252">
        <v>28</v>
      </c>
      <c r="C252" t="s">
        <v>145</v>
      </c>
      <c r="D252" t="s">
        <v>27</v>
      </c>
      <c r="G252">
        <v>0.5</v>
      </c>
      <c r="H252">
        <v>0.5</v>
      </c>
      <c r="I252">
        <v>4024</v>
      </c>
      <c r="J252">
        <v>8122</v>
      </c>
      <c r="L252">
        <v>9578</v>
      </c>
      <c r="M252">
        <v>3.5019999999999998</v>
      </c>
      <c r="N252">
        <v>7.1589999999999998</v>
      </c>
      <c r="O252">
        <v>3.657</v>
      </c>
      <c r="Q252">
        <v>0.88600000000000001</v>
      </c>
      <c r="R252">
        <v>1</v>
      </c>
      <c r="S252">
        <v>0</v>
      </c>
      <c r="T252">
        <v>0</v>
      </c>
      <c r="V252">
        <v>0</v>
      </c>
      <c r="Y252" s="12">
        <v>44845</v>
      </c>
      <c r="Z252">
        <v>0.24406249999999999</v>
      </c>
      <c r="AB252">
        <v>3</v>
      </c>
      <c r="AC252" t="s">
        <v>200</v>
      </c>
      <c r="AD252">
        <v>4.066308294456296</v>
      </c>
      <c r="AE252">
        <v>8.1630490409287138</v>
      </c>
      <c r="AF252">
        <v>4.0967407464724177</v>
      </c>
      <c r="AG252">
        <v>0.97299483070015147</v>
      </c>
      <c r="AK252">
        <v>50.868716585867375</v>
      </c>
      <c r="AQ252">
        <v>0.39827050452849028</v>
      </c>
      <c r="AW252">
        <v>100.56682224271808</v>
      </c>
      <c r="BC252">
        <v>1.5855523680108363</v>
      </c>
      <c r="BG252">
        <v>5.4533270302037069</v>
      </c>
      <c r="BH252">
        <v>8.1793369842658734</v>
      </c>
      <c r="BI252">
        <v>2.7260099540621674</v>
      </c>
      <c r="BJ252">
        <v>0.98077014281220254</v>
      </c>
    </row>
    <row r="253" spans="1:62" x14ac:dyDescent="0.35">
      <c r="A253">
        <v>97</v>
      </c>
      <c r="B253">
        <v>28</v>
      </c>
      <c r="C253" t="s">
        <v>145</v>
      </c>
      <c r="D253" t="s">
        <v>27</v>
      </c>
      <c r="G253">
        <v>0.5</v>
      </c>
      <c r="H253">
        <v>0.5</v>
      </c>
      <c r="I253">
        <v>6807</v>
      </c>
      <c r="J253">
        <v>8155</v>
      </c>
      <c r="L253">
        <v>9734</v>
      </c>
      <c r="M253">
        <v>5.6369999999999996</v>
      </c>
      <c r="N253">
        <v>7.1870000000000003</v>
      </c>
      <c r="O253">
        <v>1.55</v>
      </c>
      <c r="Q253">
        <v>0.90200000000000002</v>
      </c>
      <c r="R253">
        <v>1</v>
      </c>
      <c r="S253">
        <v>0</v>
      </c>
      <c r="T253">
        <v>0</v>
      </c>
      <c r="V253">
        <v>0</v>
      </c>
      <c r="Y253" s="12">
        <v>44845</v>
      </c>
      <c r="Z253">
        <v>0.25199074074074074</v>
      </c>
      <c r="AB253">
        <v>3</v>
      </c>
      <c r="AC253" t="s">
        <v>200</v>
      </c>
      <c r="AD253">
        <v>6.8403457659511178</v>
      </c>
      <c r="AE253">
        <v>8.1956249276030348</v>
      </c>
      <c r="AF253">
        <v>1.3552791616519171</v>
      </c>
      <c r="AG253">
        <v>0.98854545492425361</v>
      </c>
    </row>
    <row r="254" spans="1:62" x14ac:dyDescent="0.35">
      <c r="A254">
        <v>74</v>
      </c>
      <c r="B254">
        <v>21</v>
      </c>
      <c r="C254" t="s">
        <v>145</v>
      </c>
      <c r="D254" t="s">
        <v>27</v>
      </c>
      <c r="G254">
        <v>0.5</v>
      </c>
      <c r="H254">
        <v>0.5</v>
      </c>
      <c r="I254">
        <v>4915</v>
      </c>
      <c r="J254">
        <v>7072</v>
      </c>
      <c r="L254">
        <v>8747</v>
      </c>
      <c r="M254">
        <v>4.1859999999999999</v>
      </c>
      <c r="N254">
        <v>6.27</v>
      </c>
      <c r="O254">
        <v>2.0840000000000001</v>
      </c>
      <c r="Q254">
        <v>0.79900000000000004</v>
      </c>
      <c r="R254">
        <v>1</v>
      </c>
      <c r="S254">
        <v>0</v>
      </c>
      <c r="T254">
        <v>0</v>
      </c>
      <c r="V254">
        <v>0</v>
      </c>
      <c r="Y254" s="12">
        <v>44852</v>
      </c>
      <c r="Z254">
        <v>0.12442129629629629</v>
      </c>
      <c r="AB254">
        <v>1</v>
      </c>
      <c r="AD254">
        <v>4.9382670857314084</v>
      </c>
      <c r="AE254">
        <v>7.4233626535868531</v>
      </c>
      <c r="AF254">
        <v>2.4850955678554447</v>
      </c>
      <c r="AG254">
        <v>0.90435773651596552</v>
      </c>
    </row>
    <row r="255" spans="1:62" x14ac:dyDescent="0.35">
      <c r="A255">
        <v>75</v>
      </c>
      <c r="B255">
        <v>21</v>
      </c>
      <c r="C255" t="s">
        <v>145</v>
      </c>
      <c r="D255" t="s">
        <v>27</v>
      </c>
      <c r="G255">
        <v>0.5</v>
      </c>
      <c r="H255">
        <v>0.5</v>
      </c>
      <c r="I255">
        <v>6111</v>
      </c>
      <c r="J255">
        <v>7043</v>
      </c>
      <c r="L255">
        <v>8811</v>
      </c>
      <c r="M255">
        <v>5.1029999999999998</v>
      </c>
      <c r="N255">
        <v>6.2450000000000001</v>
      </c>
      <c r="O255">
        <v>1.1419999999999999</v>
      </c>
      <c r="Q255">
        <v>0.80500000000000005</v>
      </c>
      <c r="R255">
        <v>1</v>
      </c>
      <c r="S255">
        <v>0</v>
      </c>
      <c r="T255">
        <v>0</v>
      </c>
      <c r="V255">
        <v>0</v>
      </c>
      <c r="Y255" s="12">
        <v>44852</v>
      </c>
      <c r="Z255">
        <v>0.1315625</v>
      </c>
      <c r="AB255">
        <v>1</v>
      </c>
      <c r="AD255">
        <v>6.1199032361486232</v>
      </c>
      <c r="AE255">
        <v>7.3933676781218169</v>
      </c>
      <c r="AF255">
        <v>1.2734644419731938</v>
      </c>
      <c r="AG255">
        <v>0.91096653756162627</v>
      </c>
      <c r="AK255">
        <v>0.82674153380186732</v>
      </c>
      <c r="AQ255">
        <v>0.90521440272396991</v>
      </c>
      <c r="AW255">
        <v>8.8283400048189105</v>
      </c>
      <c r="BC255">
        <v>2.3975173071062383</v>
      </c>
      <c r="BG255">
        <v>6.0947094887944093</v>
      </c>
      <c r="BH255">
        <v>7.4269827368326329</v>
      </c>
      <c r="BI255">
        <v>1.3322732480382231</v>
      </c>
      <c r="BJ255">
        <v>0.90017560460425861</v>
      </c>
    </row>
    <row r="256" spans="1:62" x14ac:dyDescent="0.35">
      <c r="A256">
        <v>76</v>
      </c>
      <c r="B256">
        <v>21</v>
      </c>
      <c r="C256" t="s">
        <v>145</v>
      </c>
      <c r="D256" t="s">
        <v>27</v>
      </c>
      <c r="G256">
        <v>0.5</v>
      </c>
      <c r="H256">
        <v>0.5</v>
      </c>
      <c r="I256">
        <v>6060</v>
      </c>
      <c r="J256">
        <v>7108</v>
      </c>
      <c r="L256">
        <v>8602</v>
      </c>
      <c r="M256">
        <v>5.0640000000000001</v>
      </c>
      <c r="N256">
        <v>6.3010000000000002</v>
      </c>
      <c r="O256">
        <v>1.2370000000000001</v>
      </c>
      <c r="Q256">
        <v>0.78400000000000003</v>
      </c>
      <c r="R256">
        <v>1</v>
      </c>
      <c r="S256">
        <v>0</v>
      </c>
      <c r="T256">
        <v>0</v>
      </c>
      <c r="V256">
        <v>0</v>
      </c>
      <c r="Y256" s="12">
        <v>44852</v>
      </c>
      <c r="Z256">
        <v>0.13918981481481482</v>
      </c>
      <c r="AB256">
        <v>1</v>
      </c>
      <c r="AD256">
        <v>6.0695157414401963</v>
      </c>
      <c r="AE256">
        <v>7.4605977955434488</v>
      </c>
      <c r="AF256">
        <v>1.3910820541032525</v>
      </c>
      <c r="AG256">
        <v>0.88938467164689095</v>
      </c>
    </row>
    <row r="257" spans="1:62" x14ac:dyDescent="0.35">
      <c r="A257">
        <v>98</v>
      </c>
      <c r="B257">
        <v>29</v>
      </c>
      <c r="C257" t="s">
        <v>126</v>
      </c>
      <c r="D257" t="s">
        <v>27</v>
      </c>
      <c r="G257">
        <v>0.5</v>
      </c>
      <c r="H257">
        <v>0.5</v>
      </c>
      <c r="I257">
        <v>4537</v>
      </c>
      <c r="J257">
        <v>8212</v>
      </c>
      <c r="L257">
        <v>1754</v>
      </c>
      <c r="M257">
        <v>3.8959999999999999</v>
      </c>
      <c r="N257">
        <v>7.2359999999999998</v>
      </c>
      <c r="O257">
        <v>3.34</v>
      </c>
      <c r="Q257">
        <v>6.7000000000000004E-2</v>
      </c>
      <c r="R257">
        <v>1</v>
      </c>
      <c r="S257">
        <v>0</v>
      </c>
      <c r="T257">
        <v>0</v>
      </c>
      <c r="V257">
        <v>0</v>
      </c>
      <c r="Y257" s="12">
        <v>44842</v>
      </c>
      <c r="Z257">
        <v>0.3553472222222222</v>
      </c>
      <c r="AB257">
        <v>1</v>
      </c>
      <c r="AD257">
        <v>4.5941854532416198</v>
      </c>
      <c r="AE257">
        <v>8.4374314732355664</v>
      </c>
      <c r="AF257">
        <v>3.8432460199939467</v>
      </c>
      <c r="AG257">
        <v>0.2004398454361859</v>
      </c>
    </row>
    <row r="258" spans="1:62" x14ac:dyDescent="0.35">
      <c r="A258">
        <v>99</v>
      </c>
      <c r="B258">
        <v>29</v>
      </c>
      <c r="C258" t="s">
        <v>126</v>
      </c>
      <c r="D258" t="s">
        <v>27</v>
      </c>
      <c r="G258">
        <v>0.5</v>
      </c>
      <c r="H258">
        <v>0.5</v>
      </c>
      <c r="I258">
        <v>4608</v>
      </c>
      <c r="J258">
        <v>8274</v>
      </c>
      <c r="L258">
        <v>1765</v>
      </c>
      <c r="M258">
        <v>3.95</v>
      </c>
      <c r="N258">
        <v>7.2880000000000003</v>
      </c>
      <c r="O258">
        <v>3.3380000000000001</v>
      </c>
      <c r="Q258">
        <v>6.9000000000000006E-2</v>
      </c>
      <c r="R258">
        <v>1</v>
      </c>
      <c r="S258">
        <v>0</v>
      </c>
      <c r="T258">
        <v>0</v>
      </c>
      <c r="V258">
        <v>0</v>
      </c>
      <c r="Y258" s="12">
        <v>44842</v>
      </c>
      <c r="Z258">
        <v>0.36251157407407408</v>
      </c>
      <c r="AB258">
        <v>1</v>
      </c>
      <c r="AD258">
        <v>4.6651967479300849</v>
      </c>
      <c r="AE258">
        <v>8.5001791325894285</v>
      </c>
      <c r="AF258">
        <v>3.8349823846593436</v>
      </c>
      <c r="AG258">
        <v>0.20156115904768729</v>
      </c>
      <c r="AK258">
        <v>0.55896491596785169</v>
      </c>
      <c r="AQ258">
        <v>0.6210514968255223</v>
      </c>
      <c r="AW258">
        <v>0.6966307048070457</v>
      </c>
      <c r="BC258">
        <v>0.95631193788388102</v>
      </c>
      <c r="BG258">
        <v>4.6521946798885345</v>
      </c>
      <c r="BH258">
        <v>8.4738655980216802</v>
      </c>
      <c r="BI258">
        <v>3.8216709181331452</v>
      </c>
      <c r="BJ258">
        <v>0.20252956625762031</v>
      </c>
    </row>
    <row r="259" spans="1:62" x14ac:dyDescent="0.35">
      <c r="A259">
        <v>100</v>
      </c>
      <c r="B259">
        <v>29</v>
      </c>
      <c r="C259" t="s">
        <v>126</v>
      </c>
      <c r="D259" t="s">
        <v>27</v>
      </c>
      <c r="G259">
        <v>0.5</v>
      </c>
      <c r="H259">
        <v>0.5</v>
      </c>
      <c r="I259">
        <v>4582</v>
      </c>
      <c r="J259">
        <v>8222</v>
      </c>
      <c r="L259">
        <v>1784</v>
      </c>
      <c r="M259">
        <v>3.93</v>
      </c>
      <c r="N259">
        <v>7.2439999999999998</v>
      </c>
      <c r="O259">
        <v>3.3140000000000001</v>
      </c>
      <c r="Q259">
        <v>7.0999999999999994E-2</v>
      </c>
      <c r="R259">
        <v>1</v>
      </c>
      <c r="S259">
        <v>0</v>
      </c>
      <c r="T259">
        <v>0</v>
      </c>
      <c r="V259">
        <v>0</v>
      </c>
      <c r="Y259" s="12">
        <v>44842</v>
      </c>
      <c r="Z259">
        <v>0.37016203703703704</v>
      </c>
      <c r="AB259">
        <v>1</v>
      </c>
      <c r="AD259">
        <v>4.6391926118469851</v>
      </c>
      <c r="AE259">
        <v>8.4475520634539318</v>
      </c>
      <c r="AF259">
        <v>3.8083594516069468</v>
      </c>
      <c r="AG259">
        <v>0.20349797346755336</v>
      </c>
    </row>
    <row r="260" spans="1:62" x14ac:dyDescent="0.35">
      <c r="A260">
        <v>35</v>
      </c>
      <c r="B260">
        <v>10</v>
      </c>
      <c r="C260" t="s">
        <v>150</v>
      </c>
      <c r="D260" t="s">
        <v>27</v>
      </c>
      <c r="G260">
        <v>0.5</v>
      </c>
      <c r="H260">
        <v>0.5</v>
      </c>
      <c r="I260">
        <v>4591</v>
      </c>
      <c r="J260">
        <v>9311</v>
      </c>
      <c r="L260">
        <v>3734</v>
      </c>
      <c r="M260">
        <v>3.9369999999999998</v>
      </c>
      <c r="N260">
        <v>8.1669999999999998</v>
      </c>
      <c r="O260">
        <v>4.2300000000000004</v>
      </c>
      <c r="Q260">
        <v>0.27400000000000002</v>
      </c>
      <c r="R260">
        <v>1</v>
      </c>
      <c r="S260">
        <v>0</v>
      </c>
      <c r="T260">
        <v>0</v>
      </c>
      <c r="V260">
        <v>0</v>
      </c>
      <c r="Y260" s="12">
        <v>44845</v>
      </c>
      <c r="Z260">
        <v>0.78328703703703706</v>
      </c>
      <c r="AB260">
        <v>1</v>
      </c>
      <c r="AD260">
        <v>4.5859287699582696</v>
      </c>
      <c r="AE260">
        <v>9.2279415863993783</v>
      </c>
      <c r="AF260">
        <v>4.6420128164411087</v>
      </c>
      <c r="AG260">
        <v>0.38140246485418294</v>
      </c>
    </row>
    <row r="261" spans="1:62" x14ac:dyDescent="0.35">
      <c r="A261">
        <v>36</v>
      </c>
      <c r="B261">
        <v>10</v>
      </c>
      <c r="C261" t="s">
        <v>150</v>
      </c>
      <c r="D261" t="s">
        <v>27</v>
      </c>
      <c r="G261">
        <v>0.5</v>
      </c>
      <c r="H261">
        <v>0.5</v>
      </c>
      <c r="I261">
        <v>4224</v>
      </c>
      <c r="J261">
        <v>9310</v>
      </c>
      <c r="L261">
        <v>3669</v>
      </c>
      <c r="M261">
        <v>3.6560000000000001</v>
      </c>
      <c r="N261">
        <v>8.1660000000000004</v>
      </c>
      <c r="O261">
        <v>4.51</v>
      </c>
      <c r="Q261">
        <v>0.26800000000000002</v>
      </c>
      <c r="R261">
        <v>1</v>
      </c>
      <c r="S261">
        <v>0</v>
      </c>
      <c r="T261">
        <v>0</v>
      </c>
      <c r="V261">
        <v>0</v>
      </c>
      <c r="Y261" s="12">
        <v>44845</v>
      </c>
      <c r="Z261">
        <v>0.79037037037037028</v>
      </c>
      <c r="AB261">
        <v>1</v>
      </c>
      <c r="AD261">
        <v>4.2226244512939308</v>
      </c>
      <c r="AE261">
        <v>9.2269650801213725</v>
      </c>
      <c r="AF261">
        <v>5.0043406288274417</v>
      </c>
      <c r="AG261">
        <v>0.37495031556378644</v>
      </c>
      <c r="AK261">
        <v>1.4403510279788192</v>
      </c>
      <c r="AQ261">
        <v>0.48801414809220034</v>
      </c>
      <c r="AW261">
        <v>0.30858369438000388</v>
      </c>
      <c r="BC261">
        <v>0.1854889167266682</v>
      </c>
      <c r="BG261">
        <v>4.1924315855738694</v>
      </c>
      <c r="BH261">
        <v>9.2045054357272402</v>
      </c>
      <c r="BI261">
        <v>5.0120738501533708</v>
      </c>
      <c r="BJ261">
        <v>0.37460289214045739</v>
      </c>
    </row>
    <row r="262" spans="1:62" x14ac:dyDescent="0.35">
      <c r="A262">
        <v>37</v>
      </c>
      <c r="B262">
        <v>10</v>
      </c>
      <c r="C262" t="s">
        <v>150</v>
      </c>
      <c r="D262" t="s">
        <v>27</v>
      </c>
      <c r="G262">
        <v>0.5</v>
      </c>
      <c r="H262">
        <v>0.5</v>
      </c>
      <c r="I262">
        <v>4163</v>
      </c>
      <c r="J262">
        <v>9264</v>
      </c>
      <c r="L262">
        <v>3662</v>
      </c>
      <c r="M262">
        <v>3.609</v>
      </c>
      <c r="N262">
        <v>8.1270000000000007</v>
      </c>
      <c r="O262">
        <v>4.5179999999999998</v>
      </c>
      <c r="Q262">
        <v>0.26700000000000002</v>
      </c>
      <c r="R262">
        <v>1</v>
      </c>
      <c r="S262">
        <v>0</v>
      </c>
      <c r="T262">
        <v>0</v>
      </c>
      <c r="V262">
        <v>0</v>
      </c>
      <c r="Y262" s="12">
        <v>44845</v>
      </c>
      <c r="Z262">
        <v>0.79798611111111117</v>
      </c>
      <c r="AB262">
        <v>1</v>
      </c>
      <c r="AD262">
        <v>4.1622387198538089</v>
      </c>
      <c r="AE262">
        <v>9.1820457913331079</v>
      </c>
      <c r="AF262">
        <v>5.0198070714792991</v>
      </c>
      <c r="AG262">
        <v>0.37425546871712834</v>
      </c>
    </row>
    <row r="263" spans="1:62" x14ac:dyDescent="0.35">
      <c r="A263">
        <v>77</v>
      </c>
      <c r="B263">
        <v>22</v>
      </c>
      <c r="C263" t="s">
        <v>190</v>
      </c>
      <c r="D263" t="s">
        <v>27</v>
      </c>
      <c r="G263">
        <v>0.5</v>
      </c>
      <c r="H263">
        <v>0.5</v>
      </c>
      <c r="I263">
        <v>4836</v>
      </c>
      <c r="J263">
        <v>9034</v>
      </c>
      <c r="L263">
        <v>1796</v>
      </c>
      <c r="M263">
        <v>4.125</v>
      </c>
      <c r="N263">
        <v>7.9320000000000004</v>
      </c>
      <c r="O263">
        <v>3.8079999999999998</v>
      </c>
      <c r="Q263">
        <v>7.1999999999999995E-2</v>
      </c>
      <c r="R263">
        <v>1</v>
      </c>
      <c r="S263">
        <v>0</v>
      </c>
      <c r="T263">
        <v>0</v>
      </c>
      <c r="V263">
        <v>0</v>
      </c>
      <c r="Y263" s="12">
        <v>44847</v>
      </c>
      <c r="Z263">
        <v>0.23098379629629628</v>
      </c>
      <c r="AB263">
        <v>1</v>
      </c>
      <c r="AD263">
        <v>4.9013506642760944</v>
      </c>
      <c r="AE263">
        <v>8.9576368958663544</v>
      </c>
      <c r="AF263">
        <v>4.0562862315902599</v>
      </c>
      <c r="AG263">
        <v>0.19806019850056841</v>
      </c>
    </row>
    <row r="264" spans="1:62" x14ac:dyDescent="0.35">
      <c r="A264">
        <v>78</v>
      </c>
      <c r="B264">
        <v>22</v>
      </c>
      <c r="C264" t="s">
        <v>190</v>
      </c>
      <c r="D264" t="s">
        <v>27</v>
      </c>
      <c r="G264">
        <v>0.5</v>
      </c>
      <c r="H264">
        <v>0.5</v>
      </c>
      <c r="I264">
        <v>5028</v>
      </c>
      <c r="J264">
        <v>9090</v>
      </c>
      <c r="L264">
        <v>1801</v>
      </c>
      <c r="M264">
        <v>4.2720000000000002</v>
      </c>
      <c r="N264">
        <v>7.98</v>
      </c>
      <c r="O264">
        <v>3.7069999999999999</v>
      </c>
      <c r="Q264">
        <v>7.1999999999999995E-2</v>
      </c>
      <c r="R264">
        <v>1</v>
      </c>
      <c r="S264">
        <v>0</v>
      </c>
      <c r="T264">
        <v>0</v>
      </c>
      <c r="V264">
        <v>0</v>
      </c>
      <c r="Y264" s="12">
        <v>44847</v>
      </c>
      <c r="Z264">
        <v>0.23871527777777779</v>
      </c>
      <c r="AB264">
        <v>1</v>
      </c>
      <c r="AD264">
        <v>5.0926383847843226</v>
      </c>
      <c r="AE264">
        <v>9.0122645069575373</v>
      </c>
      <c r="AF264">
        <v>3.9196261221732147</v>
      </c>
      <c r="AG264">
        <v>0.19858708900374697</v>
      </c>
      <c r="AK264">
        <v>1.1807301655306315</v>
      </c>
      <c r="AQ264">
        <v>3.2477457650676972E-2</v>
      </c>
      <c r="AW264">
        <v>1.439974433281864</v>
      </c>
      <c r="BC264">
        <v>1.0031575529424233</v>
      </c>
      <c r="BG264">
        <v>5.062749678454912</v>
      </c>
      <c r="BH264">
        <v>9.0108012673747382</v>
      </c>
      <c r="BI264">
        <v>3.9480515889198267</v>
      </c>
      <c r="BJ264">
        <v>0.1995881809597862</v>
      </c>
    </row>
    <row r="265" spans="1:62" x14ac:dyDescent="0.35">
      <c r="A265">
        <v>79</v>
      </c>
      <c r="B265">
        <v>22</v>
      </c>
      <c r="C265" t="s">
        <v>190</v>
      </c>
      <c r="D265" t="s">
        <v>27</v>
      </c>
      <c r="G265">
        <v>0.5</v>
      </c>
      <c r="H265">
        <v>0.5</v>
      </c>
      <c r="I265">
        <v>4968</v>
      </c>
      <c r="J265">
        <v>9087</v>
      </c>
      <c r="L265">
        <v>1820</v>
      </c>
      <c r="M265">
        <v>4.226</v>
      </c>
      <c r="N265">
        <v>7.9770000000000003</v>
      </c>
      <c r="O265">
        <v>3.7509999999999999</v>
      </c>
      <c r="Q265">
        <v>7.3999999999999996E-2</v>
      </c>
      <c r="R265">
        <v>1</v>
      </c>
      <c r="S265">
        <v>0</v>
      </c>
      <c r="T265">
        <v>0</v>
      </c>
      <c r="V265">
        <v>0</v>
      </c>
      <c r="Y265" s="12">
        <v>44847</v>
      </c>
      <c r="Z265">
        <v>0.24690972222222221</v>
      </c>
      <c r="AB265">
        <v>1</v>
      </c>
      <c r="AD265">
        <v>5.0328609721255004</v>
      </c>
      <c r="AE265">
        <v>9.009338027791939</v>
      </c>
      <c r="AF265">
        <v>3.9764770556664386</v>
      </c>
      <c r="AG265">
        <v>0.20058927291582546</v>
      </c>
    </row>
    <row r="266" spans="1:62" x14ac:dyDescent="0.35">
      <c r="A266">
        <v>101</v>
      </c>
      <c r="B266">
        <v>30</v>
      </c>
      <c r="C266" t="s">
        <v>197</v>
      </c>
      <c r="D266" t="s">
        <v>27</v>
      </c>
      <c r="G266">
        <v>0.5</v>
      </c>
      <c r="H266">
        <v>0.5</v>
      </c>
      <c r="I266">
        <v>3109</v>
      </c>
      <c r="J266">
        <v>6914</v>
      </c>
      <c r="L266">
        <v>2334</v>
      </c>
      <c r="M266">
        <v>2.8</v>
      </c>
      <c r="N266">
        <v>6.1360000000000001</v>
      </c>
      <c r="O266">
        <v>3.3359999999999999</v>
      </c>
      <c r="Q266">
        <v>0.128</v>
      </c>
      <c r="R266">
        <v>1</v>
      </c>
      <c r="S266">
        <v>0</v>
      </c>
      <c r="T266">
        <v>0</v>
      </c>
      <c r="V266">
        <v>0</v>
      </c>
      <c r="Y266" s="12">
        <v>44847</v>
      </c>
      <c r="Z266">
        <v>0.45871527777777782</v>
      </c>
      <c r="AB266">
        <v>1</v>
      </c>
      <c r="AD266">
        <v>3.1807574699130248</v>
      </c>
      <c r="AE266">
        <v>6.8895916188429824</v>
      </c>
      <c r="AF266">
        <v>3.7088341489299577</v>
      </c>
      <c r="AG266">
        <v>0.25475361664258017</v>
      </c>
    </row>
    <row r="267" spans="1:62" x14ac:dyDescent="0.35">
      <c r="A267">
        <v>102</v>
      </c>
      <c r="B267">
        <v>30</v>
      </c>
      <c r="C267" t="s">
        <v>197</v>
      </c>
      <c r="D267" t="s">
        <v>27</v>
      </c>
      <c r="G267">
        <v>0.5</v>
      </c>
      <c r="H267">
        <v>0.5</v>
      </c>
      <c r="I267">
        <v>3837</v>
      </c>
      <c r="J267">
        <v>7198</v>
      </c>
      <c r="L267">
        <v>2220</v>
      </c>
      <c r="M267">
        <v>3.359</v>
      </c>
      <c r="N267">
        <v>6.3769999999999998</v>
      </c>
      <c r="O267">
        <v>3.0179999999999998</v>
      </c>
      <c r="Q267">
        <v>0.11600000000000001</v>
      </c>
      <c r="R267">
        <v>1</v>
      </c>
      <c r="S267">
        <v>0</v>
      </c>
      <c r="T267">
        <v>0</v>
      </c>
      <c r="V267">
        <v>0</v>
      </c>
      <c r="Y267" s="12">
        <v>44847</v>
      </c>
      <c r="Z267">
        <v>0.46585648148148145</v>
      </c>
      <c r="AB267">
        <v>1</v>
      </c>
      <c r="AD267">
        <v>3.9060567435067215</v>
      </c>
      <c r="AE267">
        <v>7.166631646519698</v>
      </c>
      <c r="AF267">
        <v>3.2605749030129765</v>
      </c>
      <c r="AG267">
        <v>0.24274051317010928</v>
      </c>
      <c r="AK267">
        <v>1.4685026386049991</v>
      </c>
      <c r="AQ267">
        <v>1.0948890770804915</v>
      </c>
      <c r="AW267">
        <v>4.2542631860515581</v>
      </c>
      <c r="BC267">
        <v>0.60592432999329648</v>
      </c>
      <c r="BG267">
        <v>3.9349491596251518</v>
      </c>
      <c r="BH267">
        <v>7.1276119243117098</v>
      </c>
      <c r="BI267">
        <v>3.1926627646865584</v>
      </c>
      <c r="BJ267">
        <v>0.24347815987455923</v>
      </c>
    </row>
    <row r="268" spans="1:62" x14ac:dyDescent="0.35">
      <c r="A268">
        <v>103</v>
      </c>
      <c r="B268">
        <v>30</v>
      </c>
      <c r="C268" t="s">
        <v>197</v>
      </c>
      <c r="D268" t="s">
        <v>27</v>
      </c>
      <c r="G268">
        <v>0.5</v>
      </c>
      <c r="H268">
        <v>0.5</v>
      </c>
      <c r="I268">
        <v>3895</v>
      </c>
      <c r="J268">
        <v>7118</v>
      </c>
      <c r="L268">
        <v>2234</v>
      </c>
      <c r="M268">
        <v>3.403</v>
      </c>
      <c r="N268">
        <v>6.3090000000000002</v>
      </c>
      <c r="O268">
        <v>2.9060000000000001</v>
      </c>
      <c r="Q268">
        <v>0.11799999999999999</v>
      </c>
      <c r="R268">
        <v>1</v>
      </c>
      <c r="S268">
        <v>0</v>
      </c>
      <c r="T268">
        <v>0</v>
      </c>
      <c r="V268">
        <v>0</v>
      </c>
      <c r="Y268" s="12">
        <v>44847</v>
      </c>
      <c r="Z268">
        <v>0.47351851851851851</v>
      </c>
      <c r="AB268">
        <v>1</v>
      </c>
      <c r="AD268">
        <v>3.9638415757435821</v>
      </c>
      <c r="AE268">
        <v>7.0885922021037224</v>
      </c>
      <c r="AF268">
        <v>3.1247506263601403</v>
      </c>
      <c r="AG268">
        <v>0.24421580657900921</v>
      </c>
    </row>
    <row r="269" spans="1:62" x14ac:dyDescent="0.35">
      <c r="A269">
        <v>59</v>
      </c>
      <c r="B269">
        <v>18</v>
      </c>
      <c r="C269" t="s">
        <v>158</v>
      </c>
      <c r="D269" t="s">
        <v>27</v>
      </c>
      <c r="G269">
        <v>0.5</v>
      </c>
      <c r="H269">
        <v>0.5</v>
      </c>
      <c r="I269">
        <v>4712</v>
      </c>
      <c r="J269">
        <v>7566</v>
      </c>
      <c r="L269">
        <v>2540</v>
      </c>
      <c r="M269">
        <v>4.0289999999999999</v>
      </c>
      <c r="N269">
        <v>6.6879999999999997</v>
      </c>
      <c r="O269">
        <v>2.6589999999999998</v>
      </c>
      <c r="Q269">
        <v>0.15</v>
      </c>
      <c r="R269">
        <v>1</v>
      </c>
      <c r="S269">
        <v>0</v>
      </c>
      <c r="T269">
        <v>0</v>
      </c>
      <c r="V269">
        <v>0</v>
      </c>
      <c r="Y269" s="12">
        <v>44846</v>
      </c>
      <c r="Z269">
        <v>5.8796296296296296E-3</v>
      </c>
      <c r="AB269">
        <v>1</v>
      </c>
      <c r="AD269">
        <v>4.7057103028149045</v>
      </c>
      <c r="AE269">
        <v>7.5239381312793281</v>
      </c>
      <c r="AF269">
        <v>2.8182278284644235</v>
      </c>
      <c r="AG269">
        <v>0.26288144558136095</v>
      </c>
    </row>
    <row r="270" spans="1:62" x14ac:dyDescent="0.35">
      <c r="A270">
        <v>60</v>
      </c>
      <c r="B270">
        <v>18</v>
      </c>
      <c r="C270" t="s">
        <v>158</v>
      </c>
      <c r="D270" t="s">
        <v>27</v>
      </c>
      <c r="G270">
        <v>0.5</v>
      </c>
      <c r="H270">
        <v>0.5</v>
      </c>
      <c r="I270">
        <v>4197</v>
      </c>
      <c r="J270">
        <v>7575</v>
      </c>
      <c r="L270">
        <v>2504</v>
      </c>
      <c r="M270">
        <v>3.6349999999999998</v>
      </c>
      <c r="N270">
        <v>6.6959999999999997</v>
      </c>
      <c r="O270">
        <v>3.0609999999999999</v>
      </c>
      <c r="Q270">
        <v>0.14599999999999999</v>
      </c>
      <c r="R270">
        <v>1</v>
      </c>
      <c r="S270">
        <v>0</v>
      </c>
      <c r="T270">
        <v>0</v>
      </c>
      <c r="V270">
        <v>0</v>
      </c>
      <c r="Y270" s="12">
        <v>44846</v>
      </c>
      <c r="Z270">
        <v>1.2939814814814814E-2</v>
      </c>
      <c r="AB270">
        <v>2</v>
      </c>
      <c r="AD270">
        <v>4.1958963406564997</v>
      </c>
      <c r="AE270">
        <v>7.5327266877813797</v>
      </c>
      <c r="AF270">
        <v>3.3368303471248799</v>
      </c>
      <c r="AG270">
        <v>0.25930794751283365</v>
      </c>
      <c r="AK270">
        <v>0.11803368918753897</v>
      </c>
      <c r="AQ270">
        <v>0.42871305805320242</v>
      </c>
      <c r="AW270">
        <v>0.82074855553108272</v>
      </c>
      <c r="BC270">
        <v>2.494981322693429</v>
      </c>
      <c r="BG270">
        <v>4.1934215155974783</v>
      </c>
      <c r="BH270">
        <v>7.5166143341942853</v>
      </c>
      <c r="BI270">
        <v>3.3231928185968069</v>
      </c>
      <c r="BJ270">
        <v>0.26258365407565032</v>
      </c>
    </row>
    <row r="271" spans="1:62" x14ac:dyDescent="0.35">
      <c r="A271">
        <v>61</v>
      </c>
      <c r="B271">
        <v>18</v>
      </c>
      <c r="C271" t="s">
        <v>158</v>
      </c>
      <c r="D271" t="s">
        <v>27</v>
      </c>
      <c r="G271">
        <v>0.5</v>
      </c>
      <c r="H271">
        <v>0.5</v>
      </c>
      <c r="I271">
        <v>4192</v>
      </c>
      <c r="J271">
        <v>7542</v>
      </c>
      <c r="L271">
        <v>2570</v>
      </c>
      <c r="M271">
        <v>3.6309999999999998</v>
      </c>
      <c r="N271">
        <v>6.6680000000000001</v>
      </c>
      <c r="O271">
        <v>3.0369999999999999</v>
      </c>
      <c r="Q271">
        <v>0.153</v>
      </c>
      <c r="R271">
        <v>1</v>
      </c>
      <c r="S271">
        <v>0</v>
      </c>
      <c r="T271">
        <v>0</v>
      </c>
      <c r="V271">
        <v>0</v>
      </c>
      <c r="Y271" s="12">
        <v>44846</v>
      </c>
      <c r="Z271">
        <v>2.0405092592592593E-2</v>
      </c>
      <c r="AB271">
        <v>2</v>
      </c>
      <c r="AD271">
        <v>4.190946690538456</v>
      </c>
      <c r="AE271">
        <v>7.50050198060719</v>
      </c>
      <c r="AF271">
        <v>3.3095552900687339</v>
      </c>
      <c r="AG271">
        <v>0.26585936063846705</v>
      </c>
    </row>
    <row r="272" spans="1:62" x14ac:dyDescent="0.35">
      <c r="A272">
        <v>83</v>
      </c>
      <c r="B272">
        <v>24</v>
      </c>
      <c r="C272" t="s">
        <v>158</v>
      </c>
      <c r="D272" t="s">
        <v>27</v>
      </c>
      <c r="G272">
        <v>0.5</v>
      </c>
      <c r="H272">
        <v>0.5</v>
      </c>
      <c r="I272">
        <v>5536</v>
      </c>
      <c r="J272">
        <v>8834</v>
      </c>
      <c r="L272">
        <v>14246</v>
      </c>
      <c r="M272">
        <v>4.6619999999999999</v>
      </c>
      <c r="N272">
        <v>7.7629999999999999</v>
      </c>
      <c r="O272">
        <v>3.1</v>
      </c>
      <c r="Q272">
        <v>1.3740000000000001</v>
      </c>
      <c r="R272">
        <v>1</v>
      </c>
      <c r="S272">
        <v>0</v>
      </c>
      <c r="T272">
        <v>0</v>
      </c>
      <c r="V272">
        <v>0</v>
      </c>
      <c r="Y272" s="12">
        <v>44847</v>
      </c>
      <c r="Z272">
        <v>0.28972222222222221</v>
      </c>
      <c r="AB272">
        <v>1</v>
      </c>
      <c r="AD272">
        <v>5.5987538119623421</v>
      </c>
      <c r="AE272">
        <v>8.7625382848264142</v>
      </c>
      <c r="AF272">
        <v>3.1637844728640721</v>
      </c>
      <c r="AG272">
        <v>1.5100175514151526</v>
      </c>
    </row>
    <row r="273" spans="1:62" x14ac:dyDescent="0.35">
      <c r="A273">
        <v>84</v>
      </c>
      <c r="B273">
        <v>24</v>
      </c>
      <c r="C273" t="s">
        <v>158</v>
      </c>
      <c r="D273" t="s">
        <v>27</v>
      </c>
      <c r="G273">
        <v>0.5</v>
      </c>
      <c r="H273">
        <v>0.5</v>
      </c>
      <c r="I273">
        <v>6285</v>
      </c>
      <c r="J273">
        <v>8910</v>
      </c>
      <c r="L273">
        <v>14385</v>
      </c>
      <c r="M273">
        <v>5.2370000000000001</v>
      </c>
      <c r="N273">
        <v>7.827</v>
      </c>
      <c r="O273">
        <v>2.59</v>
      </c>
      <c r="Q273">
        <v>1.3879999999999999</v>
      </c>
      <c r="R273">
        <v>1</v>
      </c>
      <c r="S273">
        <v>0</v>
      </c>
      <c r="T273">
        <v>0</v>
      </c>
      <c r="V273">
        <v>0</v>
      </c>
      <c r="Y273" s="12">
        <v>44847</v>
      </c>
      <c r="Z273">
        <v>0.29702546296296295</v>
      </c>
      <c r="AB273">
        <v>1</v>
      </c>
      <c r="AD273">
        <v>6.3449751799866263</v>
      </c>
      <c r="AE273">
        <v>8.8366757570215917</v>
      </c>
      <c r="AF273">
        <v>2.4917005770349654</v>
      </c>
      <c r="AG273">
        <v>1.5246651074035162</v>
      </c>
      <c r="AK273">
        <v>0.61051003857769481</v>
      </c>
      <c r="AQ273">
        <v>0.67566248607574086</v>
      </c>
      <c r="AW273">
        <v>4.0270040492352823</v>
      </c>
      <c r="BC273">
        <v>0.67267592653170327</v>
      </c>
      <c r="BG273">
        <v>6.3644028391007428</v>
      </c>
      <c r="BH273">
        <v>8.8069232188380013</v>
      </c>
      <c r="BI273">
        <v>2.4425203797372572</v>
      </c>
      <c r="BJ273">
        <v>1.5195542695226845</v>
      </c>
    </row>
    <row r="274" spans="1:62" x14ac:dyDescent="0.35">
      <c r="A274">
        <v>85</v>
      </c>
      <c r="B274">
        <v>24</v>
      </c>
      <c r="C274" t="s">
        <v>158</v>
      </c>
      <c r="D274" t="s">
        <v>27</v>
      </c>
      <c r="G274">
        <v>0.5</v>
      </c>
      <c r="H274">
        <v>0.5</v>
      </c>
      <c r="I274">
        <v>6324</v>
      </c>
      <c r="J274">
        <v>8849</v>
      </c>
      <c r="L274">
        <v>14288</v>
      </c>
      <c r="M274">
        <v>5.2670000000000003</v>
      </c>
      <c r="N274">
        <v>7.7750000000000004</v>
      </c>
      <c r="O274">
        <v>2.508</v>
      </c>
      <c r="Q274">
        <v>1.3779999999999999</v>
      </c>
      <c r="R274">
        <v>1</v>
      </c>
      <c r="S274">
        <v>0</v>
      </c>
      <c r="T274">
        <v>0</v>
      </c>
      <c r="V274">
        <v>0</v>
      </c>
      <c r="Y274" s="12">
        <v>44847</v>
      </c>
      <c r="Z274">
        <v>0.30496527777777777</v>
      </c>
      <c r="AB274">
        <v>1</v>
      </c>
      <c r="AD274">
        <v>6.3838304982148601</v>
      </c>
      <c r="AE274">
        <v>8.7771706806544092</v>
      </c>
      <c r="AF274">
        <v>2.393340182439549</v>
      </c>
      <c r="AG274">
        <v>1.5144434316418525</v>
      </c>
    </row>
    <row r="275" spans="1:62" x14ac:dyDescent="0.35">
      <c r="A275">
        <v>83</v>
      </c>
      <c r="B275">
        <v>24</v>
      </c>
      <c r="C275" t="s">
        <v>121</v>
      </c>
      <c r="D275" t="s">
        <v>27</v>
      </c>
      <c r="G275">
        <v>0.5</v>
      </c>
      <c r="H275">
        <v>0.5</v>
      </c>
      <c r="I275">
        <v>4571</v>
      </c>
      <c r="J275">
        <v>8130</v>
      </c>
      <c r="L275">
        <v>2253</v>
      </c>
      <c r="M275">
        <v>3.9220000000000002</v>
      </c>
      <c r="N275">
        <v>7.1660000000000004</v>
      </c>
      <c r="O275">
        <v>3.2440000000000002</v>
      </c>
      <c r="Q275">
        <v>0.12</v>
      </c>
      <c r="R275">
        <v>1</v>
      </c>
      <c r="S275">
        <v>0</v>
      </c>
      <c r="T275">
        <v>0</v>
      </c>
      <c r="V275">
        <v>0</v>
      </c>
      <c r="Y275" s="12">
        <v>44842</v>
      </c>
      <c r="Z275">
        <v>0.21555555555555558</v>
      </c>
      <c r="AB275">
        <v>1</v>
      </c>
      <c r="AD275">
        <v>4.6281908619656731</v>
      </c>
      <c r="AE275">
        <v>8.3544426334449753</v>
      </c>
      <c r="AF275">
        <v>3.7262517714793022</v>
      </c>
      <c r="AG275">
        <v>0.25130670835793162</v>
      </c>
    </row>
    <row r="276" spans="1:62" x14ac:dyDescent="0.35">
      <c r="A276">
        <v>84</v>
      </c>
      <c r="B276">
        <v>24</v>
      </c>
      <c r="C276" t="s">
        <v>121</v>
      </c>
      <c r="D276" t="s">
        <v>27</v>
      </c>
      <c r="G276">
        <v>0.5</v>
      </c>
      <c r="H276">
        <v>0.5</v>
      </c>
      <c r="I276">
        <v>5114</v>
      </c>
      <c r="J276">
        <v>8102</v>
      </c>
      <c r="L276">
        <v>2163</v>
      </c>
      <c r="M276">
        <v>4.3380000000000001</v>
      </c>
      <c r="N276">
        <v>7.1429999999999998</v>
      </c>
      <c r="O276">
        <v>2.8050000000000002</v>
      </c>
      <c r="Q276">
        <v>0.11</v>
      </c>
      <c r="R276">
        <v>1</v>
      </c>
      <c r="S276">
        <v>0</v>
      </c>
      <c r="T276">
        <v>0</v>
      </c>
      <c r="V276">
        <v>0</v>
      </c>
      <c r="Y276" s="12">
        <v>44842</v>
      </c>
      <c r="Z276">
        <v>0.22265046296296298</v>
      </c>
      <c r="AB276">
        <v>1</v>
      </c>
      <c r="AD276">
        <v>5.1712772424704188</v>
      </c>
      <c r="AE276">
        <v>8.3261049808335539</v>
      </c>
      <c r="AF276">
        <v>3.1548277383631351</v>
      </c>
      <c r="AG276">
        <v>0.24213232426382919</v>
      </c>
      <c r="AK276">
        <v>0.79612350364315987</v>
      </c>
      <c r="AQ276">
        <v>0.84224437500446481</v>
      </c>
      <c r="AW276">
        <v>0.91788985083609465</v>
      </c>
      <c r="BC276">
        <v>1.7113285745395299</v>
      </c>
      <c r="BG276">
        <v>5.1507739813279745</v>
      </c>
      <c r="BH276">
        <v>8.2911889445801954</v>
      </c>
      <c r="BI276">
        <v>3.14041496325222</v>
      </c>
      <c r="BJ276">
        <v>0.24422204508526366</v>
      </c>
    </row>
    <row r="277" spans="1:62" x14ac:dyDescent="0.35">
      <c r="A277">
        <v>85</v>
      </c>
      <c r="B277">
        <v>24</v>
      </c>
      <c r="C277" t="s">
        <v>121</v>
      </c>
      <c r="D277" t="s">
        <v>27</v>
      </c>
      <c r="G277">
        <v>0.5</v>
      </c>
      <c r="H277">
        <v>0.5</v>
      </c>
      <c r="I277">
        <v>5073</v>
      </c>
      <c r="J277">
        <v>8033</v>
      </c>
      <c r="L277">
        <v>2204</v>
      </c>
      <c r="M277">
        <v>4.3070000000000004</v>
      </c>
      <c r="N277">
        <v>7.0839999999999996</v>
      </c>
      <c r="O277">
        <v>2.7770000000000001</v>
      </c>
      <c r="Q277">
        <v>0.115</v>
      </c>
      <c r="R277">
        <v>1</v>
      </c>
      <c r="S277">
        <v>0</v>
      </c>
      <c r="T277">
        <v>0</v>
      </c>
      <c r="V277">
        <v>0</v>
      </c>
      <c r="Y277" s="12">
        <v>44842</v>
      </c>
      <c r="Z277">
        <v>0.23015046296296296</v>
      </c>
      <c r="AB277">
        <v>1</v>
      </c>
      <c r="AD277">
        <v>5.1302707201855302</v>
      </c>
      <c r="AE277">
        <v>8.2562729083268351</v>
      </c>
      <c r="AF277">
        <v>3.1260021881413049</v>
      </c>
      <c r="AG277">
        <v>0.24631176590669812</v>
      </c>
    </row>
    <row r="278" spans="1:62" x14ac:dyDescent="0.35">
      <c r="A278">
        <v>41</v>
      </c>
      <c r="B278">
        <v>12</v>
      </c>
      <c r="C278" t="s">
        <v>111</v>
      </c>
      <c r="D278" t="s">
        <v>27</v>
      </c>
      <c r="G278">
        <v>0.5</v>
      </c>
      <c r="H278">
        <v>0.5</v>
      </c>
      <c r="I278">
        <v>2725</v>
      </c>
      <c r="J278">
        <v>6699</v>
      </c>
      <c r="L278">
        <v>1778</v>
      </c>
      <c r="M278">
        <v>2.5059999999999998</v>
      </c>
      <c r="N278">
        <v>5.9539999999999997</v>
      </c>
      <c r="O278">
        <v>3.4489999999999998</v>
      </c>
      <c r="Q278">
        <v>7.0000000000000007E-2</v>
      </c>
      <c r="R278">
        <v>1</v>
      </c>
      <c r="S278">
        <v>0</v>
      </c>
      <c r="T278">
        <v>0</v>
      </c>
      <c r="V278">
        <v>0</v>
      </c>
      <c r="Y278" s="12">
        <v>44841</v>
      </c>
      <c r="Z278">
        <v>0.83170138888888889</v>
      </c>
      <c r="AB278">
        <v>1</v>
      </c>
      <c r="AD278">
        <v>2.7818972000655622</v>
      </c>
      <c r="AE278">
        <v>6.9061861731969705</v>
      </c>
      <c r="AF278">
        <v>4.1242889731314083</v>
      </c>
      <c r="AG278">
        <v>0.20288634786127988</v>
      </c>
    </row>
    <row r="279" spans="1:62" x14ac:dyDescent="0.35">
      <c r="A279">
        <v>42</v>
      </c>
      <c r="B279">
        <v>12</v>
      </c>
      <c r="C279" t="s">
        <v>111</v>
      </c>
      <c r="D279" t="s">
        <v>27</v>
      </c>
      <c r="G279">
        <v>0.5</v>
      </c>
      <c r="H279">
        <v>0.5</v>
      </c>
      <c r="I279">
        <v>3095</v>
      </c>
      <c r="J279">
        <v>6458</v>
      </c>
      <c r="L279">
        <v>1814</v>
      </c>
      <c r="M279">
        <v>2.7890000000000001</v>
      </c>
      <c r="N279">
        <v>5.75</v>
      </c>
      <c r="O279">
        <v>2.9609999999999999</v>
      </c>
      <c r="Q279">
        <v>7.3999999999999996E-2</v>
      </c>
      <c r="R279">
        <v>1</v>
      </c>
      <c r="S279">
        <v>0</v>
      </c>
      <c r="T279">
        <v>0</v>
      </c>
      <c r="V279">
        <v>0</v>
      </c>
      <c r="Y279" s="12">
        <v>44841</v>
      </c>
      <c r="Z279">
        <v>0.83863425925925927</v>
      </c>
      <c r="AB279">
        <v>1</v>
      </c>
      <c r="AD279">
        <v>3.1519560597096801</v>
      </c>
      <c r="AE279">
        <v>6.662279948934378</v>
      </c>
      <c r="AF279">
        <v>3.510323889224698</v>
      </c>
      <c r="AG279">
        <v>0.20655610149892084</v>
      </c>
      <c r="AK279">
        <v>6.6565341621122869</v>
      </c>
      <c r="AQ279">
        <v>1.1458434677022127</v>
      </c>
      <c r="AW279">
        <v>8.7084311870116657</v>
      </c>
      <c r="BC279">
        <v>3.5664065107837475</v>
      </c>
      <c r="BG279">
        <v>3.2604733199026175</v>
      </c>
      <c r="BH279">
        <v>6.6243277356155099</v>
      </c>
      <c r="BI279">
        <v>3.3638544157128925</v>
      </c>
      <c r="BJ279">
        <v>0.20293731666180265</v>
      </c>
    </row>
    <row r="280" spans="1:62" x14ac:dyDescent="0.35">
      <c r="A280">
        <v>43</v>
      </c>
      <c r="B280">
        <v>12</v>
      </c>
      <c r="C280" t="s">
        <v>111</v>
      </c>
      <c r="D280" t="s">
        <v>27</v>
      </c>
      <c r="G280">
        <v>0.5</v>
      </c>
      <c r="H280">
        <v>0.5</v>
      </c>
      <c r="I280">
        <v>3312</v>
      </c>
      <c r="J280">
        <v>6383</v>
      </c>
      <c r="L280">
        <v>1743</v>
      </c>
      <c r="M280">
        <v>2.9550000000000001</v>
      </c>
      <c r="N280">
        <v>5.6859999999999999</v>
      </c>
      <c r="O280">
        <v>2.7309999999999999</v>
      </c>
      <c r="Q280">
        <v>6.6000000000000003E-2</v>
      </c>
      <c r="R280">
        <v>1</v>
      </c>
      <c r="S280">
        <v>0</v>
      </c>
      <c r="T280">
        <v>0</v>
      </c>
      <c r="V280">
        <v>0</v>
      </c>
      <c r="Y280" s="12">
        <v>44841</v>
      </c>
      <c r="Z280">
        <v>0.84599537037037031</v>
      </c>
      <c r="AB280">
        <v>1</v>
      </c>
      <c r="AD280">
        <v>3.3689905800955544</v>
      </c>
      <c r="AE280">
        <v>6.5863755222966418</v>
      </c>
      <c r="AF280">
        <v>3.2173849422010874</v>
      </c>
      <c r="AG280">
        <v>0.19931853182468448</v>
      </c>
    </row>
    <row r="281" spans="1:62" x14ac:dyDescent="0.35">
      <c r="A281">
        <v>44</v>
      </c>
      <c r="B281">
        <v>13</v>
      </c>
      <c r="C281" t="s">
        <v>153</v>
      </c>
      <c r="D281" t="s">
        <v>27</v>
      </c>
      <c r="G281">
        <v>0.5</v>
      </c>
      <c r="H281">
        <v>0.5</v>
      </c>
      <c r="I281">
        <v>5258</v>
      </c>
      <c r="J281">
        <v>7209</v>
      </c>
      <c r="L281">
        <v>1680</v>
      </c>
      <c r="M281">
        <v>4.4489999999999998</v>
      </c>
      <c r="N281">
        <v>6.3860000000000001</v>
      </c>
      <c r="O281">
        <v>1.9370000000000001</v>
      </c>
      <c r="Q281">
        <v>0.06</v>
      </c>
      <c r="R281">
        <v>1</v>
      </c>
      <c r="S281">
        <v>0</v>
      </c>
      <c r="T281">
        <v>0</v>
      </c>
      <c r="V281">
        <v>0</v>
      </c>
      <c r="Y281" s="12">
        <v>44845</v>
      </c>
      <c r="Z281">
        <v>0.86700231481481482</v>
      </c>
      <c r="AB281">
        <v>1</v>
      </c>
      <c r="AD281">
        <v>5.2462120957051752</v>
      </c>
      <c r="AE281">
        <v>7.1753253900312712</v>
      </c>
      <c r="AF281">
        <v>1.929113294326096</v>
      </c>
      <c r="AG281">
        <v>0.17751454727765331</v>
      </c>
    </row>
    <row r="282" spans="1:62" x14ac:dyDescent="0.35">
      <c r="A282">
        <v>45</v>
      </c>
      <c r="B282">
        <v>13</v>
      </c>
      <c r="C282" t="s">
        <v>153</v>
      </c>
      <c r="D282" t="s">
        <v>27</v>
      </c>
      <c r="G282">
        <v>0.5</v>
      </c>
      <c r="H282">
        <v>0.5</v>
      </c>
      <c r="I282">
        <v>4091</v>
      </c>
      <c r="J282">
        <v>7328</v>
      </c>
      <c r="L282">
        <v>1717</v>
      </c>
      <c r="M282">
        <v>3.5529999999999999</v>
      </c>
      <c r="N282">
        <v>6.4870000000000001</v>
      </c>
      <c r="O282">
        <v>2.9340000000000002</v>
      </c>
      <c r="Q282">
        <v>6.4000000000000001E-2</v>
      </c>
      <c r="R282">
        <v>1</v>
      </c>
      <c r="S282">
        <v>0</v>
      </c>
      <c r="T282">
        <v>0</v>
      </c>
      <c r="V282">
        <v>0</v>
      </c>
      <c r="Y282" s="12">
        <v>44845</v>
      </c>
      <c r="Z282">
        <v>0.87409722222222219</v>
      </c>
      <c r="AB282">
        <v>1</v>
      </c>
      <c r="AD282">
        <v>4.0909637581539933</v>
      </c>
      <c r="AE282">
        <v>7.2915296371139569</v>
      </c>
      <c r="AF282">
        <v>3.2005658789599636</v>
      </c>
      <c r="AG282">
        <v>0.18118730918141751</v>
      </c>
      <c r="AK282">
        <v>0.94819483349198985</v>
      </c>
      <c r="AQ282">
        <v>0.51020707992490932</v>
      </c>
      <c r="AW282">
        <v>4.6856742841086596E-2</v>
      </c>
      <c r="BC282">
        <v>2.7209971934946804</v>
      </c>
      <c r="BG282">
        <v>4.0716601226936255</v>
      </c>
      <c r="BH282">
        <v>7.2729760178318479</v>
      </c>
      <c r="BI282">
        <v>3.2013158951382215</v>
      </c>
      <c r="BJ282">
        <v>0.1787553452181142</v>
      </c>
    </row>
    <row r="283" spans="1:62" x14ac:dyDescent="0.35">
      <c r="A283">
        <v>46</v>
      </c>
      <c r="B283">
        <v>13</v>
      </c>
      <c r="C283" t="s">
        <v>153</v>
      </c>
      <c r="D283" t="s">
        <v>27</v>
      </c>
      <c r="G283">
        <v>0.5</v>
      </c>
      <c r="H283">
        <v>0.5</v>
      </c>
      <c r="I283">
        <v>4052</v>
      </c>
      <c r="J283">
        <v>7290</v>
      </c>
      <c r="L283">
        <v>1668</v>
      </c>
      <c r="M283">
        <v>3.5230000000000001</v>
      </c>
      <c r="N283">
        <v>6.4539999999999997</v>
      </c>
      <c r="O283">
        <v>2.931</v>
      </c>
      <c r="Q283">
        <v>5.8000000000000003E-2</v>
      </c>
      <c r="R283">
        <v>1</v>
      </c>
      <c r="S283">
        <v>0</v>
      </c>
      <c r="T283">
        <v>0</v>
      </c>
      <c r="V283">
        <v>0</v>
      </c>
      <c r="Y283" s="12">
        <v>44845</v>
      </c>
      <c r="Z283">
        <v>0.88170138888888883</v>
      </c>
      <c r="AB283">
        <v>1</v>
      </c>
      <c r="AD283">
        <v>4.0523564872332587</v>
      </c>
      <c r="AE283">
        <v>7.254422398549738</v>
      </c>
      <c r="AF283">
        <v>3.2020659113164793</v>
      </c>
      <c r="AG283">
        <v>0.1763233812548109</v>
      </c>
    </row>
    <row r="284" spans="1:62" x14ac:dyDescent="0.35">
      <c r="A284">
        <v>74</v>
      </c>
      <c r="B284">
        <v>21</v>
      </c>
      <c r="C284" t="s">
        <v>189</v>
      </c>
      <c r="D284" t="s">
        <v>27</v>
      </c>
      <c r="G284">
        <v>0.5</v>
      </c>
      <c r="H284">
        <v>0.5</v>
      </c>
      <c r="I284">
        <v>6091</v>
      </c>
      <c r="J284">
        <v>9330</v>
      </c>
      <c r="L284">
        <v>1986</v>
      </c>
      <c r="M284">
        <v>5.0880000000000001</v>
      </c>
      <c r="N284">
        <v>8.1820000000000004</v>
      </c>
      <c r="O284">
        <v>3.0950000000000002</v>
      </c>
      <c r="Q284">
        <v>9.1999999999999998E-2</v>
      </c>
      <c r="R284">
        <v>1</v>
      </c>
      <c r="S284">
        <v>0</v>
      </c>
      <c r="T284">
        <v>0</v>
      </c>
      <c r="V284">
        <v>0</v>
      </c>
      <c r="Y284" s="12">
        <v>44847</v>
      </c>
      <c r="Z284">
        <v>0.20141203703703703</v>
      </c>
      <c r="AB284">
        <v>1</v>
      </c>
      <c r="AD284">
        <v>6.1516948790564383</v>
      </c>
      <c r="AE284">
        <v>9.2463828402054666</v>
      </c>
      <c r="AF284">
        <v>3.0946879611490283</v>
      </c>
      <c r="AG284">
        <v>0.21808203762135323</v>
      </c>
    </row>
    <row r="285" spans="1:62" x14ac:dyDescent="0.35">
      <c r="A285">
        <v>75</v>
      </c>
      <c r="B285">
        <v>21</v>
      </c>
      <c r="C285" t="s">
        <v>189</v>
      </c>
      <c r="D285" t="s">
        <v>27</v>
      </c>
      <c r="G285">
        <v>0.5</v>
      </c>
      <c r="H285">
        <v>0.5</v>
      </c>
      <c r="I285">
        <v>5752</v>
      </c>
      <c r="J285">
        <v>9431</v>
      </c>
      <c r="L285">
        <v>2049</v>
      </c>
      <c r="M285">
        <v>4.8280000000000003</v>
      </c>
      <c r="N285">
        <v>8.2680000000000007</v>
      </c>
      <c r="O285">
        <v>3.44</v>
      </c>
      <c r="Q285">
        <v>9.8000000000000004E-2</v>
      </c>
      <c r="R285">
        <v>1</v>
      </c>
      <c r="S285">
        <v>0</v>
      </c>
      <c r="T285">
        <v>0</v>
      </c>
      <c r="V285">
        <v>0</v>
      </c>
      <c r="Y285" s="12">
        <v>44847</v>
      </c>
      <c r="Z285">
        <v>0.20917824074074073</v>
      </c>
      <c r="AB285">
        <v>1</v>
      </c>
      <c r="AD285">
        <v>5.8139524975340979</v>
      </c>
      <c r="AE285">
        <v>9.3449076387806365</v>
      </c>
      <c r="AF285">
        <v>3.5309551412465385</v>
      </c>
      <c r="AG285">
        <v>0.22472085796140293</v>
      </c>
      <c r="AK285">
        <v>1.9553213070419706</v>
      </c>
      <c r="AQ285">
        <v>1.1021103987651431</v>
      </c>
      <c r="AW285">
        <v>0.28715867407653872</v>
      </c>
      <c r="BC285">
        <v>0.51715557046269944</v>
      </c>
      <c r="BG285">
        <v>5.7576621006137074</v>
      </c>
      <c r="BH285">
        <v>9.2936942533826521</v>
      </c>
      <c r="BI285">
        <v>3.5360321527689442</v>
      </c>
      <c r="BJ285">
        <v>0.22414127840790654</v>
      </c>
    </row>
    <row r="286" spans="1:62" x14ac:dyDescent="0.35">
      <c r="A286">
        <v>76</v>
      </c>
      <c r="B286">
        <v>21</v>
      </c>
      <c r="C286" t="s">
        <v>189</v>
      </c>
      <c r="D286" t="s">
        <v>27</v>
      </c>
      <c r="G286">
        <v>0.5</v>
      </c>
      <c r="H286">
        <v>0.5</v>
      </c>
      <c r="I286">
        <v>5639</v>
      </c>
      <c r="J286">
        <v>9326</v>
      </c>
      <c r="L286">
        <v>2038</v>
      </c>
      <c r="M286">
        <v>4.7409999999999997</v>
      </c>
      <c r="N286">
        <v>8.1790000000000003</v>
      </c>
      <c r="O286">
        <v>3.4380000000000002</v>
      </c>
      <c r="Q286">
        <v>9.7000000000000003E-2</v>
      </c>
      <c r="R286">
        <v>1</v>
      </c>
      <c r="S286">
        <v>0</v>
      </c>
      <c r="T286">
        <v>0</v>
      </c>
      <c r="V286">
        <v>0</v>
      </c>
      <c r="Y286" s="12">
        <v>44847</v>
      </c>
      <c r="Z286">
        <v>0.21722222222222221</v>
      </c>
      <c r="AB286">
        <v>1</v>
      </c>
      <c r="AD286">
        <v>5.7013717036933178</v>
      </c>
      <c r="AE286">
        <v>9.2424808679846677</v>
      </c>
      <c r="AF286">
        <v>3.5411091642913499</v>
      </c>
      <c r="AG286">
        <v>0.22356169885441013</v>
      </c>
    </row>
    <row r="287" spans="1:62" x14ac:dyDescent="0.35">
      <c r="A287">
        <v>98</v>
      </c>
      <c r="B287">
        <v>29</v>
      </c>
      <c r="C287" t="s">
        <v>196</v>
      </c>
      <c r="D287" t="s">
        <v>27</v>
      </c>
      <c r="G287">
        <v>0.5</v>
      </c>
      <c r="H287">
        <v>0.5</v>
      </c>
      <c r="I287">
        <v>2599</v>
      </c>
      <c r="J287">
        <v>2902</v>
      </c>
      <c r="L287">
        <v>723</v>
      </c>
      <c r="M287">
        <v>2.4089999999999998</v>
      </c>
      <c r="N287">
        <v>2.7370000000000001</v>
      </c>
      <c r="O287">
        <v>0.32800000000000001</v>
      </c>
      <c r="Q287">
        <v>0</v>
      </c>
      <c r="R287">
        <v>1</v>
      </c>
      <c r="S287">
        <v>0</v>
      </c>
      <c r="T287">
        <v>0</v>
      </c>
      <c r="V287">
        <v>0</v>
      </c>
      <c r="Y287" s="12">
        <v>44847</v>
      </c>
      <c r="Z287">
        <v>0.43188657407407405</v>
      </c>
      <c r="AB287">
        <v>1</v>
      </c>
      <c r="AD287">
        <v>2.6726494623130446</v>
      </c>
      <c r="AE287">
        <v>2.9759134813817698</v>
      </c>
      <c r="AF287">
        <v>0.30326401906872524</v>
      </c>
      <c r="AG287">
        <v>8.4989496518452043E-2</v>
      </c>
    </row>
    <row r="288" spans="1:62" x14ac:dyDescent="0.35">
      <c r="A288">
        <v>99</v>
      </c>
      <c r="B288">
        <v>29</v>
      </c>
      <c r="C288" t="s">
        <v>196</v>
      </c>
      <c r="D288" t="s">
        <v>27</v>
      </c>
      <c r="G288">
        <v>0.5</v>
      </c>
      <c r="H288">
        <v>0.5</v>
      </c>
      <c r="I288">
        <v>1453</v>
      </c>
      <c r="J288">
        <v>2884</v>
      </c>
      <c r="L288">
        <v>681</v>
      </c>
      <c r="M288">
        <v>1.5289999999999999</v>
      </c>
      <c r="N288">
        <v>2.722</v>
      </c>
      <c r="O288">
        <v>1.1930000000000001</v>
      </c>
      <c r="Q288">
        <v>0</v>
      </c>
      <c r="R288">
        <v>1</v>
      </c>
      <c r="S288">
        <v>0</v>
      </c>
      <c r="T288">
        <v>0</v>
      </c>
      <c r="V288">
        <v>0</v>
      </c>
      <c r="Y288" s="12">
        <v>44847</v>
      </c>
      <c r="Z288">
        <v>0.43868055555555552</v>
      </c>
      <c r="AB288">
        <v>1</v>
      </c>
      <c r="AD288">
        <v>1.5309008805295601</v>
      </c>
      <c r="AE288">
        <v>2.9583546063881747</v>
      </c>
      <c r="AF288">
        <v>1.4274537258586146</v>
      </c>
      <c r="AG288">
        <v>8.0563616291752224E-2</v>
      </c>
      <c r="AK288">
        <v>1.112491657025406</v>
      </c>
      <c r="AQ288">
        <v>0.72281012492348395</v>
      </c>
      <c r="AW288">
        <v>2.6542502581132235</v>
      </c>
      <c r="BC288">
        <v>4.7252971909728672</v>
      </c>
      <c r="BG288">
        <v>1.5224324137362271</v>
      </c>
      <c r="BH288">
        <v>2.9690850299953717</v>
      </c>
      <c r="BI288">
        <v>1.4466526162591447</v>
      </c>
      <c r="BJ288">
        <v>8.2513111153512855E-2</v>
      </c>
    </row>
    <row r="289" spans="1:62" x14ac:dyDescent="0.35">
      <c r="A289">
        <v>100</v>
      </c>
      <c r="B289">
        <v>29</v>
      </c>
      <c r="C289" t="s">
        <v>196</v>
      </c>
      <c r="D289" t="s">
        <v>27</v>
      </c>
      <c r="G289">
        <v>0.5</v>
      </c>
      <c r="H289">
        <v>0.5</v>
      </c>
      <c r="I289">
        <v>1436</v>
      </c>
      <c r="J289">
        <v>2906</v>
      </c>
      <c r="L289">
        <v>718</v>
      </c>
      <c r="M289">
        <v>1.5169999999999999</v>
      </c>
      <c r="N289">
        <v>2.7410000000000001</v>
      </c>
      <c r="O289">
        <v>1.224</v>
      </c>
      <c r="Q289">
        <v>0</v>
      </c>
      <c r="R289">
        <v>1</v>
      </c>
      <c r="S289">
        <v>0</v>
      </c>
      <c r="T289">
        <v>0</v>
      </c>
      <c r="V289">
        <v>0</v>
      </c>
      <c r="Y289" s="12">
        <v>44847</v>
      </c>
      <c r="Z289">
        <v>0.44599537037037035</v>
      </c>
      <c r="AB289">
        <v>1</v>
      </c>
      <c r="AD289">
        <v>1.513963946942894</v>
      </c>
      <c r="AE289">
        <v>2.9798154536025687</v>
      </c>
      <c r="AF289">
        <v>1.4658515066596747</v>
      </c>
      <c r="AG289">
        <v>8.4462606015273486E-2</v>
      </c>
    </row>
    <row r="290" spans="1:62" x14ac:dyDescent="0.35">
      <c r="A290">
        <v>41</v>
      </c>
      <c r="B290">
        <v>12</v>
      </c>
      <c r="C290" t="s">
        <v>182</v>
      </c>
      <c r="D290" t="s">
        <v>27</v>
      </c>
      <c r="G290">
        <v>0.5</v>
      </c>
      <c r="H290">
        <v>0.5</v>
      </c>
      <c r="I290">
        <v>1038</v>
      </c>
      <c r="J290">
        <v>139</v>
      </c>
      <c r="L290">
        <v>118</v>
      </c>
      <c r="M290">
        <v>1.2110000000000001</v>
      </c>
      <c r="N290">
        <v>0.39600000000000002</v>
      </c>
      <c r="O290">
        <v>0</v>
      </c>
      <c r="Q290">
        <v>0</v>
      </c>
      <c r="R290">
        <v>1</v>
      </c>
      <c r="S290">
        <v>0</v>
      </c>
      <c r="T290">
        <v>0</v>
      </c>
      <c r="V290">
        <v>0</v>
      </c>
      <c r="Y290" s="12">
        <v>44846</v>
      </c>
      <c r="Z290">
        <v>0.92673611111111109</v>
      </c>
      <c r="AB290">
        <v>3</v>
      </c>
      <c r="AC290" t="s">
        <v>200</v>
      </c>
      <c r="AD290">
        <v>1.1174404429727134</v>
      </c>
      <c r="AE290">
        <v>0.28062616986498734</v>
      </c>
      <c r="AF290">
        <v>-0.83681427310772605</v>
      </c>
      <c r="AG290">
        <v>2.1235745633847739E-2</v>
      </c>
    </row>
    <row r="291" spans="1:62" x14ac:dyDescent="0.35">
      <c r="A291">
        <v>42</v>
      </c>
      <c r="B291">
        <v>12</v>
      </c>
      <c r="C291" t="s">
        <v>182</v>
      </c>
      <c r="D291" t="s">
        <v>27</v>
      </c>
      <c r="G291">
        <v>0.5</v>
      </c>
      <c r="H291">
        <v>0.5</v>
      </c>
      <c r="I291">
        <v>687</v>
      </c>
      <c r="J291">
        <v>1011</v>
      </c>
      <c r="L291">
        <v>659</v>
      </c>
      <c r="M291">
        <v>0.94199999999999995</v>
      </c>
      <c r="N291">
        <v>1.135</v>
      </c>
      <c r="O291">
        <v>0.193</v>
      </c>
      <c r="Q291">
        <v>0</v>
      </c>
      <c r="R291">
        <v>1</v>
      </c>
      <c r="S291">
        <v>0</v>
      </c>
      <c r="T291">
        <v>0</v>
      </c>
      <c r="V291">
        <v>0</v>
      </c>
      <c r="Y291" s="12">
        <v>44846</v>
      </c>
      <c r="Z291">
        <v>0.93256944444444445</v>
      </c>
      <c r="AB291">
        <v>3</v>
      </c>
      <c r="AC291" t="s">
        <v>200</v>
      </c>
      <c r="AD291">
        <v>0.76774257891860942</v>
      </c>
      <c r="AE291">
        <v>1.1312561139991293</v>
      </c>
      <c r="AF291">
        <v>0.36351353508051987</v>
      </c>
      <c r="AG291">
        <v>7.8245298077766617E-2</v>
      </c>
      <c r="AK291">
        <v>30.856738204945831</v>
      </c>
      <c r="AQ291">
        <v>67.441048581801056</v>
      </c>
      <c r="AW291">
        <v>130.20578068016485</v>
      </c>
      <c r="BC291">
        <v>50.677737666360272</v>
      </c>
      <c r="BG291">
        <v>0.66512468718763307</v>
      </c>
      <c r="BH291">
        <v>1.7067970165669548</v>
      </c>
      <c r="BI291">
        <v>1.0416723293793217</v>
      </c>
      <c r="BJ291">
        <v>0.10480057943796543</v>
      </c>
    </row>
    <row r="292" spans="1:62" x14ac:dyDescent="0.35">
      <c r="A292">
        <v>43</v>
      </c>
      <c r="B292">
        <v>12</v>
      </c>
      <c r="C292" t="s">
        <v>182</v>
      </c>
      <c r="D292" t="s">
        <v>27</v>
      </c>
      <c r="G292">
        <v>0.5</v>
      </c>
      <c r="H292">
        <v>0.5</v>
      </c>
      <c r="I292">
        <v>481</v>
      </c>
      <c r="J292">
        <v>2191</v>
      </c>
      <c r="L292">
        <v>1163</v>
      </c>
      <c r="M292">
        <v>0.78400000000000003</v>
      </c>
      <c r="N292">
        <v>2.1349999999999998</v>
      </c>
      <c r="O292">
        <v>1.351</v>
      </c>
      <c r="Q292">
        <v>6.0000000000000001E-3</v>
      </c>
      <c r="R292">
        <v>1</v>
      </c>
      <c r="S292">
        <v>0</v>
      </c>
      <c r="T292">
        <v>0</v>
      </c>
      <c r="V292">
        <v>0</v>
      </c>
      <c r="Y292" s="12">
        <v>44846</v>
      </c>
      <c r="Z292">
        <v>0.93921296296296297</v>
      </c>
      <c r="AB292">
        <v>3</v>
      </c>
      <c r="AC292" t="s">
        <v>200</v>
      </c>
      <c r="AD292">
        <v>0.56250679545665661</v>
      </c>
      <c r="AE292">
        <v>2.2823379191347803</v>
      </c>
      <c r="AF292">
        <v>1.7198311236781239</v>
      </c>
      <c r="AG292">
        <v>0.13135586079816425</v>
      </c>
    </row>
    <row r="293" spans="1:62" x14ac:dyDescent="0.35">
      <c r="A293">
        <v>80</v>
      </c>
      <c r="B293">
        <v>23</v>
      </c>
      <c r="C293" t="s">
        <v>182</v>
      </c>
      <c r="D293" t="s">
        <v>27</v>
      </c>
      <c r="G293">
        <v>0.5</v>
      </c>
      <c r="H293">
        <v>0.5</v>
      </c>
      <c r="I293">
        <v>4408</v>
      </c>
      <c r="J293">
        <v>3606</v>
      </c>
      <c r="L293">
        <v>1017</v>
      </c>
      <c r="M293">
        <v>3.7970000000000002</v>
      </c>
      <c r="N293">
        <v>3.3340000000000001</v>
      </c>
      <c r="O293">
        <v>0</v>
      </c>
      <c r="Q293">
        <v>0</v>
      </c>
      <c r="R293">
        <v>1</v>
      </c>
      <c r="S293">
        <v>0</v>
      </c>
      <c r="T293">
        <v>0</v>
      </c>
      <c r="V293">
        <v>0</v>
      </c>
      <c r="Y293" s="12">
        <v>44852</v>
      </c>
      <c r="Z293">
        <v>0.1807175925925926</v>
      </c>
      <c r="AB293">
        <v>1</v>
      </c>
      <c r="AD293">
        <v>4.4373561089241109</v>
      </c>
      <c r="AE293">
        <v>3.8384459307656971</v>
      </c>
      <c r="AF293">
        <v>-0.59891017815841385</v>
      </c>
      <c r="AG293">
        <v>0.10613848521977233</v>
      </c>
    </row>
    <row r="294" spans="1:62" x14ac:dyDescent="0.35">
      <c r="A294">
        <v>81</v>
      </c>
      <c r="B294">
        <v>23</v>
      </c>
      <c r="C294" t="s">
        <v>182</v>
      </c>
      <c r="D294" t="s">
        <v>27</v>
      </c>
      <c r="G294">
        <v>0.5</v>
      </c>
      <c r="H294">
        <v>0.5</v>
      </c>
      <c r="I294">
        <v>2484</v>
      </c>
      <c r="J294">
        <v>3656</v>
      </c>
      <c r="L294">
        <v>1011</v>
      </c>
      <c r="M294">
        <v>2.3210000000000002</v>
      </c>
      <c r="N294">
        <v>3.3759999999999999</v>
      </c>
      <c r="O294">
        <v>1.0549999999999999</v>
      </c>
      <c r="Q294">
        <v>0</v>
      </c>
      <c r="R294">
        <v>1</v>
      </c>
      <c r="S294">
        <v>0</v>
      </c>
      <c r="T294">
        <v>0</v>
      </c>
      <c r="V294">
        <v>0</v>
      </c>
      <c r="Y294" s="12">
        <v>44852</v>
      </c>
      <c r="Z294">
        <v>0.18758101851851852</v>
      </c>
      <c r="AB294">
        <v>1</v>
      </c>
      <c r="AD294">
        <v>2.5364631712964174</v>
      </c>
      <c r="AE294">
        <v>3.8901614057054132</v>
      </c>
      <c r="AF294">
        <v>1.3536982344089958</v>
      </c>
      <c r="AG294">
        <v>0.10551891012174164</v>
      </c>
      <c r="AK294">
        <v>7.5172892767916988</v>
      </c>
      <c r="AQ294">
        <v>0.90809072533348345</v>
      </c>
      <c r="AW294">
        <v>10.406151048679764</v>
      </c>
      <c r="BC294">
        <v>6.1649296382587044</v>
      </c>
      <c r="BG294">
        <v>2.4445800927104635</v>
      </c>
      <c r="BH294">
        <v>3.8725781442259097</v>
      </c>
      <c r="BI294">
        <v>1.4279980515154465</v>
      </c>
      <c r="BJ294">
        <v>0.10887494190274116</v>
      </c>
    </row>
    <row r="295" spans="1:62" x14ac:dyDescent="0.35">
      <c r="A295">
        <v>82</v>
      </c>
      <c r="B295">
        <v>23</v>
      </c>
      <c r="C295" t="s">
        <v>182</v>
      </c>
      <c r="D295" t="s">
        <v>27</v>
      </c>
      <c r="G295">
        <v>0.5</v>
      </c>
      <c r="H295">
        <v>0.5</v>
      </c>
      <c r="I295">
        <v>2298</v>
      </c>
      <c r="J295">
        <v>3622</v>
      </c>
      <c r="L295">
        <v>1076</v>
      </c>
      <c r="M295">
        <v>2.1779999999999999</v>
      </c>
      <c r="N295">
        <v>3.347</v>
      </c>
      <c r="O295">
        <v>1.169</v>
      </c>
      <c r="Q295">
        <v>0</v>
      </c>
      <c r="R295">
        <v>1</v>
      </c>
      <c r="S295">
        <v>0</v>
      </c>
      <c r="T295">
        <v>0</v>
      </c>
      <c r="V295">
        <v>0</v>
      </c>
      <c r="Y295" s="12">
        <v>44852</v>
      </c>
      <c r="Z295">
        <v>0.19495370370370368</v>
      </c>
      <c r="AB295">
        <v>1</v>
      </c>
      <c r="AD295">
        <v>2.3526970141245092</v>
      </c>
      <c r="AE295">
        <v>3.8549948827464062</v>
      </c>
      <c r="AF295">
        <v>1.5022978686218971</v>
      </c>
      <c r="AG295">
        <v>0.11223097368374067</v>
      </c>
    </row>
    <row r="296" spans="1:62" x14ac:dyDescent="0.35">
      <c r="A296">
        <v>29</v>
      </c>
      <c r="B296">
        <v>2</v>
      </c>
      <c r="C296" t="s">
        <v>70</v>
      </c>
      <c r="D296" t="s">
        <v>27</v>
      </c>
      <c r="G296">
        <v>0.5</v>
      </c>
      <c r="H296">
        <v>0.5</v>
      </c>
      <c r="I296">
        <v>5147</v>
      </c>
      <c r="J296">
        <v>7114</v>
      </c>
      <c r="L296">
        <v>2893</v>
      </c>
      <c r="M296">
        <v>4.3630000000000004</v>
      </c>
      <c r="N296">
        <v>6.306</v>
      </c>
      <c r="O296">
        <v>1.9419999999999999</v>
      </c>
      <c r="Q296">
        <v>0.187</v>
      </c>
      <c r="R296">
        <v>1</v>
      </c>
      <c r="S296">
        <v>0</v>
      </c>
      <c r="T296">
        <v>0</v>
      </c>
      <c r="V296">
        <v>0</v>
      </c>
      <c r="Y296" s="12">
        <v>44841</v>
      </c>
      <c r="Z296">
        <v>0.7247337962962962</v>
      </c>
      <c r="AB296">
        <v>1</v>
      </c>
      <c r="AD296">
        <v>5.2042824921143538</v>
      </c>
      <c r="AE296">
        <v>7.3261906672591097</v>
      </c>
      <c r="AF296">
        <v>2.1219081751447559</v>
      </c>
      <c r="AG296">
        <v>0.31654677302710454</v>
      </c>
    </row>
    <row r="297" spans="1:62" x14ac:dyDescent="0.35">
      <c r="A297">
        <v>30</v>
      </c>
      <c r="B297">
        <v>2</v>
      </c>
      <c r="C297" t="s">
        <v>70</v>
      </c>
      <c r="D297" t="s">
        <v>27</v>
      </c>
      <c r="G297">
        <v>0.5</v>
      </c>
      <c r="H297">
        <v>0.5</v>
      </c>
      <c r="I297">
        <v>3479</v>
      </c>
      <c r="J297">
        <v>7044</v>
      </c>
      <c r="L297">
        <v>2974</v>
      </c>
      <c r="M297">
        <v>3.0840000000000001</v>
      </c>
      <c r="N297">
        <v>6.2460000000000004</v>
      </c>
      <c r="O297">
        <v>3.1619999999999999</v>
      </c>
      <c r="Q297">
        <v>0.19500000000000001</v>
      </c>
      <c r="R297">
        <v>1</v>
      </c>
      <c r="S297">
        <v>0</v>
      </c>
      <c r="T297">
        <v>0</v>
      </c>
      <c r="V297">
        <v>0</v>
      </c>
      <c r="Y297" s="12">
        <v>44841</v>
      </c>
      <c r="Z297">
        <v>0.73187500000000005</v>
      </c>
      <c r="AB297">
        <v>1</v>
      </c>
      <c r="AD297">
        <v>3.5360171464754671</v>
      </c>
      <c r="AE297">
        <v>7.2553465357305562</v>
      </c>
      <c r="AF297">
        <v>3.7193293892550892</v>
      </c>
      <c r="AG297">
        <v>0.32480371871179675</v>
      </c>
      <c r="AK297">
        <v>8.4818727760878176E-2</v>
      </c>
      <c r="AQ297">
        <v>0.58758543989247902</v>
      </c>
      <c r="AW297">
        <v>1.2310569903326738</v>
      </c>
      <c r="BC297">
        <v>3.5779324947755407</v>
      </c>
      <c r="BG297">
        <v>3.5375173850956463</v>
      </c>
      <c r="BH297">
        <v>7.2340932962719897</v>
      </c>
      <c r="BI297">
        <v>3.6965759111763443</v>
      </c>
      <c r="BJ297">
        <v>0.31909521305324412</v>
      </c>
    </row>
    <row r="298" spans="1:62" x14ac:dyDescent="0.35">
      <c r="A298">
        <v>31</v>
      </c>
      <c r="B298">
        <v>2</v>
      </c>
      <c r="C298" t="s">
        <v>70</v>
      </c>
      <c r="D298" t="s">
        <v>27</v>
      </c>
      <c r="G298">
        <v>0.5</v>
      </c>
      <c r="H298">
        <v>0.5</v>
      </c>
      <c r="I298">
        <v>3482</v>
      </c>
      <c r="J298">
        <v>7002</v>
      </c>
      <c r="L298">
        <v>2862</v>
      </c>
      <c r="M298">
        <v>3.0859999999999999</v>
      </c>
      <c r="N298">
        <v>6.21</v>
      </c>
      <c r="O298">
        <v>3.1240000000000001</v>
      </c>
      <c r="Q298">
        <v>0.183</v>
      </c>
      <c r="R298">
        <v>1</v>
      </c>
      <c r="S298">
        <v>0</v>
      </c>
      <c r="T298">
        <v>0</v>
      </c>
      <c r="V298">
        <v>0</v>
      </c>
      <c r="Y298" s="12">
        <v>44841</v>
      </c>
      <c r="Z298">
        <v>0.73934027777777767</v>
      </c>
      <c r="AB298">
        <v>1</v>
      </c>
      <c r="AD298">
        <v>3.5390176237158251</v>
      </c>
      <c r="AE298">
        <v>7.2128400568134241</v>
      </c>
      <c r="AF298">
        <v>3.673822433097599</v>
      </c>
      <c r="AG298">
        <v>0.31338670739469149</v>
      </c>
    </row>
    <row r="299" spans="1:62" x14ac:dyDescent="0.35">
      <c r="A299">
        <v>29</v>
      </c>
      <c r="B299">
        <v>2</v>
      </c>
      <c r="C299" t="s">
        <v>70</v>
      </c>
      <c r="D299" t="s">
        <v>27</v>
      </c>
      <c r="G299">
        <v>0.5</v>
      </c>
      <c r="H299">
        <v>0.5</v>
      </c>
      <c r="I299">
        <v>1234</v>
      </c>
      <c r="J299">
        <v>96</v>
      </c>
      <c r="L299">
        <v>90</v>
      </c>
      <c r="M299">
        <v>1.361</v>
      </c>
      <c r="N299">
        <v>0.36</v>
      </c>
      <c r="O299">
        <v>0</v>
      </c>
      <c r="Q299">
        <v>0</v>
      </c>
      <c r="R299">
        <v>1</v>
      </c>
      <c r="S299">
        <v>0</v>
      </c>
      <c r="T299">
        <v>0</v>
      </c>
      <c r="V299">
        <v>0</v>
      </c>
      <c r="Y299" s="12">
        <v>44844</v>
      </c>
      <c r="Z299">
        <v>0.65283564814814821</v>
      </c>
      <c r="AB299">
        <v>3</v>
      </c>
      <c r="AC299" t="s">
        <v>200</v>
      </c>
      <c r="AD299">
        <v>1.2852933661521093</v>
      </c>
      <c r="AE299">
        <v>0.24019854250173966</v>
      </c>
      <c r="AF299">
        <v>-1.0450948236503697</v>
      </c>
      <c r="AG299">
        <v>2.719789071117297E-2</v>
      </c>
    </row>
    <row r="300" spans="1:62" x14ac:dyDescent="0.35">
      <c r="A300">
        <v>30</v>
      </c>
      <c r="B300">
        <v>2</v>
      </c>
      <c r="C300" t="s">
        <v>70</v>
      </c>
      <c r="D300" t="s">
        <v>27</v>
      </c>
      <c r="G300">
        <v>0.5</v>
      </c>
      <c r="H300">
        <v>0.5</v>
      </c>
      <c r="I300">
        <v>788</v>
      </c>
      <c r="J300">
        <v>106</v>
      </c>
      <c r="L300">
        <v>41</v>
      </c>
      <c r="M300">
        <v>1.0189999999999999</v>
      </c>
      <c r="N300">
        <v>0.36799999999999999</v>
      </c>
      <c r="O300">
        <v>0</v>
      </c>
      <c r="Q300">
        <v>0</v>
      </c>
      <c r="R300">
        <v>1</v>
      </c>
      <c r="S300">
        <v>0</v>
      </c>
      <c r="T300">
        <v>0</v>
      </c>
      <c r="V300">
        <v>0</v>
      </c>
      <c r="Y300" s="12">
        <v>44844</v>
      </c>
      <c r="Z300">
        <v>0.65850694444444446</v>
      </c>
      <c r="AB300">
        <v>3</v>
      </c>
      <c r="AC300" t="s">
        <v>200</v>
      </c>
      <c r="AD300">
        <v>0.84072968944111737</v>
      </c>
      <c r="AE300">
        <v>0.25007002331213957</v>
      </c>
      <c r="AF300">
        <v>-0.5906596661289778</v>
      </c>
      <c r="AG300">
        <v>2.2313399768987056E-2</v>
      </c>
      <c r="AK300">
        <v>46.641111145296065</v>
      </c>
      <c r="AQ300">
        <v>167.04332233533853</v>
      </c>
      <c r="AW300">
        <v>341.33575864771728</v>
      </c>
      <c r="BC300">
        <v>174.23903643571194</v>
      </c>
      <c r="BG300">
        <v>0.6817433521420071</v>
      </c>
      <c r="BH300">
        <v>1.5175681593674892</v>
      </c>
      <c r="BI300">
        <v>0.83582480722548214</v>
      </c>
      <c r="BJ300">
        <v>0.17323420153367017</v>
      </c>
    </row>
    <row r="301" spans="1:62" x14ac:dyDescent="0.35">
      <c r="A301">
        <v>31</v>
      </c>
      <c r="B301">
        <v>2</v>
      </c>
      <c r="C301" t="s">
        <v>70</v>
      </c>
      <c r="D301" t="s">
        <v>27</v>
      </c>
      <c r="G301">
        <v>0.5</v>
      </c>
      <c r="H301">
        <v>0.5</v>
      </c>
      <c r="I301">
        <v>469</v>
      </c>
      <c r="J301">
        <v>2674</v>
      </c>
      <c r="L301">
        <v>3069</v>
      </c>
      <c r="M301">
        <v>0.77500000000000002</v>
      </c>
      <c r="N301">
        <v>2.544</v>
      </c>
      <c r="O301">
        <v>1.7689999999999999</v>
      </c>
      <c r="Q301">
        <v>0.20499999999999999</v>
      </c>
      <c r="R301">
        <v>1</v>
      </c>
      <c r="S301">
        <v>0</v>
      </c>
      <c r="T301">
        <v>0</v>
      </c>
      <c r="V301">
        <v>0</v>
      </c>
      <c r="Y301" s="12">
        <v>44844</v>
      </c>
      <c r="Z301">
        <v>0.66501157407407407</v>
      </c>
      <c r="AB301">
        <v>3</v>
      </c>
      <c r="AC301" t="s">
        <v>200</v>
      </c>
      <c r="AD301">
        <v>0.52275701484289672</v>
      </c>
      <c r="AE301">
        <v>2.7850662954228387</v>
      </c>
      <c r="AF301">
        <v>2.2623092805799421</v>
      </c>
      <c r="AG301">
        <v>0.32415500329835328</v>
      </c>
    </row>
    <row r="302" spans="1:62" x14ac:dyDescent="0.35">
      <c r="A302">
        <v>29</v>
      </c>
      <c r="B302">
        <v>2</v>
      </c>
      <c r="C302" t="s">
        <v>70</v>
      </c>
      <c r="D302" t="s">
        <v>27</v>
      </c>
      <c r="G302">
        <v>0.5</v>
      </c>
      <c r="H302">
        <v>0.5</v>
      </c>
      <c r="I302">
        <v>5792</v>
      </c>
      <c r="J302">
        <v>6822</v>
      </c>
      <c r="L302">
        <v>2918</v>
      </c>
      <c r="M302">
        <v>4.859</v>
      </c>
      <c r="N302">
        <v>6.0579999999999998</v>
      </c>
      <c r="O302">
        <v>1.2</v>
      </c>
      <c r="Q302">
        <v>0.189</v>
      </c>
      <c r="R302">
        <v>1</v>
      </c>
      <c r="S302">
        <v>0</v>
      </c>
      <c r="T302">
        <v>0</v>
      </c>
      <c r="V302">
        <v>0</v>
      </c>
      <c r="Y302" s="12">
        <v>44845</v>
      </c>
      <c r="Z302">
        <v>0.7273263888888889</v>
      </c>
      <c r="AB302">
        <v>1</v>
      </c>
      <c r="AD302">
        <v>5.7748347283121424</v>
      </c>
      <c r="AE302">
        <v>6.7974174604430422</v>
      </c>
      <c r="AF302">
        <v>1.0225827321308998</v>
      </c>
      <c r="AG302">
        <v>0.30040317530089761</v>
      </c>
    </row>
    <row r="303" spans="1:62" x14ac:dyDescent="0.35">
      <c r="A303">
        <v>30</v>
      </c>
      <c r="B303">
        <v>2</v>
      </c>
      <c r="C303" t="s">
        <v>70</v>
      </c>
      <c r="D303" t="s">
        <v>27</v>
      </c>
      <c r="G303">
        <v>0.5</v>
      </c>
      <c r="H303">
        <v>0.5</v>
      </c>
      <c r="I303">
        <v>3796</v>
      </c>
      <c r="J303">
        <v>6776</v>
      </c>
      <c r="L303">
        <v>2923</v>
      </c>
      <c r="M303">
        <v>3.327</v>
      </c>
      <c r="N303">
        <v>6.0190000000000001</v>
      </c>
      <c r="O303">
        <v>2.6920000000000002</v>
      </c>
      <c r="Q303">
        <v>0.19</v>
      </c>
      <c r="R303">
        <v>1</v>
      </c>
      <c r="S303">
        <v>0</v>
      </c>
      <c r="T303">
        <v>0</v>
      </c>
      <c r="V303">
        <v>0</v>
      </c>
      <c r="Y303" s="12">
        <v>44845</v>
      </c>
      <c r="Z303">
        <v>0.73434027777777777</v>
      </c>
      <c r="AB303">
        <v>1</v>
      </c>
      <c r="AD303">
        <v>3.7989344011894697</v>
      </c>
      <c r="AE303">
        <v>6.7524981716547776</v>
      </c>
      <c r="AF303">
        <v>2.9535637704653079</v>
      </c>
      <c r="AG303">
        <v>0.30089949447708192</v>
      </c>
      <c r="AK303">
        <v>0.28622884872888676</v>
      </c>
      <c r="AQ303">
        <v>0.90693726276326703</v>
      </c>
      <c r="AW303">
        <v>1.6996549206076712</v>
      </c>
      <c r="BC303">
        <v>0.4279398105245335</v>
      </c>
      <c r="BG303">
        <v>3.8043790163193165</v>
      </c>
      <c r="BH303">
        <v>6.7832581194119586</v>
      </c>
      <c r="BI303">
        <v>2.978879103092642</v>
      </c>
      <c r="BJ303">
        <v>0.30154470940612155</v>
      </c>
    </row>
    <row r="304" spans="1:62" x14ac:dyDescent="0.35">
      <c r="A304">
        <v>31</v>
      </c>
      <c r="B304">
        <v>2</v>
      </c>
      <c r="C304" t="s">
        <v>70</v>
      </c>
      <c r="D304" t="s">
        <v>27</v>
      </c>
      <c r="G304">
        <v>0.5</v>
      </c>
      <c r="H304">
        <v>0.5</v>
      </c>
      <c r="I304">
        <v>3807</v>
      </c>
      <c r="J304">
        <v>6839</v>
      </c>
      <c r="L304">
        <v>2936</v>
      </c>
      <c r="M304">
        <v>3.3359999999999999</v>
      </c>
      <c r="N304">
        <v>6.0720000000000001</v>
      </c>
      <c r="O304">
        <v>2.7360000000000002</v>
      </c>
      <c r="Q304">
        <v>0.191</v>
      </c>
      <c r="R304">
        <v>1</v>
      </c>
      <c r="S304">
        <v>0</v>
      </c>
      <c r="T304">
        <v>0</v>
      </c>
      <c r="V304">
        <v>0</v>
      </c>
      <c r="Y304" s="12">
        <v>44845</v>
      </c>
      <c r="Z304">
        <v>0.74197916666666675</v>
      </c>
      <c r="AB304">
        <v>1</v>
      </c>
      <c r="AD304">
        <v>3.8098236314491638</v>
      </c>
      <c r="AE304">
        <v>6.8140180671691395</v>
      </c>
      <c r="AF304">
        <v>3.0041944357199757</v>
      </c>
      <c r="AG304">
        <v>0.30218992433516123</v>
      </c>
    </row>
    <row r="305" spans="1:62" x14ac:dyDescent="0.35">
      <c r="A305">
        <v>29</v>
      </c>
      <c r="B305">
        <v>2</v>
      </c>
      <c r="C305" t="s">
        <v>70</v>
      </c>
      <c r="D305" t="s">
        <v>27</v>
      </c>
      <c r="G305">
        <v>0.5</v>
      </c>
      <c r="H305">
        <v>0.5</v>
      </c>
      <c r="I305">
        <v>5928</v>
      </c>
      <c r="J305">
        <v>7365</v>
      </c>
      <c r="L305">
        <v>3257</v>
      </c>
      <c r="M305">
        <v>4.9619999999999997</v>
      </c>
      <c r="N305">
        <v>6.5179999999999998</v>
      </c>
      <c r="O305">
        <v>1.556</v>
      </c>
      <c r="Q305">
        <v>0.22500000000000001</v>
      </c>
      <c r="R305">
        <v>1</v>
      </c>
      <c r="S305">
        <v>0</v>
      </c>
      <c r="T305">
        <v>0</v>
      </c>
      <c r="V305">
        <v>0</v>
      </c>
      <c r="Y305" s="12">
        <v>44846</v>
      </c>
      <c r="Z305">
        <v>0.81769675925925922</v>
      </c>
      <c r="AB305">
        <v>1</v>
      </c>
      <c r="AD305">
        <v>5.9892995746666395</v>
      </c>
      <c r="AE305">
        <v>7.3295389867380489</v>
      </c>
      <c r="AF305">
        <v>1.3402394120714094</v>
      </c>
      <c r="AG305">
        <v>0.35201760352934008</v>
      </c>
    </row>
    <row r="306" spans="1:62" x14ac:dyDescent="0.35">
      <c r="A306">
        <v>30</v>
      </c>
      <c r="B306">
        <v>2</v>
      </c>
      <c r="C306" t="s">
        <v>70</v>
      </c>
      <c r="D306" t="s">
        <v>27</v>
      </c>
      <c r="G306">
        <v>0.5</v>
      </c>
      <c r="H306">
        <v>0.5</v>
      </c>
      <c r="I306">
        <v>4052</v>
      </c>
      <c r="J306">
        <v>7381</v>
      </c>
      <c r="L306">
        <v>3238</v>
      </c>
      <c r="M306">
        <v>3.5230000000000001</v>
      </c>
      <c r="N306">
        <v>6.532</v>
      </c>
      <c r="O306">
        <v>3.0089999999999999</v>
      </c>
      <c r="Q306">
        <v>0.223</v>
      </c>
      <c r="R306">
        <v>1</v>
      </c>
      <c r="S306">
        <v>0</v>
      </c>
      <c r="T306">
        <v>0</v>
      </c>
      <c r="V306">
        <v>0</v>
      </c>
      <c r="Y306" s="12">
        <v>44846</v>
      </c>
      <c r="Z306">
        <v>0.82481481481481478</v>
      </c>
      <c r="AB306">
        <v>1</v>
      </c>
      <c r="AD306">
        <v>4.1202591388674978</v>
      </c>
      <c r="AE306">
        <v>7.3451468756212446</v>
      </c>
      <c r="AF306">
        <v>3.2248877367537467</v>
      </c>
      <c r="AG306">
        <v>0.35001541961726162</v>
      </c>
      <c r="AK306">
        <v>2.3980807441346719</v>
      </c>
      <c r="AQ306">
        <v>0.10630273944386535</v>
      </c>
      <c r="AW306">
        <v>2.7473358234965097</v>
      </c>
      <c r="BC306">
        <v>1.5830254117935658</v>
      </c>
      <c r="BG306">
        <v>4.0714409185294604</v>
      </c>
      <c r="BH306">
        <v>7.3412449034004457</v>
      </c>
      <c r="BI306">
        <v>3.2698039848709852</v>
      </c>
      <c r="BJ306">
        <v>0.35280793928410792</v>
      </c>
    </row>
    <row r="307" spans="1:62" x14ac:dyDescent="0.35">
      <c r="A307">
        <v>31</v>
      </c>
      <c r="B307">
        <v>2</v>
      </c>
      <c r="C307" t="s">
        <v>70</v>
      </c>
      <c r="D307" t="s">
        <v>27</v>
      </c>
      <c r="G307">
        <v>0.5</v>
      </c>
      <c r="H307">
        <v>0.5</v>
      </c>
      <c r="I307">
        <v>3954</v>
      </c>
      <c r="J307">
        <v>7373</v>
      </c>
      <c r="L307">
        <v>3291</v>
      </c>
      <c r="M307">
        <v>3.448</v>
      </c>
      <c r="N307">
        <v>6.5250000000000004</v>
      </c>
      <c r="O307">
        <v>3.077</v>
      </c>
      <c r="Q307">
        <v>0.22800000000000001</v>
      </c>
      <c r="R307">
        <v>1</v>
      </c>
      <c r="S307">
        <v>0</v>
      </c>
      <c r="T307">
        <v>0</v>
      </c>
      <c r="V307">
        <v>0</v>
      </c>
      <c r="Y307" s="12">
        <v>44846</v>
      </c>
      <c r="Z307">
        <v>0.83234953703703696</v>
      </c>
      <c r="AB307">
        <v>1</v>
      </c>
      <c r="AD307">
        <v>4.022622698191423</v>
      </c>
      <c r="AE307">
        <v>7.3373429311796468</v>
      </c>
      <c r="AF307">
        <v>3.3147202329882237</v>
      </c>
      <c r="AG307">
        <v>0.35560045895095427</v>
      </c>
    </row>
    <row r="308" spans="1:62" x14ac:dyDescent="0.35">
      <c r="A308">
        <v>29</v>
      </c>
      <c r="B308">
        <v>2</v>
      </c>
      <c r="C308" t="s">
        <v>70</v>
      </c>
      <c r="D308" t="s">
        <v>27</v>
      </c>
      <c r="G308">
        <v>0.5</v>
      </c>
      <c r="H308">
        <v>0.5</v>
      </c>
      <c r="I308">
        <v>6147</v>
      </c>
      <c r="J308">
        <v>7009</v>
      </c>
      <c r="L308">
        <v>3437</v>
      </c>
      <c r="M308">
        <v>5.1310000000000002</v>
      </c>
      <c r="N308">
        <v>6.2160000000000002</v>
      </c>
      <c r="O308">
        <v>1.085</v>
      </c>
      <c r="Q308">
        <v>0.24299999999999999</v>
      </c>
      <c r="R308">
        <v>1</v>
      </c>
      <c r="S308">
        <v>0</v>
      </c>
      <c r="T308">
        <v>0</v>
      </c>
      <c r="V308">
        <v>0</v>
      </c>
      <c r="Y308" s="12">
        <v>44851</v>
      </c>
      <c r="Z308">
        <v>0.71478009259259256</v>
      </c>
      <c r="AB308">
        <v>1</v>
      </c>
      <c r="AD308">
        <v>6.1554708794722188</v>
      </c>
      <c r="AE308">
        <v>7.3582011551628099</v>
      </c>
      <c r="AF308">
        <v>1.2027302756905911</v>
      </c>
      <c r="AG308">
        <v>0.35603377475881343</v>
      </c>
    </row>
    <row r="309" spans="1:62" x14ac:dyDescent="0.35">
      <c r="A309">
        <v>30</v>
      </c>
      <c r="B309">
        <v>2</v>
      </c>
      <c r="C309" t="s">
        <v>70</v>
      </c>
      <c r="D309" t="s">
        <v>27</v>
      </c>
      <c r="G309">
        <v>0.5</v>
      </c>
      <c r="H309">
        <v>0.5</v>
      </c>
      <c r="I309">
        <v>4068</v>
      </c>
      <c r="J309">
        <v>6979</v>
      </c>
      <c r="L309">
        <v>3354</v>
      </c>
      <c r="M309">
        <v>3.5350000000000001</v>
      </c>
      <c r="N309">
        <v>6.1909999999999998</v>
      </c>
      <c r="O309">
        <v>2.6560000000000001</v>
      </c>
      <c r="Q309">
        <v>0.23499999999999999</v>
      </c>
      <c r="R309">
        <v>1</v>
      </c>
      <c r="S309">
        <v>0</v>
      </c>
      <c r="T309">
        <v>0</v>
      </c>
      <c r="V309">
        <v>0</v>
      </c>
      <c r="Y309" s="12">
        <v>44851</v>
      </c>
      <c r="Z309">
        <v>0.72175925925925932</v>
      </c>
      <c r="AB309">
        <v>1</v>
      </c>
      <c r="AD309">
        <v>4.1014394775346013</v>
      </c>
      <c r="AE309">
        <v>7.3271718701989803</v>
      </c>
      <c r="AF309">
        <v>3.2257323926643791</v>
      </c>
      <c r="AG309">
        <v>0.34746298590272234</v>
      </c>
      <c r="AK309">
        <v>1.0655568959599702</v>
      </c>
      <c r="AQ309">
        <v>1.7227585243160566</v>
      </c>
      <c r="AW309">
        <v>2.5646041922536837</v>
      </c>
      <c r="BC309">
        <v>1.1056819656398829</v>
      </c>
      <c r="BG309">
        <v>4.0797036955035155</v>
      </c>
      <c r="BH309">
        <v>7.2645961455219226</v>
      </c>
      <c r="BI309">
        <v>3.1848924500184075</v>
      </c>
      <c r="BJ309">
        <v>0.3455526293504611</v>
      </c>
    </row>
    <row r="310" spans="1:62" x14ac:dyDescent="0.35">
      <c r="A310">
        <v>31</v>
      </c>
      <c r="B310">
        <v>2</v>
      </c>
      <c r="C310" t="s">
        <v>70</v>
      </c>
      <c r="D310" t="s">
        <v>27</v>
      </c>
      <c r="G310">
        <v>0.5</v>
      </c>
      <c r="H310">
        <v>0.5</v>
      </c>
      <c r="I310">
        <v>4024</v>
      </c>
      <c r="J310">
        <v>6858</v>
      </c>
      <c r="L310">
        <v>3317</v>
      </c>
      <c r="M310">
        <v>3.5019999999999998</v>
      </c>
      <c r="N310">
        <v>6.0880000000000001</v>
      </c>
      <c r="O310">
        <v>2.5859999999999999</v>
      </c>
      <c r="Q310">
        <v>0.23100000000000001</v>
      </c>
      <c r="R310">
        <v>1</v>
      </c>
      <c r="S310">
        <v>0</v>
      </c>
      <c r="T310">
        <v>0</v>
      </c>
      <c r="V310">
        <v>0</v>
      </c>
      <c r="Y310" s="12">
        <v>44851</v>
      </c>
      <c r="Z310">
        <v>0.72924768518518512</v>
      </c>
      <c r="AB310">
        <v>1</v>
      </c>
      <c r="AD310">
        <v>4.0579679134724298</v>
      </c>
      <c r="AE310">
        <v>7.2020204208448657</v>
      </c>
      <c r="AF310">
        <v>3.1440525073724359</v>
      </c>
      <c r="AG310">
        <v>0.34364227279819987</v>
      </c>
    </row>
    <row r="311" spans="1:62" x14ac:dyDescent="0.35">
      <c r="A311">
        <v>26</v>
      </c>
      <c r="B311">
        <v>1</v>
      </c>
      <c r="C311" t="s">
        <v>71</v>
      </c>
      <c r="D311" t="s">
        <v>27</v>
      </c>
      <c r="G311">
        <v>0.3</v>
      </c>
      <c r="H311">
        <v>0.3</v>
      </c>
      <c r="I311">
        <v>5138</v>
      </c>
      <c r="J311">
        <v>9636</v>
      </c>
      <c r="L311">
        <v>3785</v>
      </c>
      <c r="M311">
        <v>7.2610000000000001</v>
      </c>
      <c r="N311">
        <v>14.069000000000001</v>
      </c>
      <c r="O311">
        <v>6.8079999999999998</v>
      </c>
      <c r="Q311">
        <v>0.46600000000000003</v>
      </c>
      <c r="R311">
        <v>1</v>
      </c>
      <c r="S311">
        <v>0</v>
      </c>
      <c r="T311">
        <v>0</v>
      </c>
      <c r="V311">
        <v>0</v>
      </c>
      <c r="Y311" s="12">
        <v>44841</v>
      </c>
      <c r="Z311">
        <v>0.6971412037037038</v>
      </c>
      <c r="AB311">
        <v>1</v>
      </c>
      <c r="AD311">
        <v>8.6588017673221351</v>
      </c>
      <c r="AE311">
        <v>16.464339200551194</v>
      </c>
      <c r="AF311">
        <v>7.805537433229059</v>
      </c>
      <c r="AG311">
        <v>0.67912518859960724</v>
      </c>
    </row>
    <row r="312" spans="1:62" x14ac:dyDescent="0.35">
      <c r="A312">
        <v>27</v>
      </c>
      <c r="B312">
        <v>1</v>
      </c>
      <c r="C312" t="s">
        <v>71</v>
      </c>
      <c r="D312" t="s">
        <v>27</v>
      </c>
      <c r="G312">
        <v>0.3</v>
      </c>
      <c r="H312">
        <v>0.3</v>
      </c>
      <c r="I312">
        <v>5169</v>
      </c>
      <c r="J312">
        <v>9617</v>
      </c>
      <c r="L312">
        <v>3785</v>
      </c>
      <c r="M312">
        <v>7.3</v>
      </c>
      <c r="N312">
        <v>14.042999999999999</v>
      </c>
      <c r="O312">
        <v>6.7430000000000003</v>
      </c>
      <c r="Q312">
        <v>0.46600000000000003</v>
      </c>
      <c r="R312">
        <v>1</v>
      </c>
      <c r="S312">
        <v>0</v>
      </c>
      <c r="T312">
        <v>0</v>
      </c>
      <c r="V312">
        <v>0</v>
      </c>
      <c r="Y312" s="12">
        <v>44841</v>
      </c>
      <c r="Z312">
        <v>0.70415509259259268</v>
      </c>
      <c r="AB312">
        <v>1</v>
      </c>
      <c r="AD312">
        <v>8.7104766531282944</v>
      </c>
      <c r="AE312">
        <v>16.432290664859703</v>
      </c>
      <c r="AF312">
        <v>7.7218140117314089</v>
      </c>
      <c r="AG312">
        <v>0.67912518859960724</v>
      </c>
      <c r="AI312">
        <v>100</v>
      </c>
      <c r="AK312">
        <v>2.2516749181682387</v>
      </c>
      <c r="AO312">
        <v>100</v>
      </c>
      <c r="AQ312">
        <v>5.1311540132435669E-2</v>
      </c>
      <c r="AU312">
        <v>100</v>
      </c>
      <c r="AW312">
        <v>2.4902954278518004</v>
      </c>
      <c r="BA312">
        <v>100</v>
      </c>
      <c r="BC312">
        <v>1.5885826131515546</v>
      </c>
      <c r="BG312">
        <v>8.8096590952401179</v>
      </c>
      <c r="BH312">
        <v>16.436507577450691</v>
      </c>
      <c r="BI312">
        <v>7.6268484822105718</v>
      </c>
      <c r="BJ312">
        <v>0.67377346454471421</v>
      </c>
    </row>
    <row r="313" spans="1:62" x14ac:dyDescent="0.35">
      <c r="A313">
        <v>28</v>
      </c>
      <c r="B313">
        <v>1</v>
      </c>
      <c r="C313" t="s">
        <v>71</v>
      </c>
      <c r="D313" t="s">
        <v>27</v>
      </c>
      <c r="G313">
        <v>0.3</v>
      </c>
      <c r="H313">
        <v>0.3</v>
      </c>
      <c r="I313">
        <v>5288</v>
      </c>
      <c r="J313">
        <v>9622</v>
      </c>
      <c r="L313">
        <v>3722</v>
      </c>
      <c r="M313">
        <v>7.4530000000000003</v>
      </c>
      <c r="N313">
        <v>14.05</v>
      </c>
      <c r="O313">
        <v>6.5970000000000004</v>
      </c>
      <c r="Q313">
        <v>0.45500000000000002</v>
      </c>
      <c r="R313">
        <v>1</v>
      </c>
      <c r="S313">
        <v>0</v>
      </c>
      <c r="T313">
        <v>0</v>
      </c>
      <c r="V313">
        <v>0</v>
      </c>
      <c r="Y313" s="12">
        <v>44841</v>
      </c>
      <c r="Z313">
        <v>0.71157407407407414</v>
      </c>
      <c r="AB313">
        <v>1</v>
      </c>
      <c r="AD313">
        <v>8.9088415373519432</v>
      </c>
      <c r="AE313">
        <v>16.440724490041678</v>
      </c>
      <c r="AF313">
        <v>7.5318829526897346</v>
      </c>
      <c r="AG313">
        <v>0.66842174048982106</v>
      </c>
    </row>
    <row r="314" spans="1:62" x14ac:dyDescent="0.35">
      <c r="A314">
        <v>71</v>
      </c>
      <c r="B314">
        <v>1</v>
      </c>
      <c r="C314" t="s">
        <v>71</v>
      </c>
      <c r="D314" t="s">
        <v>27</v>
      </c>
      <c r="G314">
        <v>0.3</v>
      </c>
      <c r="H314">
        <v>0.3</v>
      </c>
      <c r="I314">
        <v>3130</v>
      </c>
      <c r="J314">
        <v>7494</v>
      </c>
      <c r="L314">
        <v>2692</v>
      </c>
      <c r="M314">
        <v>4.694</v>
      </c>
      <c r="N314">
        <v>11.045999999999999</v>
      </c>
      <c r="O314">
        <v>6.3520000000000003</v>
      </c>
      <c r="Q314">
        <v>0.27600000000000002</v>
      </c>
      <c r="R314">
        <v>1</v>
      </c>
      <c r="S314">
        <v>0</v>
      </c>
      <c r="T314">
        <v>0</v>
      </c>
      <c r="V314">
        <v>0</v>
      </c>
      <c r="Y314" s="12">
        <v>44842</v>
      </c>
      <c r="Z314">
        <v>0.10548611111111111</v>
      </c>
      <c r="AB314">
        <v>1</v>
      </c>
      <c r="AD314">
        <v>5.3116027125230882</v>
      </c>
      <c r="AE314">
        <v>12.851288492594955</v>
      </c>
      <c r="AF314">
        <v>7.5396857800718671</v>
      </c>
      <c r="AG314">
        <v>0.4934288586949041</v>
      </c>
    </row>
    <row r="315" spans="1:62" x14ac:dyDescent="0.35">
      <c r="A315">
        <v>72</v>
      </c>
      <c r="B315">
        <v>1</v>
      </c>
      <c r="C315" t="s">
        <v>71</v>
      </c>
      <c r="D315" t="s">
        <v>27</v>
      </c>
      <c r="G315">
        <v>0.3</v>
      </c>
      <c r="H315">
        <v>0.3</v>
      </c>
      <c r="I315">
        <v>5678</v>
      </c>
      <c r="J315">
        <v>7508</v>
      </c>
      <c r="L315">
        <v>2683</v>
      </c>
      <c r="M315">
        <v>7.952</v>
      </c>
      <c r="N315">
        <v>11.065</v>
      </c>
      <c r="O315">
        <v>3.113</v>
      </c>
      <c r="Q315">
        <v>0.27400000000000002</v>
      </c>
      <c r="R315">
        <v>1</v>
      </c>
      <c r="S315">
        <v>0</v>
      </c>
      <c r="T315">
        <v>0</v>
      </c>
      <c r="V315">
        <v>0</v>
      </c>
      <c r="Y315" s="12">
        <v>44842</v>
      </c>
      <c r="Z315">
        <v>0.11241898148148148</v>
      </c>
      <c r="AB315">
        <v>1</v>
      </c>
      <c r="AD315">
        <v>9.5589449394294483</v>
      </c>
      <c r="AE315">
        <v>12.874903203104473</v>
      </c>
      <c r="AF315">
        <v>3.3159582636750251</v>
      </c>
      <c r="AG315">
        <v>0.4918997946792204</v>
      </c>
      <c r="AI315">
        <v>109.94549105862102</v>
      </c>
      <c r="AK315">
        <v>2.4289595123026171</v>
      </c>
      <c r="AO315">
        <v>77.940641405478459</v>
      </c>
      <c r="AQ315">
        <v>0.27550389925970725</v>
      </c>
      <c r="AU315">
        <v>39.831473468458213</v>
      </c>
      <c r="AW315">
        <v>8.5030660833327936</v>
      </c>
      <c r="BA315">
        <v>71.213534034900761</v>
      </c>
      <c r="BC315">
        <v>0.69316896149252394</v>
      </c>
      <c r="BG315">
        <v>9.6764636313434593</v>
      </c>
      <c r="BH315">
        <v>12.857192170222335</v>
      </c>
      <c r="BI315">
        <v>3.1807285388788769</v>
      </c>
      <c r="BJ315">
        <v>0.49020083466179398</v>
      </c>
    </row>
    <row r="316" spans="1:62" x14ac:dyDescent="0.35">
      <c r="A316">
        <v>73</v>
      </c>
      <c r="B316">
        <v>1</v>
      </c>
      <c r="C316" t="s">
        <v>71</v>
      </c>
      <c r="D316" t="s">
        <v>27</v>
      </c>
      <c r="G316">
        <v>0.3</v>
      </c>
      <c r="H316">
        <v>0.3</v>
      </c>
      <c r="I316">
        <v>5819</v>
      </c>
      <c r="J316">
        <v>7487</v>
      </c>
      <c r="L316">
        <v>2663</v>
      </c>
      <c r="M316">
        <v>8.1310000000000002</v>
      </c>
      <c r="N316">
        <v>11.035</v>
      </c>
      <c r="O316">
        <v>2.9039999999999999</v>
      </c>
      <c r="Q316">
        <v>0.27100000000000002</v>
      </c>
      <c r="R316">
        <v>1</v>
      </c>
      <c r="S316">
        <v>0</v>
      </c>
      <c r="T316">
        <v>0</v>
      </c>
      <c r="V316">
        <v>0</v>
      </c>
      <c r="Y316" s="12">
        <v>44842</v>
      </c>
      <c r="Z316">
        <v>0.11983796296296297</v>
      </c>
      <c r="AB316">
        <v>1</v>
      </c>
      <c r="AD316">
        <v>9.7939823232574685</v>
      </c>
      <c r="AE316">
        <v>12.839481137340197</v>
      </c>
      <c r="AF316">
        <v>3.0454988140827286</v>
      </c>
      <c r="AG316">
        <v>0.48850187464436756</v>
      </c>
    </row>
    <row r="317" spans="1:62" x14ac:dyDescent="0.35">
      <c r="A317">
        <v>113</v>
      </c>
      <c r="B317">
        <v>1</v>
      </c>
      <c r="C317" t="s">
        <v>71</v>
      </c>
      <c r="D317" t="s">
        <v>27</v>
      </c>
      <c r="G317">
        <v>0.3</v>
      </c>
      <c r="H317">
        <v>0.3</v>
      </c>
      <c r="I317">
        <v>606</v>
      </c>
      <c r="J317">
        <v>722</v>
      </c>
      <c r="L317">
        <v>124</v>
      </c>
      <c r="M317">
        <v>1.466</v>
      </c>
      <c r="N317">
        <v>1.4830000000000001</v>
      </c>
      <c r="O317">
        <v>1.7000000000000001E-2</v>
      </c>
      <c r="Q317">
        <v>0</v>
      </c>
      <c r="R317">
        <v>1</v>
      </c>
      <c r="S317">
        <v>0</v>
      </c>
      <c r="T317">
        <v>0</v>
      </c>
      <c r="V317">
        <v>0</v>
      </c>
      <c r="Y317" s="12">
        <v>44842</v>
      </c>
      <c r="Z317">
        <v>0.49122685185185189</v>
      </c>
      <c r="AB317">
        <v>1</v>
      </c>
      <c r="AD317">
        <v>1.1042668488214995</v>
      </c>
      <c r="AE317">
        <v>1.4285156661338687</v>
      </c>
      <c r="AF317">
        <v>0.32424881731236921</v>
      </c>
      <c r="AG317">
        <v>5.7135926219810167E-2</v>
      </c>
    </row>
    <row r="318" spans="1:62" x14ac:dyDescent="0.35">
      <c r="A318">
        <v>114</v>
      </c>
      <c r="B318">
        <v>1</v>
      </c>
      <c r="C318" t="s">
        <v>71</v>
      </c>
      <c r="D318" t="s">
        <v>27</v>
      </c>
      <c r="G318">
        <v>0.3</v>
      </c>
      <c r="H318">
        <v>0.3</v>
      </c>
      <c r="I318">
        <v>873</v>
      </c>
      <c r="J318">
        <v>5344</v>
      </c>
      <c r="L318">
        <v>2190</v>
      </c>
      <c r="M318">
        <v>1.8069999999999999</v>
      </c>
      <c r="N318">
        <v>8.01</v>
      </c>
      <c r="O318">
        <v>6.202</v>
      </c>
      <c r="Q318">
        <v>0.188</v>
      </c>
      <c r="R318">
        <v>1</v>
      </c>
      <c r="S318">
        <v>0</v>
      </c>
      <c r="T318">
        <v>0</v>
      </c>
      <c r="V318">
        <v>0</v>
      </c>
      <c r="Y318" s="12">
        <v>44842</v>
      </c>
      <c r="Z318">
        <v>0.49756944444444445</v>
      </c>
      <c r="AB318">
        <v>2</v>
      </c>
      <c r="AD318">
        <v>1.5493376394745599</v>
      </c>
      <c r="AE318">
        <v>9.2247436643475638</v>
      </c>
      <c r="AF318">
        <v>7.6754060248730038</v>
      </c>
      <c r="AG318">
        <v>0.40814106582009985</v>
      </c>
      <c r="AI318">
        <v>44.563450320359564</v>
      </c>
      <c r="AK318">
        <v>122.10581530648456</v>
      </c>
      <c r="AO318">
        <v>55.636987369405894</v>
      </c>
      <c r="AQ318">
        <v>0.29213624082269563</v>
      </c>
      <c r="AU318">
        <v>68.822591664768851</v>
      </c>
      <c r="AW318">
        <v>91.830518247899505</v>
      </c>
      <c r="BA318">
        <v>58.079126148927671</v>
      </c>
      <c r="BC318">
        <v>0.83601575386542537</v>
      </c>
      <c r="BG318">
        <v>3.978057272364107</v>
      </c>
      <c r="BH318">
        <v>9.2382377846387165</v>
      </c>
      <c r="BI318">
        <v>5.2601805122746095</v>
      </c>
      <c r="BJ318">
        <v>0.40644210580267348</v>
      </c>
    </row>
    <row r="319" spans="1:62" x14ac:dyDescent="0.35">
      <c r="A319">
        <v>115</v>
      </c>
      <c r="B319">
        <v>1</v>
      </c>
      <c r="C319" t="s">
        <v>71</v>
      </c>
      <c r="D319" t="s">
        <v>27</v>
      </c>
      <c r="G319">
        <v>0.3</v>
      </c>
      <c r="H319">
        <v>0.3</v>
      </c>
      <c r="I319">
        <v>3787</v>
      </c>
      <c r="J319">
        <v>5360</v>
      </c>
      <c r="L319">
        <v>2170</v>
      </c>
      <c r="M319">
        <v>5.5330000000000004</v>
      </c>
      <c r="N319">
        <v>8.032</v>
      </c>
      <c r="O319">
        <v>2.4990000000000001</v>
      </c>
      <c r="Q319">
        <v>0.185</v>
      </c>
      <c r="R319">
        <v>1</v>
      </c>
      <c r="S319">
        <v>0</v>
      </c>
      <c r="T319">
        <v>0</v>
      </c>
      <c r="V319">
        <v>0</v>
      </c>
      <c r="Y319" s="12">
        <v>44842</v>
      </c>
      <c r="Z319">
        <v>0.50476851851851856</v>
      </c>
      <c r="AB319">
        <v>2</v>
      </c>
      <c r="AD319">
        <v>6.4067769052536541</v>
      </c>
      <c r="AE319">
        <v>9.2517319049298692</v>
      </c>
      <c r="AF319">
        <v>2.8449549996762151</v>
      </c>
      <c r="AG319">
        <v>0.40474314578524712</v>
      </c>
    </row>
    <row r="320" spans="1:62" x14ac:dyDescent="0.35">
      <c r="A320">
        <v>26</v>
      </c>
      <c r="B320">
        <v>1</v>
      </c>
      <c r="C320" t="s">
        <v>71</v>
      </c>
      <c r="D320" t="s">
        <v>27</v>
      </c>
      <c r="G320">
        <v>0.3</v>
      </c>
      <c r="H320">
        <v>0.3</v>
      </c>
      <c r="I320">
        <v>1839</v>
      </c>
      <c r="J320">
        <v>1559</v>
      </c>
      <c r="L320">
        <v>62</v>
      </c>
      <c r="M320">
        <v>3.0430000000000001</v>
      </c>
      <c r="N320">
        <v>2.6659999999999999</v>
      </c>
      <c r="O320">
        <v>0</v>
      </c>
      <c r="Q320">
        <v>0</v>
      </c>
      <c r="R320">
        <v>1</v>
      </c>
      <c r="S320">
        <v>0</v>
      </c>
      <c r="T320">
        <v>0</v>
      </c>
      <c r="V320">
        <v>0</v>
      </c>
      <c r="Y320" s="12">
        <v>44844</v>
      </c>
      <c r="Z320">
        <v>0.62813657407407408</v>
      </c>
      <c r="AB320">
        <v>3</v>
      </c>
      <c r="AC320" t="s">
        <v>200</v>
      </c>
      <c r="AD320">
        <v>3.1472416506501899</v>
      </c>
      <c r="AE320">
        <v>2.8073269751054131</v>
      </c>
      <c r="AF320">
        <v>-0.33991467554477683</v>
      </c>
      <c r="AG320">
        <v>4.0677921716539799E-2</v>
      </c>
    </row>
    <row r="321" spans="1:62" x14ac:dyDescent="0.35">
      <c r="A321">
        <v>27</v>
      </c>
      <c r="B321">
        <v>1</v>
      </c>
      <c r="C321" t="s">
        <v>71</v>
      </c>
      <c r="D321" t="s">
        <v>27</v>
      </c>
      <c r="G321">
        <v>0.3</v>
      </c>
      <c r="H321">
        <v>0.3</v>
      </c>
      <c r="I321">
        <v>2497</v>
      </c>
      <c r="J321">
        <v>5948</v>
      </c>
      <c r="L321">
        <v>4176</v>
      </c>
      <c r="M321">
        <v>3.8839999999999999</v>
      </c>
      <c r="N321">
        <v>8.8629999999999995</v>
      </c>
      <c r="O321">
        <v>4.9790000000000001</v>
      </c>
      <c r="Q321">
        <v>0.53500000000000003</v>
      </c>
      <c r="R321">
        <v>1</v>
      </c>
      <c r="S321">
        <v>0</v>
      </c>
      <c r="T321">
        <v>0</v>
      </c>
      <c r="V321">
        <v>0</v>
      </c>
      <c r="Y321" s="12">
        <v>44844</v>
      </c>
      <c r="Z321">
        <v>0.63458333333333339</v>
      </c>
      <c r="AB321">
        <v>3</v>
      </c>
      <c r="AC321" t="s">
        <v>200</v>
      </c>
      <c r="AD321">
        <v>4.2403765507840943</v>
      </c>
      <c r="AE321">
        <v>10.028315187912956</v>
      </c>
      <c r="AF321">
        <v>5.7879386371288613</v>
      </c>
      <c r="AG321">
        <v>0.72417437532718087</v>
      </c>
      <c r="AI321">
        <v>100</v>
      </c>
      <c r="AK321">
        <v>42.463290941331714</v>
      </c>
      <c r="AO321">
        <v>100</v>
      </c>
      <c r="AQ321">
        <v>3.8459443481364093</v>
      </c>
      <c r="AU321">
        <v>100</v>
      </c>
      <c r="AW321">
        <v>59.795718246687684</v>
      </c>
      <c r="BA321">
        <v>100</v>
      </c>
      <c r="BC321">
        <v>6.5634483696149415</v>
      </c>
      <c r="BG321">
        <v>5.3833504281277502</v>
      </c>
      <c r="BH321">
        <v>9.8391118057136229</v>
      </c>
      <c r="BI321">
        <v>4.4557613775858727</v>
      </c>
      <c r="BJ321">
        <v>0.70116410337164514</v>
      </c>
    </row>
    <row r="322" spans="1:62" x14ac:dyDescent="0.35">
      <c r="A322">
        <v>28</v>
      </c>
      <c r="B322">
        <v>1</v>
      </c>
      <c r="C322" t="s">
        <v>71</v>
      </c>
      <c r="D322" t="s">
        <v>27</v>
      </c>
      <c r="G322">
        <v>0.3</v>
      </c>
      <c r="H322">
        <v>0.3</v>
      </c>
      <c r="I322">
        <v>3873</v>
      </c>
      <c r="J322">
        <v>5718</v>
      </c>
      <c r="L322">
        <v>3899</v>
      </c>
      <c r="M322">
        <v>5.6440000000000001</v>
      </c>
      <c r="N322">
        <v>8.5380000000000003</v>
      </c>
      <c r="O322">
        <v>2.8940000000000001</v>
      </c>
      <c r="Q322">
        <v>0.48599999999999999</v>
      </c>
      <c r="R322">
        <v>1</v>
      </c>
      <c r="S322">
        <v>0</v>
      </c>
      <c r="T322">
        <v>0</v>
      </c>
      <c r="V322">
        <v>0</v>
      </c>
      <c r="Y322" s="12">
        <v>44844</v>
      </c>
      <c r="Z322">
        <v>0.64165509259259257</v>
      </c>
      <c r="AB322">
        <v>3</v>
      </c>
      <c r="AC322" t="s">
        <v>200</v>
      </c>
      <c r="AD322">
        <v>6.5263243054714071</v>
      </c>
      <c r="AE322">
        <v>9.6499084235142902</v>
      </c>
      <c r="AF322">
        <v>3.1235841180428832</v>
      </c>
      <c r="AG322">
        <v>0.67815383141610941</v>
      </c>
    </row>
    <row r="323" spans="1:62" x14ac:dyDescent="0.35">
      <c r="A323">
        <v>71</v>
      </c>
      <c r="B323">
        <v>1</v>
      </c>
      <c r="C323" t="s">
        <v>71</v>
      </c>
      <c r="D323" t="s">
        <v>27</v>
      </c>
      <c r="G323">
        <v>0.3</v>
      </c>
      <c r="H323">
        <v>0.3</v>
      </c>
      <c r="I323">
        <v>1361</v>
      </c>
      <c r="J323">
        <v>536</v>
      </c>
      <c r="L323">
        <v>87</v>
      </c>
      <c r="M323">
        <v>2.4319999999999999</v>
      </c>
      <c r="N323">
        <v>1.2210000000000001</v>
      </c>
      <c r="O323">
        <v>0</v>
      </c>
      <c r="Q323">
        <v>0</v>
      </c>
      <c r="R323">
        <v>1</v>
      </c>
      <c r="S323">
        <v>0</v>
      </c>
      <c r="T323">
        <v>0</v>
      </c>
      <c r="V323">
        <v>0</v>
      </c>
      <c r="Y323" s="12">
        <v>44845</v>
      </c>
      <c r="Z323">
        <v>2.1076388888888891E-2</v>
      </c>
      <c r="AB323">
        <v>3</v>
      </c>
      <c r="AC323" t="s">
        <v>200</v>
      </c>
      <c r="AD323">
        <v>2.353140613774801</v>
      </c>
      <c r="AE323">
        <v>1.1242394969322269</v>
      </c>
      <c r="AF323">
        <v>-1.2289011168425741</v>
      </c>
      <c r="AG323">
        <v>4.4831400408874761E-2</v>
      </c>
    </row>
    <row r="324" spans="1:62" x14ac:dyDescent="0.35">
      <c r="A324">
        <v>72</v>
      </c>
      <c r="B324">
        <v>1</v>
      </c>
      <c r="C324" t="s">
        <v>71</v>
      </c>
      <c r="D324" t="s">
        <v>27</v>
      </c>
      <c r="G324">
        <v>0.3</v>
      </c>
      <c r="H324">
        <v>0.3</v>
      </c>
      <c r="I324">
        <v>1675</v>
      </c>
      <c r="J324">
        <v>1421</v>
      </c>
      <c r="L324">
        <v>984</v>
      </c>
      <c r="M324">
        <v>2.8340000000000001</v>
      </c>
      <c r="N324">
        <v>2.4710000000000001</v>
      </c>
      <c r="O324">
        <v>0</v>
      </c>
      <c r="Q324">
        <v>0</v>
      </c>
      <c r="R324">
        <v>1</v>
      </c>
      <c r="S324">
        <v>0</v>
      </c>
      <c r="T324">
        <v>0</v>
      </c>
      <c r="V324">
        <v>0</v>
      </c>
      <c r="Y324" s="12">
        <v>44845</v>
      </c>
      <c r="Z324">
        <v>2.7118055555555552E-2</v>
      </c>
      <c r="AB324">
        <v>3</v>
      </c>
      <c r="AC324" t="s">
        <v>200</v>
      </c>
      <c r="AD324">
        <v>2.8747885752368769</v>
      </c>
      <c r="AE324">
        <v>2.5802829164662149</v>
      </c>
      <c r="AF324">
        <v>-0.29450565877066204</v>
      </c>
      <c r="AG324">
        <v>0.19385821588985314</v>
      </c>
      <c r="AI324">
        <v>47.582417582417584</v>
      </c>
      <c r="AK324">
        <v>20.3062362493636</v>
      </c>
      <c r="AO324">
        <v>48.362763586490658</v>
      </c>
      <c r="AQ324">
        <v>94.329269773391061</v>
      </c>
      <c r="AU324">
        <v>49.301359516616316</v>
      </c>
      <c r="AW324">
        <v>225.90407643109381</v>
      </c>
      <c r="BA324">
        <v>54.5015479876161</v>
      </c>
      <c r="BC324">
        <v>102.0835241130568</v>
      </c>
      <c r="BG324">
        <v>2.6098113464050261</v>
      </c>
      <c r="BH324">
        <v>4.8836284388928632</v>
      </c>
      <c r="BI324">
        <v>2.2738170924878371</v>
      </c>
      <c r="BJ324">
        <v>0.39596648905887233</v>
      </c>
    </row>
    <row r="325" spans="1:62" x14ac:dyDescent="0.35">
      <c r="A325">
        <v>73</v>
      </c>
      <c r="B325">
        <v>1</v>
      </c>
      <c r="C325" t="s">
        <v>71</v>
      </c>
      <c r="D325" t="s">
        <v>27</v>
      </c>
      <c r="G325">
        <v>0.3</v>
      </c>
      <c r="H325">
        <v>0.3</v>
      </c>
      <c r="I325">
        <v>1356</v>
      </c>
      <c r="J325">
        <v>4221</v>
      </c>
      <c r="L325">
        <v>3417</v>
      </c>
      <c r="M325">
        <v>2.4249999999999998</v>
      </c>
      <c r="N325">
        <v>6.4240000000000004</v>
      </c>
      <c r="O325">
        <v>3.9990000000000001</v>
      </c>
      <c r="Q325">
        <v>0.40200000000000002</v>
      </c>
      <c r="R325">
        <v>1</v>
      </c>
      <c r="S325">
        <v>0</v>
      </c>
      <c r="T325">
        <v>0</v>
      </c>
      <c r="V325">
        <v>0</v>
      </c>
      <c r="Y325" s="12">
        <v>44845</v>
      </c>
      <c r="Z325">
        <v>3.4004629629629628E-2</v>
      </c>
      <c r="AB325">
        <v>3</v>
      </c>
      <c r="AC325" t="s">
        <v>200</v>
      </c>
      <c r="AD325">
        <v>2.3448341175731753</v>
      </c>
      <c r="AE325">
        <v>7.1869739613195112</v>
      </c>
      <c r="AF325">
        <v>4.8421398437463363</v>
      </c>
      <c r="AG325">
        <v>0.59807476222789147</v>
      </c>
    </row>
    <row r="326" spans="1:62" x14ac:dyDescent="0.35">
      <c r="A326">
        <v>113</v>
      </c>
      <c r="B326">
        <v>1</v>
      </c>
      <c r="C326" t="s">
        <v>71</v>
      </c>
      <c r="D326" t="s">
        <v>27</v>
      </c>
      <c r="G326">
        <v>0.3</v>
      </c>
      <c r="H326">
        <v>0.3</v>
      </c>
      <c r="I326">
        <v>3465</v>
      </c>
      <c r="J326">
        <v>6975</v>
      </c>
      <c r="L326">
        <v>3360</v>
      </c>
      <c r="M326">
        <v>5.1219999999999999</v>
      </c>
      <c r="N326">
        <v>10.311999999999999</v>
      </c>
      <c r="O326">
        <v>5.19</v>
      </c>
      <c r="Q326">
        <v>0.39200000000000002</v>
      </c>
      <c r="R326">
        <v>1</v>
      </c>
      <c r="S326">
        <v>0</v>
      </c>
      <c r="T326">
        <v>0</v>
      </c>
      <c r="V326">
        <v>0</v>
      </c>
      <c r="Y326" s="12">
        <v>44845</v>
      </c>
      <c r="Z326">
        <v>0.40412037037037035</v>
      </c>
      <c r="AB326">
        <v>1</v>
      </c>
      <c r="AD326">
        <v>5.8485142154187733</v>
      </c>
      <c r="AE326">
        <v>11.717983653293073</v>
      </c>
      <c r="AF326">
        <v>5.8694694378743</v>
      </c>
      <c r="AG326">
        <v>0.58860483080936776</v>
      </c>
    </row>
    <row r="327" spans="1:62" x14ac:dyDescent="0.35">
      <c r="A327">
        <v>114</v>
      </c>
      <c r="B327">
        <v>1</v>
      </c>
      <c r="C327" t="s">
        <v>71</v>
      </c>
      <c r="D327" t="s">
        <v>27</v>
      </c>
      <c r="G327">
        <v>0.3</v>
      </c>
      <c r="H327">
        <v>0.3</v>
      </c>
      <c r="I327">
        <v>5951</v>
      </c>
      <c r="J327">
        <v>6944</v>
      </c>
      <c r="L327">
        <v>3416</v>
      </c>
      <c r="M327">
        <v>8.3000000000000007</v>
      </c>
      <c r="N327">
        <v>10.269</v>
      </c>
      <c r="O327">
        <v>1.968</v>
      </c>
      <c r="Q327">
        <v>0.40200000000000002</v>
      </c>
      <c r="R327">
        <v>1</v>
      </c>
      <c r="S327">
        <v>0</v>
      </c>
      <c r="T327">
        <v>0</v>
      </c>
      <c r="V327">
        <v>0</v>
      </c>
      <c r="Y327" s="12">
        <v>44845</v>
      </c>
      <c r="Z327">
        <v>0.41106481481481483</v>
      </c>
      <c r="AB327">
        <v>2</v>
      </c>
      <c r="AD327">
        <v>9.9785041268669268</v>
      </c>
      <c r="AE327">
        <v>11.666981002439341</v>
      </c>
      <c r="AF327">
        <v>1.6884768755724142</v>
      </c>
      <c r="AG327">
        <v>0.5979086230801981</v>
      </c>
      <c r="AI327">
        <v>191.49136577708006</v>
      </c>
      <c r="AK327">
        <v>4.8095312144608258</v>
      </c>
      <c r="AO327">
        <v>119.94685410594892</v>
      </c>
      <c r="AQ327">
        <v>1.4698006886528254</v>
      </c>
      <c r="AU327">
        <v>33.893504531722051</v>
      </c>
      <c r="AW327">
        <v>20.863167049007661</v>
      </c>
      <c r="BA327">
        <v>84.074303405572749</v>
      </c>
      <c r="BC327">
        <v>1.2020095974785212</v>
      </c>
      <c r="BG327">
        <v>10.224376414435039</v>
      </c>
      <c r="BH327">
        <v>11.753356459530341</v>
      </c>
      <c r="BI327">
        <v>1.5289800450953015</v>
      </c>
      <c r="BJ327">
        <v>0.59433663140478998</v>
      </c>
    </row>
    <row r="328" spans="1:62" x14ac:dyDescent="0.35">
      <c r="A328">
        <v>115</v>
      </c>
      <c r="B328">
        <v>1</v>
      </c>
      <c r="C328" t="s">
        <v>71</v>
      </c>
      <c r="D328" t="s">
        <v>27</v>
      </c>
      <c r="G328">
        <v>0.3</v>
      </c>
      <c r="H328">
        <v>0.3</v>
      </c>
      <c r="I328">
        <v>6247</v>
      </c>
      <c r="J328">
        <v>7049</v>
      </c>
      <c r="L328">
        <v>3373</v>
      </c>
      <c r="M328">
        <v>8.6790000000000003</v>
      </c>
      <c r="N328">
        <v>10.417999999999999</v>
      </c>
      <c r="O328">
        <v>1.7390000000000001</v>
      </c>
      <c r="Q328">
        <v>0.39500000000000002</v>
      </c>
      <c r="R328">
        <v>1</v>
      </c>
      <c r="S328">
        <v>0</v>
      </c>
      <c r="T328">
        <v>0</v>
      </c>
      <c r="V328">
        <v>0</v>
      </c>
      <c r="Y328" s="12">
        <v>44845</v>
      </c>
      <c r="Z328">
        <v>0.41851851851851851</v>
      </c>
      <c r="AB328">
        <v>2</v>
      </c>
      <c r="AD328">
        <v>10.47024870200315</v>
      </c>
      <c r="AE328">
        <v>11.839731916621339</v>
      </c>
      <c r="AF328">
        <v>1.3694832146181888</v>
      </c>
      <c r="AG328">
        <v>0.59076463972938198</v>
      </c>
    </row>
    <row r="329" spans="1:62" x14ac:dyDescent="0.35">
      <c r="A329">
        <v>26</v>
      </c>
      <c r="B329">
        <v>1</v>
      </c>
      <c r="C329" t="s">
        <v>71</v>
      </c>
      <c r="D329" t="s">
        <v>27</v>
      </c>
      <c r="G329">
        <v>0.3</v>
      </c>
      <c r="H329">
        <v>0.3</v>
      </c>
      <c r="I329">
        <v>5727</v>
      </c>
      <c r="J329">
        <v>7411</v>
      </c>
      <c r="L329">
        <v>3339</v>
      </c>
      <c r="M329">
        <v>8.0139999999999993</v>
      </c>
      <c r="N329">
        <v>10.929</v>
      </c>
      <c r="O329">
        <v>2.915</v>
      </c>
      <c r="Q329">
        <v>0.38900000000000001</v>
      </c>
      <c r="R329">
        <v>1</v>
      </c>
      <c r="S329">
        <v>0</v>
      </c>
      <c r="T329">
        <v>0</v>
      </c>
      <c r="V329">
        <v>0</v>
      </c>
      <c r="Y329" s="12">
        <v>44845</v>
      </c>
      <c r="Z329">
        <v>0.69987268518518519</v>
      </c>
      <c r="AB329">
        <v>1</v>
      </c>
      <c r="AD329">
        <v>9.5174821279626443</v>
      </c>
      <c r="AE329">
        <v>12.287632763647393</v>
      </c>
      <c r="AF329">
        <v>2.7701506356847485</v>
      </c>
      <c r="AG329">
        <v>0.57032208322603262</v>
      </c>
    </row>
    <row r="330" spans="1:62" x14ac:dyDescent="0.35">
      <c r="A330">
        <v>27</v>
      </c>
      <c r="B330">
        <v>1</v>
      </c>
      <c r="C330" t="s">
        <v>71</v>
      </c>
      <c r="D330" t="s">
        <v>27</v>
      </c>
      <c r="G330">
        <v>0.3</v>
      </c>
      <c r="H330">
        <v>0.3</v>
      </c>
      <c r="I330">
        <v>6166</v>
      </c>
      <c r="J330">
        <v>7345</v>
      </c>
      <c r="L330">
        <v>3316</v>
      </c>
      <c r="M330">
        <v>8.5760000000000005</v>
      </c>
      <c r="N330">
        <v>10.836</v>
      </c>
      <c r="O330">
        <v>2.2599999999999998</v>
      </c>
      <c r="Q330">
        <v>0.38500000000000001</v>
      </c>
      <c r="R330">
        <v>1</v>
      </c>
      <c r="S330">
        <v>0</v>
      </c>
      <c r="T330">
        <v>0</v>
      </c>
      <c r="V330">
        <v>0</v>
      </c>
      <c r="Y330" s="12">
        <v>44845</v>
      </c>
      <c r="Z330">
        <v>0.70678240740740739</v>
      </c>
      <c r="AB330">
        <v>1</v>
      </c>
      <c r="AD330">
        <v>10.24178092856957</v>
      </c>
      <c r="AE330">
        <v>12.180217073066757</v>
      </c>
      <c r="AF330">
        <v>1.9384361444971869</v>
      </c>
      <c r="AG330">
        <v>0.56651696954195263</v>
      </c>
      <c r="AI330">
        <v>100</v>
      </c>
      <c r="AK330">
        <v>1.0575942211866771</v>
      </c>
      <c r="AO330">
        <v>100</v>
      </c>
      <c r="AQ330">
        <v>0.28099448703586405</v>
      </c>
      <c r="AU330">
        <v>100</v>
      </c>
      <c r="AW330">
        <v>7.6635028911076226</v>
      </c>
      <c r="BA330">
        <v>100</v>
      </c>
      <c r="BC330">
        <v>0.14590827738287232</v>
      </c>
      <c r="BG330">
        <v>10.296227079868041</v>
      </c>
      <c r="BH330">
        <v>12.163128213201656</v>
      </c>
      <c r="BI330">
        <v>1.8669011333336156</v>
      </c>
      <c r="BJ330">
        <v>0.56693056885543958</v>
      </c>
    </row>
    <row r="331" spans="1:62" x14ac:dyDescent="0.35">
      <c r="A331">
        <v>28</v>
      </c>
      <c r="B331">
        <v>1</v>
      </c>
      <c r="C331" t="s">
        <v>71</v>
      </c>
      <c r="D331" t="s">
        <v>27</v>
      </c>
      <c r="G331">
        <v>0.3</v>
      </c>
      <c r="H331">
        <v>0.3</v>
      </c>
      <c r="I331">
        <v>6232</v>
      </c>
      <c r="J331">
        <v>7324</v>
      </c>
      <c r="L331">
        <v>3321</v>
      </c>
      <c r="M331">
        <v>8.66</v>
      </c>
      <c r="N331">
        <v>10.805</v>
      </c>
      <c r="O331">
        <v>2.145</v>
      </c>
      <c r="Q331">
        <v>0.38600000000000001</v>
      </c>
      <c r="R331">
        <v>1</v>
      </c>
      <c r="S331">
        <v>0</v>
      </c>
      <c r="T331">
        <v>0</v>
      </c>
      <c r="V331">
        <v>0</v>
      </c>
      <c r="Y331" s="12">
        <v>44845</v>
      </c>
      <c r="Z331">
        <v>0.71415509259259258</v>
      </c>
      <c r="AB331">
        <v>1</v>
      </c>
      <c r="AD331">
        <v>10.350673231166512</v>
      </c>
      <c r="AE331">
        <v>12.146039353336556</v>
      </c>
      <c r="AF331">
        <v>1.7953661221700443</v>
      </c>
      <c r="AG331">
        <v>0.56734416816892652</v>
      </c>
    </row>
    <row r="332" spans="1:62" x14ac:dyDescent="0.35">
      <c r="A332">
        <v>71</v>
      </c>
      <c r="B332">
        <v>1</v>
      </c>
      <c r="C332" t="s">
        <v>71</v>
      </c>
      <c r="D332" t="s">
        <v>27</v>
      </c>
      <c r="G332">
        <v>0.3</v>
      </c>
      <c r="H332">
        <v>0.3</v>
      </c>
      <c r="I332">
        <v>3292</v>
      </c>
      <c r="J332">
        <v>6726</v>
      </c>
      <c r="L332">
        <v>3277</v>
      </c>
      <c r="M332">
        <v>4.9009999999999998</v>
      </c>
      <c r="N332">
        <v>9.9610000000000003</v>
      </c>
      <c r="O332">
        <v>5.0599999999999996</v>
      </c>
      <c r="Q332">
        <v>0.378</v>
      </c>
      <c r="R332">
        <v>1</v>
      </c>
      <c r="S332">
        <v>0</v>
      </c>
      <c r="T332">
        <v>0</v>
      </c>
      <c r="V332">
        <v>0</v>
      </c>
      <c r="Y332" s="12">
        <v>44846</v>
      </c>
      <c r="Z332">
        <v>0.11408564814814814</v>
      </c>
      <c r="AB332">
        <v>1</v>
      </c>
      <c r="AD332">
        <v>5.5000161154845975</v>
      </c>
      <c r="AE332">
        <v>11.172788096257483</v>
      </c>
      <c r="AF332">
        <v>5.6727719807728851</v>
      </c>
      <c r="AG332">
        <v>0.56006482025155613</v>
      </c>
    </row>
    <row r="333" spans="1:62" x14ac:dyDescent="0.35">
      <c r="A333">
        <v>72</v>
      </c>
      <c r="B333">
        <v>1</v>
      </c>
      <c r="C333" t="s">
        <v>71</v>
      </c>
      <c r="D333" t="s">
        <v>27</v>
      </c>
      <c r="G333">
        <v>0.3</v>
      </c>
      <c r="H333">
        <v>0.3</v>
      </c>
      <c r="I333">
        <v>5714</v>
      </c>
      <c r="J333">
        <v>6715</v>
      </c>
      <c r="L333">
        <v>3373</v>
      </c>
      <c r="M333">
        <v>7.9980000000000002</v>
      </c>
      <c r="N333">
        <v>9.9459999999999997</v>
      </c>
      <c r="O333">
        <v>1.9490000000000001</v>
      </c>
      <c r="Q333">
        <v>0.39500000000000002</v>
      </c>
      <c r="R333">
        <v>1</v>
      </c>
      <c r="S333">
        <v>0</v>
      </c>
      <c r="T333">
        <v>0</v>
      </c>
      <c r="V333">
        <v>0</v>
      </c>
      <c r="Y333" s="12">
        <v>44846</v>
      </c>
      <c r="Z333">
        <v>0.12100694444444444</v>
      </c>
      <c r="AB333">
        <v>1</v>
      </c>
      <c r="AD333">
        <v>9.4960336441177926</v>
      </c>
      <c r="AE333">
        <v>11.154885481160711</v>
      </c>
      <c r="AF333">
        <v>1.6588518370429188</v>
      </c>
      <c r="AG333">
        <v>0.57594703388945523</v>
      </c>
      <c r="AI333">
        <v>94.031295370221002</v>
      </c>
      <c r="AK333">
        <v>3.9178420159487044</v>
      </c>
      <c r="AO333">
        <v>91.287749676187886</v>
      </c>
      <c r="AQ333">
        <v>0.57063793639361282</v>
      </c>
      <c r="AU333">
        <v>76.309995596653451</v>
      </c>
      <c r="AW333">
        <v>30.816238926144724</v>
      </c>
      <c r="BA333">
        <v>100.10546933855657</v>
      </c>
      <c r="BC333">
        <v>2.9734918590858785</v>
      </c>
      <c r="BG333">
        <v>9.6857702319760985</v>
      </c>
      <c r="BH333">
        <v>11.123149027125525</v>
      </c>
      <c r="BI333">
        <v>1.4373787951494252</v>
      </c>
      <c r="BJ333">
        <v>0.56750960789432137</v>
      </c>
    </row>
    <row r="334" spans="1:62" x14ac:dyDescent="0.35">
      <c r="A334">
        <v>73</v>
      </c>
      <c r="B334">
        <v>1</v>
      </c>
      <c r="C334" t="s">
        <v>71</v>
      </c>
      <c r="D334" t="s">
        <v>27</v>
      </c>
      <c r="G334">
        <v>0.3</v>
      </c>
      <c r="H334">
        <v>0.3</v>
      </c>
      <c r="I334">
        <v>5944</v>
      </c>
      <c r="J334">
        <v>6676</v>
      </c>
      <c r="L334">
        <v>3271</v>
      </c>
      <c r="M334">
        <v>8.2910000000000004</v>
      </c>
      <c r="N334">
        <v>9.891</v>
      </c>
      <c r="O334">
        <v>1.6</v>
      </c>
      <c r="Q334">
        <v>0.377</v>
      </c>
      <c r="R334">
        <v>1</v>
      </c>
      <c r="S334">
        <v>0</v>
      </c>
      <c r="T334">
        <v>0</v>
      </c>
      <c r="V334">
        <v>0</v>
      </c>
      <c r="Y334" s="12">
        <v>44846</v>
      </c>
      <c r="Z334">
        <v>0.12836805555555555</v>
      </c>
      <c r="AB334">
        <v>1</v>
      </c>
      <c r="AD334">
        <v>9.8755068198344045</v>
      </c>
      <c r="AE334">
        <v>11.091412573090336</v>
      </c>
      <c r="AF334">
        <v>1.2159057532559316</v>
      </c>
      <c r="AG334">
        <v>0.55907218189918739</v>
      </c>
    </row>
    <row r="335" spans="1:62" x14ac:dyDescent="0.35">
      <c r="A335">
        <v>113</v>
      </c>
      <c r="B335">
        <v>1</v>
      </c>
      <c r="C335" t="s">
        <v>71</v>
      </c>
      <c r="D335" t="s">
        <v>27</v>
      </c>
      <c r="G335">
        <v>0.3</v>
      </c>
      <c r="H335">
        <v>0.3</v>
      </c>
      <c r="I335">
        <v>2518</v>
      </c>
      <c r="J335">
        <v>6761</v>
      </c>
      <c r="L335">
        <v>3912</v>
      </c>
      <c r="M335">
        <v>3.911</v>
      </c>
      <c r="N335">
        <v>10.010999999999999</v>
      </c>
      <c r="O335">
        <v>6.1</v>
      </c>
      <c r="Q335">
        <v>0.48899999999999999</v>
      </c>
      <c r="R335">
        <v>1</v>
      </c>
      <c r="S335">
        <v>0</v>
      </c>
      <c r="T335">
        <v>0</v>
      </c>
      <c r="V335">
        <v>0</v>
      </c>
      <c r="Y335" s="12">
        <v>44846</v>
      </c>
      <c r="Z335">
        <v>0.50300925925925932</v>
      </c>
      <c r="AB335">
        <v>1</v>
      </c>
      <c r="AD335">
        <v>4.2230063850295627</v>
      </c>
      <c r="AE335">
        <v>11.229750962474485</v>
      </c>
      <c r="AF335">
        <v>7.0067445774449224</v>
      </c>
      <c r="AG335">
        <v>0.6651190458772428</v>
      </c>
    </row>
    <row r="336" spans="1:62" x14ac:dyDescent="0.35">
      <c r="A336">
        <v>114</v>
      </c>
      <c r="B336">
        <v>1</v>
      </c>
      <c r="C336" t="s">
        <v>71</v>
      </c>
      <c r="D336" t="s">
        <v>27</v>
      </c>
      <c r="G336">
        <v>0.3</v>
      </c>
      <c r="H336">
        <v>0.3</v>
      </c>
      <c r="I336">
        <v>5501</v>
      </c>
      <c r="J336">
        <v>6793</v>
      </c>
      <c r="L336">
        <v>3911</v>
      </c>
      <c r="M336">
        <v>7.7249999999999996</v>
      </c>
      <c r="N336">
        <v>10.055</v>
      </c>
      <c r="O336">
        <v>2.33</v>
      </c>
      <c r="Q336">
        <v>0.48799999999999999</v>
      </c>
      <c r="R336">
        <v>1</v>
      </c>
      <c r="S336">
        <v>0</v>
      </c>
      <c r="T336">
        <v>0</v>
      </c>
      <c r="V336">
        <v>0</v>
      </c>
      <c r="Y336" s="12">
        <v>44846</v>
      </c>
      <c r="Z336">
        <v>0.50988425925925929</v>
      </c>
      <c r="AB336">
        <v>1</v>
      </c>
      <c r="AD336">
        <v>9.1446084857367573</v>
      </c>
      <c r="AE336">
        <v>11.281831297301459</v>
      </c>
      <c r="AF336">
        <v>2.1372228115647012</v>
      </c>
      <c r="AG336">
        <v>0.66495360615184806</v>
      </c>
      <c r="AI336">
        <v>91.442168091627678</v>
      </c>
      <c r="AK336">
        <v>5.8668192845525144</v>
      </c>
      <c r="AO336">
        <v>92.385302338264367</v>
      </c>
      <c r="AQ336">
        <v>0.49168785548977045</v>
      </c>
      <c r="AU336">
        <v>97.534125935711131</v>
      </c>
      <c r="AW336">
        <v>33.168579285844629</v>
      </c>
      <c r="BA336">
        <v>117.07096579780021</v>
      </c>
      <c r="BC336">
        <v>1.302177767412211</v>
      </c>
      <c r="BG336">
        <v>9.4209639506608127</v>
      </c>
      <c r="BH336">
        <v>11.254163619424629</v>
      </c>
      <c r="BI336">
        <v>1.8331996687638172</v>
      </c>
      <c r="BJ336">
        <v>0.66065217329158377</v>
      </c>
    </row>
    <row r="337" spans="1:62" x14ac:dyDescent="0.35">
      <c r="A337">
        <v>115</v>
      </c>
      <c r="B337">
        <v>1</v>
      </c>
      <c r="C337" t="s">
        <v>71</v>
      </c>
      <c r="D337" t="s">
        <v>27</v>
      </c>
      <c r="G337">
        <v>0.3</v>
      </c>
      <c r="H337">
        <v>0.3</v>
      </c>
      <c r="I337">
        <v>5836</v>
      </c>
      <c r="J337">
        <v>6759</v>
      </c>
      <c r="L337">
        <v>3859</v>
      </c>
      <c r="M337">
        <v>8.1539999999999999</v>
      </c>
      <c r="N337">
        <v>10.007999999999999</v>
      </c>
      <c r="O337">
        <v>1.8540000000000001</v>
      </c>
      <c r="Q337">
        <v>0.47899999999999998</v>
      </c>
      <c r="R337">
        <v>1</v>
      </c>
      <c r="S337">
        <v>0</v>
      </c>
      <c r="T337">
        <v>0</v>
      </c>
      <c r="V337">
        <v>0</v>
      </c>
      <c r="Y337" s="12">
        <v>44846</v>
      </c>
      <c r="Z337">
        <v>0.51734953703703701</v>
      </c>
      <c r="AB337">
        <v>1</v>
      </c>
      <c r="AD337">
        <v>9.6973194155848663</v>
      </c>
      <c r="AE337">
        <v>11.2264959415478</v>
      </c>
      <c r="AF337">
        <v>1.5291765259629333</v>
      </c>
      <c r="AG337">
        <v>0.65635074043131947</v>
      </c>
    </row>
    <row r="338" spans="1:62" x14ac:dyDescent="0.35">
      <c r="A338">
        <v>26</v>
      </c>
      <c r="B338">
        <v>1</v>
      </c>
      <c r="C338" t="s">
        <v>71</v>
      </c>
      <c r="D338" t="s">
        <v>27</v>
      </c>
      <c r="G338">
        <v>0.3</v>
      </c>
      <c r="H338">
        <v>0.3</v>
      </c>
      <c r="I338">
        <v>5529</v>
      </c>
      <c r="J338">
        <v>7534</v>
      </c>
      <c r="L338">
        <v>3579</v>
      </c>
      <c r="M338">
        <v>7.7610000000000001</v>
      </c>
      <c r="N338">
        <v>11.102</v>
      </c>
      <c r="O338">
        <v>3.3410000000000002</v>
      </c>
      <c r="Q338">
        <v>0.43099999999999999</v>
      </c>
      <c r="R338">
        <v>1</v>
      </c>
      <c r="S338">
        <v>0</v>
      </c>
      <c r="T338">
        <v>0</v>
      </c>
      <c r="V338">
        <v>0</v>
      </c>
      <c r="Y338" s="12">
        <v>44846</v>
      </c>
      <c r="Z338">
        <v>0.79033564814814816</v>
      </c>
      <c r="AB338">
        <v>1</v>
      </c>
      <c r="AD338">
        <v>9.3196329674757976</v>
      </c>
      <c r="AE338">
        <v>12.490662188444666</v>
      </c>
      <c r="AF338">
        <v>3.1710292209688689</v>
      </c>
      <c r="AG338">
        <v>0.64324891989006439</v>
      </c>
    </row>
    <row r="339" spans="1:62" x14ac:dyDescent="0.35">
      <c r="A339">
        <v>27</v>
      </c>
      <c r="B339">
        <v>1</v>
      </c>
      <c r="C339" t="s">
        <v>71</v>
      </c>
      <c r="D339" t="s">
        <v>27</v>
      </c>
      <c r="G339">
        <v>0.3</v>
      </c>
      <c r="H339">
        <v>0.3</v>
      </c>
      <c r="I339">
        <v>6107</v>
      </c>
      <c r="J339">
        <v>7526</v>
      </c>
      <c r="L339">
        <v>3604</v>
      </c>
      <c r="M339">
        <v>8.5</v>
      </c>
      <c r="N339">
        <v>11.09</v>
      </c>
      <c r="O339">
        <v>2.5910000000000002</v>
      </c>
      <c r="Q339">
        <v>0.435</v>
      </c>
      <c r="R339">
        <v>1</v>
      </c>
      <c r="S339">
        <v>0</v>
      </c>
      <c r="T339">
        <v>0</v>
      </c>
      <c r="V339">
        <v>0</v>
      </c>
      <c r="Y339" s="12">
        <v>44846</v>
      </c>
      <c r="Z339">
        <v>0.7971759259259259</v>
      </c>
      <c r="AB339">
        <v>1</v>
      </c>
      <c r="AD339">
        <v>10.279392537386872</v>
      </c>
      <c r="AE339">
        <v>12.477655614375337</v>
      </c>
      <c r="AF339">
        <v>2.1982630769884643</v>
      </c>
      <c r="AG339">
        <v>0.64763967408321899</v>
      </c>
      <c r="AI339">
        <v>100</v>
      </c>
      <c r="AK339">
        <v>1.9039691260483647</v>
      </c>
      <c r="AO339">
        <v>100</v>
      </c>
      <c r="AQ339">
        <v>0.84336984148229222</v>
      </c>
      <c r="AU339">
        <v>100</v>
      </c>
      <c r="AW339">
        <v>4.2707333788651418</v>
      </c>
      <c r="BA339">
        <v>100</v>
      </c>
      <c r="BC339">
        <v>1.0906554045461603</v>
      </c>
      <c r="BG339">
        <v>10.378191316642425</v>
      </c>
      <c r="BH339">
        <v>12.530494821531988</v>
      </c>
      <c r="BI339">
        <v>2.1523035048895629</v>
      </c>
      <c r="BJ339">
        <v>0.64412707072869524</v>
      </c>
    </row>
    <row r="340" spans="1:62" x14ac:dyDescent="0.35">
      <c r="A340">
        <v>28</v>
      </c>
      <c r="B340">
        <v>1</v>
      </c>
      <c r="C340" t="s">
        <v>71</v>
      </c>
      <c r="D340" t="s">
        <v>27</v>
      </c>
      <c r="G340">
        <v>0.3</v>
      </c>
      <c r="H340">
        <v>0.3</v>
      </c>
      <c r="I340">
        <v>6226</v>
      </c>
      <c r="J340">
        <v>7591</v>
      </c>
      <c r="L340">
        <v>3564</v>
      </c>
      <c r="M340">
        <v>8.6519999999999992</v>
      </c>
      <c r="N340">
        <v>11.182</v>
      </c>
      <c r="O340">
        <v>2.5310000000000001</v>
      </c>
      <c r="Q340">
        <v>0.42799999999999999</v>
      </c>
      <c r="R340">
        <v>1</v>
      </c>
      <c r="S340">
        <v>0</v>
      </c>
      <c r="T340">
        <v>0</v>
      </c>
      <c r="V340">
        <v>0</v>
      </c>
      <c r="Y340" s="12">
        <v>44846</v>
      </c>
      <c r="Z340">
        <v>0.80449074074074067</v>
      </c>
      <c r="AB340">
        <v>1</v>
      </c>
      <c r="AD340">
        <v>10.476990095897976</v>
      </c>
      <c r="AE340">
        <v>12.583334028688638</v>
      </c>
      <c r="AF340">
        <v>2.1063439327906615</v>
      </c>
      <c r="AG340">
        <v>0.6406144673741716</v>
      </c>
    </row>
    <row r="341" spans="1:62" x14ac:dyDescent="0.35">
      <c r="A341">
        <v>71</v>
      </c>
      <c r="B341">
        <v>1</v>
      </c>
      <c r="C341" t="s">
        <v>71</v>
      </c>
      <c r="D341" t="s">
        <v>27</v>
      </c>
      <c r="G341">
        <v>0.3</v>
      </c>
      <c r="H341">
        <v>0.3</v>
      </c>
      <c r="I341">
        <v>527</v>
      </c>
      <c r="J341">
        <v>1016</v>
      </c>
      <c r="L341">
        <v>94</v>
      </c>
      <c r="M341">
        <v>1.365</v>
      </c>
      <c r="N341">
        <v>1.899</v>
      </c>
      <c r="O341">
        <v>0.53500000000000003</v>
      </c>
      <c r="Q341">
        <v>0</v>
      </c>
      <c r="R341">
        <v>1</v>
      </c>
      <c r="S341">
        <v>0</v>
      </c>
      <c r="T341">
        <v>0</v>
      </c>
      <c r="V341">
        <v>0</v>
      </c>
      <c r="Y341" s="12">
        <v>44847</v>
      </c>
      <c r="Z341">
        <v>0.1741435185185185</v>
      </c>
      <c r="AB341">
        <v>3</v>
      </c>
      <c r="AC341" t="s">
        <v>200</v>
      </c>
      <c r="AD341">
        <v>1.0138935752695883</v>
      </c>
      <c r="AE341">
        <v>1.8935559654585463</v>
      </c>
      <c r="AF341">
        <v>0.87966239018895798</v>
      </c>
      <c r="AG341">
        <v>3.117778536431785E-2</v>
      </c>
    </row>
    <row r="342" spans="1:62" x14ac:dyDescent="0.35">
      <c r="A342">
        <v>72</v>
      </c>
      <c r="B342">
        <v>1</v>
      </c>
      <c r="C342" t="s">
        <v>71</v>
      </c>
      <c r="D342" t="s">
        <v>27</v>
      </c>
      <c r="G342">
        <v>0.3</v>
      </c>
      <c r="H342">
        <v>0.3</v>
      </c>
      <c r="I342">
        <v>872</v>
      </c>
      <c r="J342">
        <v>4852</v>
      </c>
      <c r="L342">
        <v>3982</v>
      </c>
      <c r="M342">
        <v>1.806</v>
      </c>
      <c r="N342">
        <v>7.3159999999999998</v>
      </c>
      <c r="O342">
        <v>5.51</v>
      </c>
      <c r="Q342">
        <v>0.501</v>
      </c>
      <c r="R342">
        <v>1</v>
      </c>
      <c r="S342">
        <v>0</v>
      </c>
      <c r="T342">
        <v>0</v>
      </c>
      <c r="V342">
        <v>0</v>
      </c>
      <c r="Y342" s="12">
        <v>44847</v>
      </c>
      <c r="Z342">
        <v>0.18038194444444444</v>
      </c>
      <c r="AB342">
        <v>3</v>
      </c>
      <c r="AC342" t="s">
        <v>200</v>
      </c>
      <c r="AD342">
        <v>1.5867604465832914</v>
      </c>
      <c r="AE342">
        <v>8.1302082317019888</v>
      </c>
      <c r="AF342">
        <v>6.5434477851186976</v>
      </c>
      <c r="AG342">
        <v>0.71402787748371599</v>
      </c>
      <c r="AI342">
        <v>27.795345820157301</v>
      </c>
      <c r="AK342">
        <v>93.68039262410062</v>
      </c>
      <c r="AO342">
        <v>65.899318647879866</v>
      </c>
      <c r="AQ342">
        <v>5.0295571914478199</v>
      </c>
      <c r="AU342">
        <v>234.69827586206895</v>
      </c>
      <c r="AW342">
        <v>44.384120279127146</v>
      </c>
      <c r="BA342">
        <v>107.35212053571429</v>
      </c>
      <c r="BC342">
        <v>6.8430084800738715</v>
      </c>
      <c r="BG342">
        <v>2.98488770932572</v>
      </c>
      <c r="BH342">
        <v>8.3399392385699258</v>
      </c>
      <c r="BI342">
        <v>5.3550515292442054</v>
      </c>
      <c r="BJ342">
        <v>0.69040561992454441</v>
      </c>
    </row>
    <row r="343" spans="1:62" x14ac:dyDescent="0.35">
      <c r="A343">
        <v>73</v>
      </c>
      <c r="B343">
        <v>1</v>
      </c>
      <c r="C343" t="s">
        <v>71</v>
      </c>
      <c r="D343" t="s">
        <v>27</v>
      </c>
      <c r="G343">
        <v>0.3</v>
      </c>
      <c r="H343">
        <v>0.3</v>
      </c>
      <c r="I343">
        <v>2556</v>
      </c>
      <c r="J343">
        <v>5110</v>
      </c>
      <c r="L343">
        <v>3713</v>
      </c>
      <c r="M343">
        <v>3.96</v>
      </c>
      <c r="N343">
        <v>7.68</v>
      </c>
      <c r="O343">
        <v>3.7189999999999999</v>
      </c>
      <c r="Q343">
        <v>0.45400000000000001</v>
      </c>
      <c r="R343">
        <v>1</v>
      </c>
      <c r="S343">
        <v>0</v>
      </c>
      <c r="T343">
        <v>0</v>
      </c>
      <c r="V343">
        <v>0</v>
      </c>
      <c r="Y343" s="12">
        <v>44847</v>
      </c>
      <c r="Z343">
        <v>0.18745370370370371</v>
      </c>
      <c r="AB343">
        <v>3</v>
      </c>
      <c r="AC343" t="s">
        <v>200</v>
      </c>
      <c r="AD343">
        <v>4.3830149720681488</v>
      </c>
      <c r="AE343">
        <v>8.549670245437861</v>
      </c>
      <c r="AF343">
        <v>4.1666552733697122</v>
      </c>
      <c r="AG343">
        <v>0.66678336236537283</v>
      </c>
    </row>
    <row r="344" spans="1:62" x14ac:dyDescent="0.35">
      <c r="A344">
        <v>113</v>
      </c>
      <c r="B344">
        <v>1</v>
      </c>
      <c r="C344" t="s">
        <v>71</v>
      </c>
      <c r="D344" t="s">
        <v>27</v>
      </c>
      <c r="G344">
        <v>0.3</v>
      </c>
      <c r="H344">
        <v>0.3</v>
      </c>
      <c r="I344">
        <v>3071</v>
      </c>
      <c r="J344">
        <v>6373</v>
      </c>
      <c r="L344">
        <v>4121</v>
      </c>
      <c r="M344">
        <v>4.6189999999999998</v>
      </c>
      <c r="N344">
        <v>9.4629999999999992</v>
      </c>
      <c r="O344">
        <v>4.8440000000000003</v>
      </c>
      <c r="Q344">
        <v>0.52500000000000002</v>
      </c>
      <c r="R344">
        <v>1</v>
      </c>
      <c r="S344">
        <v>0</v>
      </c>
      <c r="T344">
        <v>0</v>
      </c>
      <c r="V344">
        <v>0</v>
      </c>
      <c r="Y344" s="12">
        <v>44847</v>
      </c>
      <c r="Z344">
        <v>0.56754629629629627</v>
      </c>
      <c r="AB344">
        <v>1</v>
      </c>
      <c r="AD344">
        <v>5.2381640698262855</v>
      </c>
      <c r="AE344">
        <v>10.603083126633237</v>
      </c>
      <c r="AF344">
        <v>5.3649190568069516</v>
      </c>
      <c r="AG344">
        <v>0.7384404707976554</v>
      </c>
    </row>
    <row r="345" spans="1:62" x14ac:dyDescent="0.35">
      <c r="A345">
        <v>114</v>
      </c>
      <c r="B345">
        <v>1</v>
      </c>
      <c r="C345" t="s">
        <v>71</v>
      </c>
      <c r="D345" t="s">
        <v>27</v>
      </c>
      <c r="G345">
        <v>0.3</v>
      </c>
      <c r="H345">
        <v>0.3</v>
      </c>
      <c r="I345">
        <v>5430</v>
      </c>
      <c r="J345">
        <v>6427</v>
      </c>
      <c r="L345">
        <v>4134</v>
      </c>
      <c r="M345">
        <v>7.6349999999999998</v>
      </c>
      <c r="N345">
        <v>9.5399999999999991</v>
      </c>
      <c r="O345">
        <v>1.905</v>
      </c>
      <c r="Q345">
        <v>0.52700000000000002</v>
      </c>
      <c r="R345">
        <v>1</v>
      </c>
      <c r="S345">
        <v>0</v>
      </c>
      <c r="T345">
        <v>0</v>
      </c>
      <c r="V345">
        <v>0</v>
      </c>
      <c r="Y345" s="12">
        <v>44847</v>
      </c>
      <c r="Z345">
        <v>0.57429398148148147</v>
      </c>
      <c r="AB345">
        <v>1</v>
      </c>
      <c r="AD345">
        <v>9.1552450826640417</v>
      </c>
      <c r="AE345">
        <v>10.690877501601211</v>
      </c>
      <c r="AF345">
        <v>1.5356324189371691</v>
      </c>
      <c r="AG345">
        <v>0.74072366297809578</v>
      </c>
      <c r="AI345">
        <v>89.499716208546175</v>
      </c>
      <c r="AK345">
        <v>3.1770955840835251</v>
      </c>
      <c r="AO345">
        <v>85.18886022358933</v>
      </c>
      <c r="AQ345">
        <v>0.36431662914322077</v>
      </c>
      <c r="AU345">
        <v>66.091954022988503</v>
      </c>
      <c r="AW345">
        <v>18.228918947523315</v>
      </c>
      <c r="BA345">
        <v>116.05747767857143</v>
      </c>
      <c r="BC345">
        <v>1.2019741979206433</v>
      </c>
      <c r="BG345">
        <v>9.303028130626128</v>
      </c>
      <c r="BH345">
        <v>10.710387362705205</v>
      </c>
      <c r="BI345">
        <v>1.4073592320790782</v>
      </c>
      <c r="BJ345">
        <v>0.74520223225511328</v>
      </c>
    </row>
    <row r="346" spans="1:62" x14ac:dyDescent="0.35">
      <c r="A346">
        <v>115</v>
      </c>
      <c r="B346">
        <v>1</v>
      </c>
      <c r="C346" t="s">
        <v>71</v>
      </c>
      <c r="D346" t="s">
        <v>27</v>
      </c>
      <c r="G346">
        <v>0.3</v>
      </c>
      <c r="H346">
        <v>0.3</v>
      </c>
      <c r="I346">
        <v>5608</v>
      </c>
      <c r="J346">
        <v>6451</v>
      </c>
      <c r="L346">
        <v>4185</v>
      </c>
      <c r="M346">
        <v>7.8620000000000001</v>
      </c>
      <c r="N346">
        <v>9.5730000000000004</v>
      </c>
      <c r="O346">
        <v>1.7110000000000001</v>
      </c>
      <c r="Q346">
        <v>0.53600000000000003</v>
      </c>
      <c r="R346">
        <v>1</v>
      </c>
      <c r="S346">
        <v>0</v>
      </c>
      <c r="T346">
        <v>0</v>
      </c>
      <c r="V346">
        <v>0</v>
      </c>
      <c r="Y346" s="12">
        <v>44847</v>
      </c>
      <c r="Z346">
        <v>0.58156249999999998</v>
      </c>
      <c r="AB346">
        <v>1</v>
      </c>
      <c r="AD346">
        <v>9.4508111785882125</v>
      </c>
      <c r="AE346">
        <v>10.7298972238092</v>
      </c>
      <c r="AF346">
        <v>1.2790860452209873</v>
      </c>
      <c r="AG346">
        <v>0.7496808015321309</v>
      </c>
    </row>
    <row r="347" spans="1:62" x14ac:dyDescent="0.35">
      <c r="A347">
        <v>26</v>
      </c>
      <c r="B347">
        <v>1</v>
      </c>
      <c r="C347" t="s">
        <v>71</v>
      </c>
      <c r="D347" t="s">
        <v>27</v>
      </c>
      <c r="G347">
        <v>0.3</v>
      </c>
      <c r="H347">
        <v>0.3</v>
      </c>
      <c r="I347">
        <v>4098</v>
      </c>
      <c r="J347">
        <v>7329</v>
      </c>
      <c r="L347">
        <v>6137</v>
      </c>
      <c r="M347">
        <v>5.931</v>
      </c>
      <c r="N347">
        <v>10.813000000000001</v>
      </c>
      <c r="O347">
        <v>4.8810000000000002</v>
      </c>
      <c r="Q347">
        <v>0.876</v>
      </c>
      <c r="R347">
        <v>1</v>
      </c>
      <c r="S347">
        <v>0</v>
      </c>
      <c r="T347">
        <v>0</v>
      </c>
      <c r="V347">
        <v>0</v>
      </c>
      <c r="Y347" s="12">
        <v>44851</v>
      </c>
      <c r="Z347">
        <v>0.68726851851851845</v>
      </c>
      <c r="AB347">
        <v>1</v>
      </c>
      <c r="AD347">
        <v>6.8851319671737734</v>
      </c>
      <c r="AE347">
        <v>12.815300324628327</v>
      </c>
      <c r="AF347">
        <v>5.9301683574545532</v>
      </c>
      <c r="AG347">
        <v>1.0580709481210326</v>
      </c>
    </row>
    <row r="348" spans="1:62" x14ac:dyDescent="0.35">
      <c r="A348">
        <v>27</v>
      </c>
      <c r="B348">
        <v>1</v>
      </c>
      <c r="C348" t="s">
        <v>71</v>
      </c>
      <c r="D348" t="s">
        <v>27</v>
      </c>
      <c r="G348">
        <v>0.3</v>
      </c>
      <c r="H348">
        <v>0.3</v>
      </c>
      <c r="I348">
        <v>4942</v>
      </c>
      <c r="J348">
        <v>7373</v>
      </c>
      <c r="L348">
        <v>5887</v>
      </c>
      <c r="M348">
        <v>7.0110000000000001</v>
      </c>
      <c r="N348">
        <v>10.875</v>
      </c>
      <c r="O348">
        <v>3.8639999999999999</v>
      </c>
      <c r="Q348">
        <v>0.83299999999999996</v>
      </c>
      <c r="R348">
        <v>1</v>
      </c>
      <c r="S348">
        <v>0</v>
      </c>
      <c r="T348">
        <v>0</v>
      </c>
      <c r="V348">
        <v>0</v>
      </c>
      <c r="Y348" s="12">
        <v>44851</v>
      </c>
      <c r="Z348">
        <v>0.69410879629629629</v>
      </c>
      <c r="AB348">
        <v>1</v>
      </c>
      <c r="AD348">
        <v>8.2749046970401761</v>
      </c>
      <c r="AE348">
        <v>12.891149687873245</v>
      </c>
      <c r="AF348">
        <v>4.6162449908330689</v>
      </c>
      <c r="AG348">
        <v>1.0150448996466799</v>
      </c>
      <c r="AI348">
        <v>100</v>
      </c>
      <c r="AK348">
        <v>21.617606976240548</v>
      </c>
      <c r="AO348">
        <v>100</v>
      </c>
      <c r="AQ348">
        <v>0.53632824114533673</v>
      </c>
      <c r="AU348">
        <v>100</v>
      </c>
      <c r="AW348">
        <v>57.965860929319888</v>
      </c>
      <c r="BA348">
        <v>100</v>
      </c>
      <c r="BC348">
        <v>1.0567849692365114</v>
      </c>
      <c r="BG348">
        <v>9.2777146407470923</v>
      </c>
      <c r="BH348">
        <v>12.856672704580102</v>
      </c>
      <c r="BI348">
        <v>3.5789580638330083</v>
      </c>
      <c r="BJ348">
        <v>1.0097096696358601</v>
      </c>
    </row>
    <row r="349" spans="1:62" x14ac:dyDescent="0.35">
      <c r="A349">
        <v>28</v>
      </c>
      <c r="B349">
        <v>1</v>
      </c>
      <c r="C349" t="s">
        <v>71</v>
      </c>
      <c r="D349" t="s">
        <v>27</v>
      </c>
      <c r="G349">
        <v>0.3</v>
      </c>
      <c r="H349">
        <v>0.3</v>
      </c>
      <c r="I349">
        <v>6160</v>
      </c>
      <c r="J349">
        <v>7333</v>
      </c>
      <c r="L349">
        <v>5825</v>
      </c>
      <c r="M349">
        <v>8.5679999999999996</v>
      </c>
      <c r="N349">
        <v>10.819000000000001</v>
      </c>
      <c r="O349">
        <v>2.2509999999999999</v>
      </c>
      <c r="Q349">
        <v>0.82199999999999995</v>
      </c>
      <c r="R349">
        <v>1</v>
      </c>
      <c r="S349">
        <v>0</v>
      </c>
      <c r="T349">
        <v>0</v>
      </c>
      <c r="V349">
        <v>0</v>
      </c>
      <c r="Y349" s="12">
        <v>44851</v>
      </c>
      <c r="Z349">
        <v>0.70145833333333341</v>
      </c>
      <c r="AB349">
        <v>1</v>
      </c>
      <c r="AD349">
        <v>10.28052458445401</v>
      </c>
      <c r="AE349">
        <v>12.822195721286958</v>
      </c>
      <c r="AF349">
        <v>2.5416711368329477</v>
      </c>
      <c r="AG349">
        <v>1.0043744396250405</v>
      </c>
    </row>
    <row r="350" spans="1:62" x14ac:dyDescent="0.35">
      <c r="A350">
        <v>71</v>
      </c>
      <c r="B350">
        <v>1</v>
      </c>
      <c r="C350" t="s">
        <v>71</v>
      </c>
      <c r="D350" t="s">
        <v>27</v>
      </c>
      <c r="G350">
        <v>0.3</v>
      </c>
      <c r="H350">
        <v>0.3</v>
      </c>
      <c r="I350">
        <v>767</v>
      </c>
      <c r="J350">
        <v>169</v>
      </c>
      <c r="L350">
        <v>75</v>
      </c>
      <c r="M350">
        <v>1.6719999999999999</v>
      </c>
      <c r="N350">
        <v>0.70299999999999996</v>
      </c>
      <c r="O350">
        <v>0</v>
      </c>
      <c r="Q350">
        <v>0</v>
      </c>
      <c r="R350">
        <v>1</v>
      </c>
      <c r="S350">
        <v>0</v>
      </c>
      <c r="T350">
        <v>0</v>
      </c>
      <c r="V350">
        <v>0</v>
      </c>
      <c r="Y350" s="12">
        <v>44852</v>
      </c>
      <c r="Z350">
        <v>9.9363425925925911E-2</v>
      </c>
      <c r="AB350">
        <v>3</v>
      </c>
      <c r="AC350" t="s">
        <v>199</v>
      </c>
      <c r="AD350">
        <v>1.4001403046323255</v>
      </c>
      <c r="AE350">
        <v>0.47254030568262739</v>
      </c>
      <c r="AF350">
        <v>-0.92759999894969813</v>
      </c>
      <c r="AG350">
        <v>1.4775324714925828E-2</v>
      </c>
    </row>
    <row r="351" spans="1:62" x14ac:dyDescent="0.35">
      <c r="A351">
        <v>72</v>
      </c>
      <c r="B351">
        <v>1</v>
      </c>
      <c r="C351" t="s">
        <v>71</v>
      </c>
      <c r="D351" t="s">
        <v>27</v>
      </c>
      <c r="G351">
        <v>0.3</v>
      </c>
      <c r="H351">
        <v>0.3</v>
      </c>
      <c r="I351">
        <v>688</v>
      </c>
      <c r="J351">
        <v>237</v>
      </c>
      <c r="L351">
        <v>68</v>
      </c>
      <c r="M351">
        <v>1.571</v>
      </c>
      <c r="N351">
        <v>0.79800000000000004</v>
      </c>
      <c r="O351">
        <v>0</v>
      </c>
      <c r="Q351">
        <v>0</v>
      </c>
      <c r="R351">
        <v>1</v>
      </c>
      <c r="S351">
        <v>0</v>
      </c>
      <c r="T351">
        <v>0</v>
      </c>
      <c r="V351">
        <v>0</v>
      </c>
      <c r="Y351" s="12">
        <v>44852</v>
      </c>
      <c r="Z351">
        <v>0.10503472222222222</v>
      </c>
      <c r="AB351">
        <v>3</v>
      </c>
      <c r="AC351" t="s">
        <v>199</v>
      </c>
      <c r="AD351">
        <v>1.2700549424765839</v>
      </c>
      <c r="AE351">
        <v>0.58976204887931849</v>
      </c>
      <c r="AF351">
        <v>-0.68029289359726541</v>
      </c>
      <c r="AG351">
        <v>1.3570595357643949E-2</v>
      </c>
      <c r="AI351">
        <v>8.9173121960007204</v>
      </c>
      <c r="AK351">
        <v>66.747806040488769</v>
      </c>
      <c r="AO351">
        <v>12.906296749626003</v>
      </c>
      <c r="AQ351">
        <v>135.08907541808099</v>
      </c>
      <c r="AU351">
        <v>25.19422863485017</v>
      </c>
      <c r="AW351">
        <v>357.31294304124407</v>
      </c>
      <c r="BA351">
        <v>21.029713114754099</v>
      </c>
      <c r="BC351">
        <v>187.30615725119253</v>
      </c>
      <c r="BG351">
        <v>0.95225146277964623</v>
      </c>
      <c r="BH351">
        <v>1.8171426541152598</v>
      </c>
      <c r="BI351">
        <v>0.86489119133561354</v>
      </c>
      <c r="BJ351">
        <v>0.21381382495728193</v>
      </c>
    </row>
    <row r="352" spans="1:62" x14ac:dyDescent="0.35">
      <c r="A352">
        <v>73</v>
      </c>
      <c r="B352">
        <v>1</v>
      </c>
      <c r="C352" t="s">
        <v>71</v>
      </c>
      <c r="D352" t="s">
        <v>27</v>
      </c>
      <c r="G352">
        <v>0.3</v>
      </c>
      <c r="H352">
        <v>0.3</v>
      </c>
      <c r="I352">
        <v>302</v>
      </c>
      <c r="J352">
        <v>1661</v>
      </c>
      <c r="L352">
        <v>2395</v>
      </c>
      <c r="M352">
        <v>1.077</v>
      </c>
      <c r="N352">
        <v>2.81</v>
      </c>
      <c r="O352">
        <v>1.7330000000000001</v>
      </c>
      <c r="Q352">
        <v>0.224</v>
      </c>
      <c r="R352">
        <v>1</v>
      </c>
      <c r="S352">
        <v>0</v>
      </c>
      <c r="T352">
        <v>0</v>
      </c>
      <c r="V352">
        <v>0</v>
      </c>
      <c r="Y352" s="12">
        <v>44852</v>
      </c>
      <c r="Z352">
        <v>0.11140046296296297</v>
      </c>
      <c r="AB352">
        <v>3</v>
      </c>
      <c r="AC352" t="s">
        <v>199</v>
      </c>
      <c r="AD352">
        <v>0.63444798308270856</v>
      </c>
      <c r="AE352">
        <v>3.0445232593512008</v>
      </c>
      <c r="AF352">
        <v>2.4100752762684925</v>
      </c>
      <c r="AG352">
        <v>0.41405705455691993</v>
      </c>
    </row>
    <row r="353" spans="1:62" x14ac:dyDescent="0.35">
      <c r="A353">
        <v>98</v>
      </c>
      <c r="B353">
        <v>1</v>
      </c>
      <c r="C353" t="s">
        <v>71</v>
      </c>
      <c r="D353" t="s">
        <v>27</v>
      </c>
      <c r="G353">
        <v>0.3</v>
      </c>
      <c r="H353">
        <v>0.3</v>
      </c>
      <c r="I353">
        <v>70</v>
      </c>
      <c r="J353">
        <v>30</v>
      </c>
      <c r="L353">
        <v>148</v>
      </c>
      <c r="M353">
        <v>0.78200000000000003</v>
      </c>
      <c r="N353">
        <v>0.50600000000000001</v>
      </c>
      <c r="O353">
        <v>0</v>
      </c>
      <c r="Q353">
        <v>0</v>
      </c>
      <c r="R353">
        <v>1</v>
      </c>
      <c r="S353">
        <v>0</v>
      </c>
      <c r="T353">
        <v>0</v>
      </c>
      <c r="V353">
        <v>0</v>
      </c>
      <c r="Y353" s="12">
        <v>44852</v>
      </c>
      <c r="Z353">
        <v>0.34449074074074071</v>
      </c>
      <c r="AB353">
        <v>3</v>
      </c>
      <c r="AC353" t="s">
        <v>199</v>
      </c>
      <c r="AD353">
        <v>0.25242514738483529</v>
      </c>
      <c r="AE353">
        <v>0.23292527179527373</v>
      </c>
      <c r="AF353">
        <v>-1.9499875589561566E-2</v>
      </c>
      <c r="AG353">
        <v>2.733893086943685E-2</v>
      </c>
    </row>
    <row r="354" spans="1:62" x14ac:dyDescent="0.35">
      <c r="A354">
        <v>99</v>
      </c>
      <c r="B354">
        <v>1</v>
      </c>
      <c r="C354" t="s">
        <v>71</v>
      </c>
      <c r="D354" t="s">
        <v>27</v>
      </c>
      <c r="G354">
        <v>0.3</v>
      </c>
      <c r="H354">
        <v>0.3</v>
      </c>
      <c r="I354">
        <v>69</v>
      </c>
      <c r="J354">
        <v>22</v>
      </c>
      <c r="L354">
        <v>115</v>
      </c>
      <c r="M354">
        <v>0.77900000000000003</v>
      </c>
      <c r="N354">
        <v>0.495</v>
      </c>
      <c r="O354">
        <v>0</v>
      </c>
      <c r="Q354">
        <v>0</v>
      </c>
      <c r="R354">
        <v>1</v>
      </c>
      <c r="S354">
        <v>0</v>
      </c>
      <c r="T354">
        <v>0</v>
      </c>
      <c r="V354">
        <v>0</v>
      </c>
      <c r="Y354" s="12">
        <v>44852</v>
      </c>
      <c r="Z354">
        <v>0.35006944444444449</v>
      </c>
      <c r="AB354">
        <v>3</v>
      </c>
      <c r="AC354" t="s">
        <v>199</v>
      </c>
      <c r="AD354">
        <v>0.25077849723096507</v>
      </c>
      <c r="AE354">
        <v>0.21913447847801595</v>
      </c>
      <c r="AF354">
        <v>-3.1644018752949116E-2</v>
      </c>
      <c r="AG354">
        <v>2.1659492470822279E-2</v>
      </c>
      <c r="AK354">
        <v>15.570132845230793</v>
      </c>
      <c r="AQ354">
        <v>91.637819638599055</v>
      </c>
      <c r="AW354">
        <v>236.84186890702293</v>
      </c>
      <c r="BC354">
        <v>98.65068255784864</v>
      </c>
      <c r="BG354">
        <v>0.23266534553839352</v>
      </c>
      <c r="BH354">
        <v>0.40444826367866721</v>
      </c>
      <c r="BI354">
        <v>0.17178291814027374</v>
      </c>
      <c r="BJ354">
        <v>4.2742256223255157E-2</v>
      </c>
    </row>
    <row r="355" spans="1:62" x14ac:dyDescent="0.35">
      <c r="A355">
        <v>100</v>
      </c>
      <c r="B355">
        <v>1</v>
      </c>
      <c r="C355" t="s">
        <v>71</v>
      </c>
      <c r="D355" t="s">
        <v>27</v>
      </c>
      <c r="G355">
        <v>0.3</v>
      </c>
      <c r="H355">
        <v>0.3</v>
      </c>
      <c r="I355">
        <v>47</v>
      </c>
      <c r="J355">
        <v>237</v>
      </c>
      <c r="L355">
        <v>360</v>
      </c>
      <c r="M355">
        <v>0.752</v>
      </c>
      <c r="N355">
        <v>0.79900000000000004</v>
      </c>
      <c r="O355">
        <v>4.7E-2</v>
      </c>
      <c r="Q355">
        <v>0</v>
      </c>
      <c r="R355">
        <v>1</v>
      </c>
      <c r="S355">
        <v>0</v>
      </c>
      <c r="T355">
        <v>0</v>
      </c>
      <c r="V355">
        <v>0</v>
      </c>
      <c r="Y355" s="12">
        <v>44852</v>
      </c>
      <c r="Z355">
        <v>0.35612268518518514</v>
      </c>
      <c r="AB355">
        <v>3</v>
      </c>
      <c r="AC355" t="s">
        <v>199</v>
      </c>
      <c r="AD355">
        <v>0.21455219384582194</v>
      </c>
      <c r="AE355">
        <v>0.58976204887931849</v>
      </c>
      <c r="AF355">
        <v>0.37520985503349658</v>
      </c>
      <c r="AG355">
        <v>6.3825019975688027E-2</v>
      </c>
    </row>
    <row r="356" spans="1:62" x14ac:dyDescent="0.35">
      <c r="A356">
        <v>98</v>
      </c>
      <c r="B356">
        <v>29</v>
      </c>
      <c r="C356" t="s">
        <v>167</v>
      </c>
      <c r="D356" t="s">
        <v>27</v>
      </c>
      <c r="G356">
        <v>0.5</v>
      </c>
      <c r="H356">
        <v>0.5</v>
      </c>
      <c r="I356">
        <v>7825</v>
      </c>
      <c r="J356">
        <v>11230</v>
      </c>
      <c r="L356">
        <v>1833</v>
      </c>
      <c r="M356">
        <v>6.4180000000000001</v>
      </c>
      <c r="N356">
        <v>9.7919999999999998</v>
      </c>
      <c r="O356">
        <v>3.3740000000000001</v>
      </c>
      <c r="Q356">
        <v>7.5999999999999998E-2</v>
      </c>
      <c r="R356">
        <v>1</v>
      </c>
      <c r="S356">
        <v>0</v>
      </c>
      <c r="T356">
        <v>0</v>
      </c>
      <c r="V356">
        <v>0</v>
      </c>
      <c r="Y356" s="12">
        <v>44846</v>
      </c>
      <c r="Z356">
        <v>0.36694444444444446</v>
      </c>
      <c r="AB356">
        <v>1</v>
      </c>
      <c r="AD356">
        <v>7.7873624663083332</v>
      </c>
      <c r="AE356">
        <v>11.101857133892434</v>
      </c>
      <c r="AF356">
        <v>3.3144946675841007</v>
      </c>
      <c r="AG356">
        <v>0.19270191406889434</v>
      </c>
    </row>
    <row r="357" spans="1:62" x14ac:dyDescent="0.35">
      <c r="A357">
        <v>99</v>
      </c>
      <c r="B357">
        <v>29</v>
      </c>
      <c r="C357" t="s">
        <v>167</v>
      </c>
      <c r="D357" t="s">
        <v>27</v>
      </c>
      <c r="G357">
        <v>0.5</v>
      </c>
      <c r="H357">
        <v>0.5</v>
      </c>
      <c r="I357">
        <v>8322</v>
      </c>
      <c r="J357">
        <v>11249</v>
      </c>
      <c r="L357">
        <v>1958</v>
      </c>
      <c r="M357">
        <v>6.8</v>
      </c>
      <c r="N357">
        <v>9.8079999999999998</v>
      </c>
      <c r="O357">
        <v>3.0089999999999999</v>
      </c>
      <c r="Q357">
        <v>8.8999999999999996E-2</v>
      </c>
      <c r="R357">
        <v>1</v>
      </c>
      <c r="S357">
        <v>0</v>
      </c>
      <c r="T357">
        <v>0</v>
      </c>
      <c r="V357">
        <v>0</v>
      </c>
      <c r="Y357" s="12">
        <v>44846</v>
      </c>
      <c r="Z357">
        <v>0.3743055555555555</v>
      </c>
      <c r="AB357">
        <v>1</v>
      </c>
      <c r="AD357">
        <v>8.2793576880417845</v>
      </c>
      <c r="AE357">
        <v>11.120410753174543</v>
      </c>
      <c r="AF357">
        <v>2.8410530651327583</v>
      </c>
      <c r="AG357">
        <v>0.205109893473503</v>
      </c>
      <c r="AK357">
        <v>0.25140431070810382</v>
      </c>
      <c r="AQ357">
        <v>0.14916917729070914</v>
      </c>
      <c r="AW357">
        <v>1.3074278576439067</v>
      </c>
      <c r="BC357">
        <v>0.97261581513979112</v>
      </c>
      <c r="BG357">
        <v>8.2689634227938953</v>
      </c>
      <c r="BH357">
        <v>11.128711056537592</v>
      </c>
      <c r="BI357">
        <v>2.8597476337436971</v>
      </c>
      <c r="BJ357">
        <v>0.20411725512113432</v>
      </c>
    </row>
    <row r="358" spans="1:62" x14ac:dyDescent="0.35">
      <c r="A358">
        <v>100</v>
      </c>
      <c r="B358">
        <v>29</v>
      </c>
      <c r="C358" t="s">
        <v>167</v>
      </c>
      <c r="D358" t="s">
        <v>27</v>
      </c>
      <c r="G358">
        <v>0.5</v>
      </c>
      <c r="H358">
        <v>0.5</v>
      </c>
      <c r="I358">
        <v>8301</v>
      </c>
      <c r="J358">
        <v>11266</v>
      </c>
      <c r="L358">
        <v>1938</v>
      </c>
      <c r="M358">
        <v>6.7830000000000004</v>
      </c>
      <c r="N358">
        <v>9.8230000000000004</v>
      </c>
      <c r="O358">
        <v>3.0390000000000001</v>
      </c>
      <c r="Q358">
        <v>8.6999999999999994E-2</v>
      </c>
      <c r="R358">
        <v>1</v>
      </c>
      <c r="S358">
        <v>0</v>
      </c>
      <c r="T358">
        <v>0</v>
      </c>
      <c r="V358">
        <v>0</v>
      </c>
      <c r="Y358" s="12">
        <v>44846</v>
      </c>
      <c r="Z358">
        <v>0.38195601851851851</v>
      </c>
      <c r="AB358">
        <v>1</v>
      </c>
      <c r="AD358">
        <v>8.2585691575460043</v>
      </c>
      <c r="AE358">
        <v>11.13701135990064</v>
      </c>
      <c r="AF358">
        <v>2.8784422023546359</v>
      </c>
      <c r="AG358">
        <v>0.20312461676876561</v>
      </c>
    </row>
  </sheetData>
  <sortState ref="A2:BJ358">
    <sortCondition ref="C2:C3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BF3E-695E-4F6F-BFEF-0944E8905E1D}">
  <dimension ref="A3:D34"/>
  <sheetViews>
    <sheetView tabSelected="1" workbookViewId="0">
      <selection activeCell="O25" sqref="O25"/>
    </sheetView>
  </sheetViews>
  <sheetFormatPr defaultRowHeight="14.5" x14ac:dyDescent="0.35"/>
  <cols>
    <col min="2" max="2" width="8.90625" bestFit="1" customWidth="1"/>
  </cols>
  <sheetData>
    <row r="3" spans="1:3" x14ac:dyDescent="0.35">
      <c r="A3" t="s">
        <v>169</v>
      </c>
    </row>
    <row r="4" spans="1:3" x14ac:dyDescent="0.35">
      <c r="B4" s="8">
        <v>44844</v>
      </c>
    </row>
    <row r="5" spans="1:3" x14ac:dyDescent="0.35">
      <c r="B5" s="8" t="s">
        <v>173</v>
      </c>
    </row>
    <row r="6" spans="1:3" x14ac:dyDescent="0.35">
      <c r="B6" s="8" t="s">
        <v>170</v>
      </c>
    </row>
    <row r="7" spans="1:3" x14ac:dyDescent="0.35">
      <c r="B7" s="8" t="s">
        <v>171</v>
      </c>
    </row>
    <row r="8" spans="1:3" x14ac:dyDescent="0.35">
      <c r="B8" s="8"/>
    </row>
    <row r="9" spans="1:3" x14ac:dyDescent="0.35">
      <c r="B9" s="8" t="s">
        <v>172</v>
      </c>
    </row>
    <row r="10" spans="1:3" x14ac:dyDescent="0.35">
      <c r="B10" s="8" t="s">
        <v>178</v>
      </c>
    </row>
    <row r="11" spans="1:3" x14ac:dyDescent="0.35">
      <c r="B11" s="8"/>
    </row>
    <row r="12" spans="1:3" x14ac:dyDescent="0.35">
      <c r="B12" s="8"/>
    </row>
    <row r="13" spans="1:3" x14ac:dyDescent="0.35">
      <c r="B13" s="8"/>
    </row>
    <row r="14" spans="1:3" x14ac:dyDescent="0.35">
      <c r="A14" t="s">
        <v>210</v>
      </c>
    </row>
    <row r="15" spans="1:3" x14ac:dyDescent="0.35">
      <c r="C15" t="s">
        <v>174</v>
      </c>
    </row>
    <row r="16" spans="1:3" x14ac:dyDescent="0.35">
      <c r="C16" t="s">
        <v>175</v>
      </c>
    </row>
    <row r="18" spans="1:4" x14ac:dyDescent="0.35">
      <c r="C18" t="s">
        <v>176</v>
      </c>
    </row>
    <row r="19" spans="1:4" x14ac:dyDescent="0.35">
      <c r="C19" t="s">
        <v>211</v>
      </c>
    </row>
    <row r="20" spans="1:4" x14ac:dyDescent="0.35">
      <c r="C20" t="s">
        <v>177</v>
      </c>
    </row>
    <row r="21" spans="1:4" x14ac:dyDescent="0.35">
      <c r="D21" t="s">
        <v>201</v>
      </c>
    </row>
    <row r="22" spans="1:4" x14ac:dyDescent="0.35">
      <c r="C22" t="s">
        <v>202</v>
      </c>
    </row>
    <row r="24" spans="1:4" x14ac:dyDescent="0.35">
      <c r="A24" t="s">
        <v>203</v>
      </c>
    </row>
    <row r="28" spans="1:4" x14ac:dyDescent="0.35">
      <c r="A28" t="s">
        <v>204</v>
      </c>
    </row>
    <row r="29" spans="1:4" x14ac:dyDescent="0.35">
      <c r="B29" t="s">
        <v>205</v>
      </c>
    </row>
    <row r="30" spans="1:4" x14ac:dyDescent="0.35">
      <c r="C30" t="s">
        <v>206</v>
      </c>
    </row>
    <row r="31" spans="1:4" x14ac:dyDescent="0.35">
      <c r="C31" t="s">
        <v>209</v>
      </c>
    </row>
    <row r="33" spans="3:3" x14ac:dyDescent="0.35">
      <c r="C33" t="s">
        <v>207</v>
      </c>
    </row>
    <row r="34" spans="3:3" x14ac:dyDescent="0.35">
      <c r="C34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59F7-E4CD-43F9-A3F5-F6CBE8BC8549}">
  <dimension ref="A1:BJ140"/>
  <sheetViews>
    <sheetView zoomScale="74" zoomScaleNormal="74" workbookViewId="0">
      <selection activeCell="O27" sqref="O27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-2.6617853192310685E-2</v>
      </c>
      <c r="N14" s="3">
        <f>((H14*$H$21)+$H$22)*1000/L14</f>
        <v>-4.5373466714335176E-2</v>
      </c>
      <c r="O14" s="3">
        <f>N14-M14</f>
        <v>-1.875561352202449E-2</v>
      </c>
      <c r="P14" s="3">
        <f>((J14*$J$21)+$J$22)*1000/L14</f>
        <v>9.5896008774793429E-3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1259.4000000000001</v>
      </c>
      <c r="G15">
        <f>6*H36/1000</f>
        <v>1.2000000000000001E-3</v>
      </c>
      <c r="H15" s="2">
        <f>AVERAGE(J36:J37) - (B16*H36/0.5)</f>
        <v>2351.5</v>
      </c>
      <c r="I15">
        <f>0.3*H36/1000</f>
        <v>5.9999999999999995E-5</v>
      </c>
      <c r="J15" s="2">
        <f>AVERAGE(L36:L37) - (C16*H36/0.5)</f>
        <v>1133.5</v>
      </c>
      <c r="L15">
        <v>0.2</v>
      </c>
      <c r="M15" s="3">
        <f t="shared" ref="M15:M19" si="0">((F15*$F$21)+$F$22)*1000/L15</f>
        <v>2.9768880200726913</v>
      </c>
      <c r="N15" s="3">
        <f t="shared" ref="N15:N19" si="1">((H15*$H$21)+$H$22)*1000/L15</f>
        <v>5.8588801749867043</v>
      </c>
      <c r="O15" s="3">
        <f t="shared" ref="O15:O19" si="2">N15-M15</f>
        <v>2.8819921549140131</v>
      </c>
      <c r="P15" s="3">
        <f t="shared" ref="P15:P19" si="3">((J15*$J$21)+$J$22)*1000/L15</f>
        <v>0.32915903162096177</v>
      </c>
    </row>
    <row r="16" spans="1:16" x14ac:dyDescent="0.35">
      <c r="A16">
        <f>AVERAGE(I33:I34)</f>
        <v>124</v>
      </c>
      <c r="B16">
        <f>AVERAGE(J33:J34)</f>
        <v>205</v>
      </c>
      <c r="C16">
        <f>AVERAGE(L33:L34)</f>
        <v>147.5</v>
      </c>
      <c r="E16">
        <f>3*G39/1000</f>
        <v>1.7999999999999997E-3</v>
      </c>
      <c r="F16" s="2">
        <f>AVERAGE(I39:I40) - (A16*G39/0.5)</f>
        <v>3959.2</v>
      </c>
      <c r="G16">
        <f>6*H39/1000</f>
        <v>3.5999999999999995E-3</v>
      </c>
      <c r="H16" s="2">
        <f>AVERAGE(J39:J40) - (B16*H39/0.5)</f>
        <v>7448.5</v>
      </c>
      <c r="I16">
        <f>0.3*H39/1000</f>
        <v>1.7999999999999998E-4</v>
      </c>
      <c r="J16" s="2">
        <f>AVERAGE(L39:L40) - (C16*H39/0.5)</f>
        <v>3125.5</v>
      </c>
      <c r="L16">
        <v>0.6</v>
      </c>
      <c r="M16" s="3">
        <f t="shared" si="0"/>
        <v>3.1670510426111109</v>
      </c>
      <c r="N16" s="3">
        <f t="shared" si="1"/>
        <v>6.2680615753059596</v>
      </c>
      <c r="O16" s="3">
        <f t="shared" si="2"/>
        <v>3.1010105326948487</v>
      </c>
      <c r="P16" s="3">
        <f t="shared" si="3"/>
        <v>0.28849590970782796</v>
      </c>
    </row>
    <row r="17" spans="1:62" x14ac:dyDescent="0.35">
      <c r="E17">
        <f>9*G42/1000</f>
        <v>2.9970000000000005E-3</v>
      </c>
      <c r="F17" s="2">
        <f>AVERAGE(I42:I43) - (A16*G42/0.5)</f>
        <v>6021.4160000000002</v>
      </c>
      <c r="G17">
        <f>18*H42/1000</f>
        <v>5.9940000000000011E-3</v>
      </c>
      <c r="H17" s="2">
        <f>AVERAGE(J42:J43) - (B16*H42/0.5)</f>
        <v>11587.97</v>
      </c>
      <c r="I17">
        <f>0.9*H42/1000</f>
        <v>2.9970000000000002E-4</v>
      </c>
      <c r="J17" s="2">
        <f>AVERAGE(L42:L43) - (C16*H42/0.5)</f>
        <v>5108.7650000000003</v>
      </c>
      <c r="L17">
        <v>0.33300000000000002</v>
      </c>
      <c r="M17" s="3">
        <f t="shared" si="0"/>
        <v>8.6994892754796762</v>
      </c>
      <c r="N17" s="3">
        <f t="shared" si="1"/>
        <v>17.60814721460088</v>
      </c>
      <c r="O17" s="3">
        <f t="shared" si="2"/>
        <v>8.9086579391212037</v>
      </c>
      <c r="P17" s="3">
        <f t="shared" si="3"/>
        <v>0.84051928153042177</v>
      </c>
    </row>
    <row r="18" spans="1:62" x14ac:dyDescent="0.35">
      <c r="E18">
        <f>9*G45/1000</f>
        <v>4.2030000000000001E-3</v>
      </c>
      <c r="F18" s="2">
        <f>AVERAGE(I45:I46) - (A16*G45/0.5)</f>
        <v>8714.1839999999993</v>
      </c>
      <c r="G18">
        <f>18*H45/1000</f>
        <v>8.4060000000000003E-3</v>
      </c>
      <c r="H18" s="2">
        <f>AVERAGE(J45:J46) - (B16*H45/0.5)</f>
        <v>16617.53</v>
      </c>
      <c r="I18">
        <f>0.9*H45/1000</f>
        <v>4.2030000000000002E-4</v>
      </c>
      <c r="J18" s="2">
        <f>AVERAGE(L45:L46) - (B16*H45/0.5)</f>
        <v>8205.0300000000007</v>
      </c>
      <c r="L18">
        <v>0.46700000000000003</v>
      </c>
      <c r="M18" s="3">
        <f t="shared" si="0"/>
        <v>8.9901162341130778</v>
      </c>
      <c r="N18" s="3">
        <f t="shared" si="1"/>
        <v>18.026375286014726</v>
      </c>
      <c r="O18" s="3">
        <f t="shared" si="2"/>
        <v>9.0362590519016486</v>
      </c>
      <c r="P18" s="3">
        <f t="shared" si="3"/>
        <v>0.95636276696485434</v>
      </c>
    </row>
    <row r="19" spans="1:62" x14ac:dyDescent="0.35">
      <c r="E19">
        <f>9*G48/1000</f>
        <v>5.3999999999999994E-3</v>
      </c>
      <c r="F19" s="2">
        <f>AVERAGE(I48:I49) - (A16*G48/0.5)</f>
        <v>11246.7</v>
      </c>
      <c r="G19">
        <f>18*H48/1000</f>
        <v>1.0799999999999999E-2</v>
      </c>
      <c r="H19" s="2">
        <f>AVERAGE(J48:J49) - (B16*H48/0.5)</f>
        <v>21322.5</v>
      </c>
      <c r="I19">
        <f>0.9*H48/1000</f>
        <v>5.4000000000000001E-4</v>
      </c>
      <c r="J19" s="2">
        <f>AVERAGE(L48:L49) - (C16*H48/0.5)</f>
        <v>9749</v>
      </c>
      <c r="L19">
        <v>0.6</v>
      </c>
      <c r="M19" s="3">
        <f t="shared" si="0"/>
        <v>9.0373108115823548</v>
      </c>
      <c r="N19" s="3">
        <f t="shared" si="1"/>
        <v>18.013739120242139</v>
      </c>
      <c r="O19" s="3">
        <f t="shared" si="2"/>
        <v>8.9764283086597842</v>
      </c>
      <c r="P19" s="3">
        <f t="shared" si="3"/>
        <v>0.88293585748359038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4.8331469795989643E-7</v>
      </c>
      <c r="G21" s="5"/>
      <c r="H21" s="5">
        <f>SLOPE(G13:G19,H13:H19)</f>
        <v>5.0795780070359709E-7</v>
      </c>
      <c r="I21" s="5"/>
      <c r="J21" s="5">
        <f>SLOPE(I13:I19,J13:J19)</f>
        <v>5.3848262801458039E-8</v>
      </c>
    </row>
    <row r="22" spans="1:62" x14ac:dyDescent="0.35">
      <c r="D22" t="s">
        <v>34</v>
      </c>
      <c r="F22" s="5">
        <f>INTERCEPT(E13:E19,F13:F19)</f>
        <v>-1.3308926596155343E-5</v>
      </c>
      <c r="G22" s="5"/>
      <c r="H22" s="5">
        <f>INTERCEPT(G13:G19,H13:H19)</f>
        <v>-2.2686733357167588E-5</v>
      </c>
      <c r="I22" s="5"/>
      <c r="J22" s="5">
        <f>INTERCEPT(I13:I19,J13:J19)</f>
        <v>4.7948004387396719E-6</v>
      </c>
    </row>
    <row r="23" spans="1:62" x14ac:dyDescent="0.35">
      <c r="D23" t="s">
        <v>35</v>
      </c>
      <c r="F23" s="4">
        <f>RSQ(E13:E19,F13:F19)</f>
        <v>0.99905140163424266</v>
      </c>
      <c r="G23" s="4"/>
      <c r="H23" s="4">
        <f>RSQ(G13:G19,H13:H19)</f>
        <v>0.99949301727853435</v>
      </c>
      <c r="I23" s="4"/>
      <c r="J23" s="4">
        <f>RSQ(I13:I19,J13:J19)</f>
        <v>0.9940904971931287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3513</v>
      </c>
      <c r="J25">
        <v>11981</v>
      </c>
      <c r="L25">
        <v>4967</v>
      </c>
      <c r="M25">
        <v>5.1829999999999998</v>
      </c>
      <c r="N25">
        <v>17.381</v>
      </c>
      <c r="O25">
        <v>12.198</v>
      </c>
      <c r="Q25">
        <v>0.67200000000000004</v>
      </c>
      <c r="R25">
        <v>1</v>
      </c>
      <c r="S25">
        <v>0</v>
      </c>
      <c r="T25">
        <v>0</v>
      </c>
      <c r="V25">
        <v>0</v>
      </c>
      <c r="Y25" s="1">
        <v>44840</v>
      </c>
      <c r="Z25" s="6">
        <v>0.40832175925925923</v>
      </c>
      <c r="AB25">
        <v>1</v>
      </c>
      <c r="AD25" s="3">
        <f t="shared" ref="AD25:AD36" si="4">((I25*$F$21)+$F$22)*1000/G25</f>
        <v>5.6152520244565363</v>
      </c>
      <c r="AE25" s="3">
        <f t="shared" ref="AE25:AE36" si="5">((J25*$H$21)+$H$22)*1000/H25</f>
        <v>20.210518922908765</v>
      </c>
      <c r="AF25" s="3">
        <f t="shared" ref="AF25:AF36" si="6">AE25-AD25</f>
        <v>14.595266898452229</v>
      </c>
      <c r="AG25" s="3">
        <f t="shared" ref="AG25:AG36" si="7">((L25*$J$21)+$J$22)*1000/H25</f>
        <v>0.90753040591193923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6233</v>
      </c>
      <c r="J26">
        <v>12021</v>
      </c>
      <c r="L26">
        <v>4932</v>
      </c>
      <c r="M26">
        <v>8.6609999999999996</v>
      </c>
      <c r="N26">
        <v>17.437999999999999</v>
      </c>
      <c r="O26">
        <v>8.7769999999999992</v>
      </c>
      <c r="Q26">
        <v>0.66600000000000004</v>
      </c>
      <c r="R26">
        <v>1</v>
      </c>
      <c r="S26">
        <v>0</v>
      </c>
      <c r="T26">
        <v>0</v>
      </c>
      <c r="V26">
        <v>0</v>
      </c>
      <c r="Y26" s="1">
        <v>44840</v>
      </c>
      <c r="Z26" s="6">
        <v>0.41495370370370371</v>
      </c>
      <c r="AB26">
        <v>1</v>
      </c>
      <c r="AD26" s="3">
        <f t="shared" si="4"/>
        <v>9.9973052859595981</v>
      </c>
      <c r="AE26" s="3">
        <f t="shared" si="5"/>
        <v>20.278246629669244</v>
      </c>
      <c r="AF26" s="3">
        <f t="shared" si="6"/>
        <v>10.280941343709646</v>
      </c>
      <c r="AG26" s="3">
        <f t="shared" si="7"/>
        <v>0.90124810858510251</v>
      </c>
      <c r="AH26" s="3"/>
      <c r="AK26">
        <f>ABS(100*(AD26-AD27)/(AVERAGE(AD26:AD27)))</f>
        <v>2.6711341478164656</v>
      </c>
      <c r="AQ26">
        <f>ABS(100*(AE26-AE27)/(AVERAGE(AE26:AE27)))</f>
        <v>0.2759234844940851</v>
      </c>
      <c r="AW26">
        <f>ABS(100*(AF26-AF27)/(AVERAGE(AF26:AF27)))</f>
        <v>3.2273380120337691</v>
      </c>
      <c r="BC26">
        <f>ABS(100*(AG26-AG27)/(AVERAGE(AG26:AG27)))</f>
        <v>0.15945648280739094</v>
      </c>
      <c r="BG26" s="3">
        <f>AVERAGE(AD26:AD27)</f>
        <v>10.132633401388368</v>
      </c>
      <c r="BH26" s="3">
        <f>AVERAGE(AE26:AE27)</f>
        <v>20.250308950630547</v>
      </c>
      <c r="BI26" s="3">
        <f>AVERAGE(AF26:AF27)</f>
        <v>10.117675549242175</v>
      </c>
      <c r="BJ26" s="3">
        <f>AVERAGE(AG26:AG27)</f>
        <v>0.90053013174774965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6401</v>
      </c>
      <c r="J27">
        <v>11988</v>
      </c>
      <c r="L27">
        <v>4924</v>
      </c>
      <c r="M27">
        <v>8.8759999999999994</v>
      </c>
      <c r="N27">
        <v>17.391999999999999</v>
      </c>
      <c r="O27">
        <v>8.516</v>
      </c>
      <c r="Q27">
        <v>0.66500000000000004</v>
      </c>
      <c r="R27">
        <v>1</v>
      </c>
      <c r="S27">
        <v>0</v>
      </c>
      <c r="T27">
        <v>0</v>
      </c>
      <c r="V27">
        <v>0</v>
      </c>
      <c r="Y27" s="1">
        <v>44840</v>
      </c>
      <c r="Z27" s="6">
        <v>0.42195601851851849</v>
      </c>
      <c r="AB27">
        <v>1</v>
      </c>
      <c r="AD27" s="3">
        <f t="shared" si="4"/>
        <v>10.26796151681714</v>
      </c>
      <c r="AE27" s="3">
        <f t="shared" si="5"/>
        <v>20.222371271591847</v>
      </c>
      <c r="AF27" s="3">
        <f t="shared" si="6"/>
        <v>9.9544097547747068</v>
      </c>
      <c r="AG27" s="3">
        <f t="shared" si="7"/>
        <v>0.89981215491039679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3387</v>
      </c>
      <c r="J28">
        <v>1157</v>
      </c>
      <c r="L28">
        <v>521</v>
      </c>
      <c r="M28">
        <v>3.0139999999999998</v>
      </c>
      <c r="N28">
        <v>1.2589999999999999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44840</v>
      </c>
      <c r="Z28" s="6">
        <v>0.43567129629629631</v>
      </c>
      <c r="AB28">
        <v>1</v>
      </c>
      <c r="AD28" s="3">
        <f t="shared" si="4"/>
        <v>3.2473559107880279</v>
      </c>
      <c r="AE28" s="3">
        <f t="shared" si="5"/>
        <v>1.1300408841137886</v>
      </c>
      <c r="AF28" s="3">
        <f t="shared" si="6"/>
        <v>-2.1173150266742393</v>
      </c>
      <c r="AG28" s="3">
        <f t="shared" si="7"/>
        <v>6.5699490716598613E-2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639</v>
      </c>
      <c r="J29">
        <v>1145</v>
      </c>
      <c r="L29">
        <v>498</v>
      </c>
      <c r="M29">
        <v>0.90500000000000003</v>
      </c>
      <c r="N29">
        <v>1.248</v>
      </c>
      <c r="O29">
        <v>0.34300000000000003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44840</v>
      </c>
      <c r="Z29" s="6">
        <v>0.44215277777777778</v>
      </c>
      <c r="AB29">
        <v>1</v>
      </c>
      <c r="AD29" s="3">
        <f t="shared" si="4"/>
        <v>0.5910583308004369</v>
      </c>
      <c r="AE29" s="3">
        <f t="shared" si="5"/>
        <v>1.1178498968969022</v>
      </c>
      <c r="AF29" s="3">
        <f t="shared" si="6"/>
        <v>0.52679156609646527</v>
      </c>
      <c r="AG29" s="3">
        <f t="shared" si="7"/>
        <v>6.3222470627731536E-2</v>
      </c>
      <c r="AH29" s="3"/>
      <c r="AK29">
        <f>ABS(100*(AD29-AD30)/(AVERAGE(AD29:AD30)))</f>
        <v>6.4139001710195682</v>
      </c>
      <c r="AQ29">
        <f>ABS(100*(AE29-AE30)/(AVERAGE(AE29:AE30)))</f>
        <v>5.0494430569442885</v>
      </c>
      <c r="AW29">
        <f>ABS(100*(AF29-AF30)/(AVERAGE(AF29:AF30)))</f>
        <v>16.484457999577579</v>
      </c>
      <c r="BC29">
        <f>ABS(100*(AG29-AG30)/(AVERAGE(AG29:AG30)))</f>
        <v>2.5882471207939743</v>
      </c>
      <c r="BG29" s="3">
        <f>AVERAGE(AD29:AD30)</f>
        <v>0.57269237227796088</v>
      </c>
      <c r="BH29" s="3">
        <f>AVERAGE(AE29:AE30)</f>
        <v>1.1468034915370073</v>
      </c>
      <c r="BI29" s="3">
        <f>AVERAGE(AF29:AF30)</f>
        <v>0.57411111925904645</v>
      </c>
      <c r="BJ29" s="3">
        <f>AVERAGE(AG29:AG30)</f>
        <v>6.241474668570967E-2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601</v>
      </c>
      <c r="J30">
        <v>1202</v>
      </c>
      <c r="L30">
        <v>483</v>
      </c>
      <c r="M30">
        <v>0.876</v>
      </c>
      <c r="N30">
        <v>1.2969999999999999</v>
      </c>
      <c r="O30">
        <v>0.42099999999999999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44840</v>
      </c>
      <c r="Z30" s="6">
        <v>0.44918981481481479</v>
      </c>
      <c r="AB30">
        <v>1</v>
      </c>
      <c r="AD30" s="3">
        <f t="shared" si="4"/>
        <v>0.55432641375548475</v>
      </c>
      <c r="AE30" s="3">
        <f t="shared" si="5"/>
        <v>1.1757570861771123</v>
      </c>
      <c r="AF30" s="3">
        <f t="shared" si="6"/>
        <v>0.62143067242162753</v>
      </c>
      <c r="AG30" s="3">
        <f t="shared" si="7"/>
        <v>6.1607022743687803E-2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44840</v>
      </c>
      <c r="Z31" s="6">
        <v>0.45337962962962958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92</v>
      </c>
      <c r="J32">
        <v>233</v>
      </c>
      <c r="L32">
        <v>122</v>
      </c>
      <c r="M32">
        <v>0.48499999999999999</v>
      </c>
      <c r="N32">
        <v>0.47599999999999998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44840</v>
      </c>
      <c r="Z32" s="6">
        <v>0.46467592592592594</v>
      </c>
      <c r="AB32">
        <v>1</v>
      </c>
      <c r="AD32" s="3">
        <f t="shared" si="4"/>
        <v>6.2312051232310262E-2</v>
      </c>
      <c r="AE32" s="3">
        <f t="shared" si="5"/>
        <v>0.19133486841354105</v>
      </c>
      <c r="AF32" s="3">
        <f t="shared" si="6"/>
        <v>0.12902281718123079</v>
      </c>
      <c r="AG32" s="3">
        <f t="shared" si="7"/>
        <v>2.2728577001035102E-2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120</v>
      </c>
      <c r="J33">
        <v>212</v>
      </c>
      <c r="L33">
        <v>160</v>
      </c>
      <c r="M33">
        <v>0.50700000000000001</v>
      </c>
      <c r="N33">
        <v>0.45800000000000002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44840</v>
      </c>
      <c r="Z33" s="6">
        <v>0.47068287037037032</v>
      </c>
      <c r="AB33">
        <v>1</v>
      </c>
      <c r="AD33" s="3">
        <f t="shared" si="4"/>
        <v>8.9377674318064468E-2</v>
      </c>
      <c r="AE33" s="3">
        <f t="shared" si="5"/>
        <v>0.17000064078398999</v>
      </c>
      <c r="AF33" s="3">
        <f t="shared" si="6"/>
        <v>8.0622966465925525E-2</v>
      </c>
      <c r="AG33" s="3">
        <f t="shared" si="7"/>
        <v>2.6821044973945916E-2</v>
      </c>
      <c r="AH33" s="3"/>
      <c r="AK33">
        <f>ABS(100*(AD33-AD34)/(AVERAGE(AD33:AD34)))</f>
        <v>8.2933156582096252</v>
      </c>
      <c r="AQ33">
        <f>ABS(100*(AE33-AE34)/(AVERAGE(AE33:AE34)))</f>
        <v>8.7315891187240009</v>
      </c>
      <c r="AW33">
        <f>ABS(100*(AF33-AF34)/(AVERAGE(AF33:AF34)))</f>
        <v>31.525365898759503</v>
      </c>
      <c r="BC33">
        <f>ABS(100*(AG33-AG34)/(AVERAGE(AG33:AG34)))</f>
        <v>10.568911556509478</v>
      </c>
      <c r="BG33" s="3">
        <f>AVERAGE(AD33:AD34)</f>
        <v>9.3244191901743628E-2</v>
      </c>
      <c r="BH33" s="3">
        <f>AVERAGE(AE33:AE34)</f>
        <v>0.16288923157413965</v>
      </c>
      <c r="BI33" s="3">
        <f>AVERAGE(AF33:AF34)</f>
        <v>6.9645039672395992E-2</v>
      </c>
      <c r="BJ33" s="3">
        <f>AVERAGE(AG33:AG34)</f>
        <v>2.5474838403909465E-2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128</v>
      </c>
      <c r="J34">
        <v>198</v>
      </c>
      <c r="L34">
        <v>135</v>
      </c>
      <c r="M34">
        <v>0.51300000000000001</v>
      </c>
      <c r="N34">
        <v>0.44600000000000001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44840</v>
      </c>
      <c r="Z34" s="6">
        <v>0.4770138888888889</v>
      </c>
      <c r="AB34">
        <v>1</v>
      </c>
      <c r="AD34" s="3">
        <f t="shared" si="4"/>
        <v>9.7110709485422803E-2</v>
      </c>
      <c r="AE34" s="3">
        <f t="shared" si="5"/>
        <v>0.15577782236428928</v>
      </c>
      <c r="AF34" s="3">
        <f t="shared" si="6"/>
        <v>5.8667112878866473E-2</v>
      </c>
      <c r="AG34" s="3">
        <f t="shared" si="7"/>
        <v>2.4128631833873013E-2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527</v>
      </c>
      <c r="J35">
        <v>2360</v>
      </c>
      <c r="L35">
        <v>1130</v>
      </c>
      <c r="M35">
        <v>2.048</v>
      </c>
      <c r="N35">
        <v>5.694</v>
      </c>
      <c r="O35">
        <v>3.645</v>
      </c>
      <c r="Q35">
        <v>5.0000000000000001E-3</v>
      </c>
      <c r="R35">
        <v>1</v>
      </c>
      <c r="S35">
        <v>0</v>
      </c>
      <c r="T35">
        <v>0</v>
      </c>
      <c r="V35">
        <v>0</v>
      </c>
      <c r="Y35" s="1">
        <v>44840</v>
      </c>
      <c r="Z35" s="6">
        <v>0.48856481481481479</v>
      </c>
      <c r="AB35">
        <v>1</v>
      </c>
      <c r="AD35" s="3">
        <f t="shared" si="4"/>
        <v>1.2069895961435504</v>
      </c>
      <c r="AE35" s="3">
        <f t="shared" si="5"/>
        <v>5.8804683815166081</v>
      </c>
      <c r="AF35" s="3">
        <f t="shared" si="6"/>
        <v>4.6734787853730575</v>
      </c>
      <c r="AG35" s="3">
        <f t="shared" si="7"/>
        <v>0.32821668702193618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1285</v>
      </c>
      <c r="J36">
        <v>2455</v>
      </c>
      <c r="L36">
        <v>1194</v>
      </c>
      <c r="M36">
        <v>3.5019999999999998</v>
      </c>
      <c r="N36">
        <v>5.8949999999999996</v>
      </c>
      <c r="O36">
        <v>2.3929999999999998</v>
      </c>
      <c r="Q36">
        <v>2.1999999999999999E-2</v>
      </c>
      <c r="R36">
        <v>1</v>
      </c>
      <c r="S36">
        <v>0</v>
      </c>
      <c r="T36">
        <v>0</v>
      </c>
      <c r="V36">
        <v>0</v>
      </c>
      <c r="Y36" s="1">
        <v>44840</v>
      </c>
      <c r="Z36" s="6">
        <v>0.49489583333333331</v>
      </c>
      <c r="AB36">
        <v>1</v>
      </c>
      <c r="AD36" s="3">
        <f t="shared" si="4"/>
        <v>3.0387523014115581</v>
      </c>
      <c r="AE36" s="3">
        <f t="shared" si="5"/>
        <v>6.1217483368508159</v>
      </c>
      <c r="AF36" s="3">
        <f t="shared" si="6"/>
        <v>3.0829960354392578</v>
      </c>
      <c r="AG36" s="3">
        <f t="shared" si="7"/>
        <v>0.34544813111840278</v>
      </c>
      <c r="AH36" s="3"/>
      <c r="AJ36">
        <f>ABS(100*((AVERAGE(AD36:AD37))-3)/3)</f>
        <v>3.2250021722248334</v>
      </c>
      <c r="AK36">
        <f>ABS(100*(AD36-AD37)/(AVERAGE(AD36:AD37)))</f>
        <v>3.74571809378903</v>
      </c>
      <c r="AP36">
        <f>ABS(100*((AVERAGE(AE36:AE37))-6)/6)</f>
        <v>1.1190478879196479</v>
      </c>
      <c r="AQ36">
        <f>ABS(100*(AE36-AE37)/(AVERAGE(AE36:AE37)))</f>
        <v>1.8000388227600552</v>
      </c>
      <c r="AV36">
        <f>ABS(100*((AVERAGE(AF36:AF37))-3)/3)</f>
        <v>0.98690639638553768</v>
      </c>
      <c r="AW36">
        <f>ABS(100*(AF36-AF37)/(AVERAGE(AF36:AF37)))</f>
        <v>7.5817061651539763</v>
      </c>
      <c r="BB36">
        <f>ABS(100*((AVERAGE(AG36:AG37))-0.3)/0.3)</f>
        <v>15.014756382463949</v>
      </c>
      <c r="BC36">
        <f>ABS(100*(AG36-AG37)/(AVERAGE(AG36:AG37)))</f>
        <v>0.23409284380167408</v>
      </c>
      <c r="BG36" s="3">
        <f>AVERAGE(AD36:AD37)</f>
        <v>3.096750065166745</v>
      </c>
      <c r="BH36" s="3">
        <f>AVERAGE(AE36:AE37)</f>
        <v>6.0671428732751789</v>
      </c>
      <c r="BI36" s="3">
        <f>AVERAGE(AF36:AF37)</f>
        <v>2.9703928081084339</v>
      </c>
      <c r="BJ36" s="3">
        <f>AVERAGE(AG36:AG37)</f>
        <v>0.34504426914739184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1333</v>
      </c>
      <c r="J37">
        <v>2412</v>
      </c>
      <c r="L37">
        <v>1191</v>
      </c>
      <c r="M37">
        <v>3.5939999999999999</v>
      </c>
      <c r="N37">
        <v>5.8040000000000003</v>
      </c>
      <c r="O37">
        <v>2.21</v>
      </c>
      <c r="Q37">
        <v>2.1000000000000001E-2</v>
      </c>
      <c r="R37">
        <v>1</v>
      </c>
      <c r="S37">
        <v>0</v>
      </c>
      <c r="T37">
        <v>0</v>
      </c>
      <c r="V37">
        <v>0</v>
      </c>
      <c r="Y37" s="1">
        <v>44840</v>
      </c>
      <c r="Z37" s="6">
        <v>0.50177083333333339</v>
      </c>
      <c r="AB37">
        <v>1</v>
      </c>
      <c r="AD37" s="3">
        <f t="shared" ref="AD37:AD100" si="8">((I37*$F$21)+$F$22)*1000/G37</f>
        <v>3.1547478289219324</v>
      </c>
      <c r="AE37" s="3">
        <f t="shared" ref="AE37:AE100" si="9">((J37*$H$21)+$H$22)*1000/H37</f>
        <v>6.0125374096995428</v>
      </c>
      <c r="AF37" s="3">
        <f t="shared" ref="AF37:AF100" si="10">AE37-AD37</f>
        <v>2.8577895807776104</v>
      </c>
      <c r="AG37" s="3">
        <f t="shared" ref="AG37:AG100" si="11">((L37*$J$21)+$J$22)*1000/H37</f>
        <v>0.34464040717638095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4053</v>
      </c>
      <c r="J38">
        <v>7695</v>
      </c>
      <c r="L38">
        <v>3274</v>
      </c>
      <c r="M38">
        <v>2.9369999999999998</v>
      </c>
      <c r="N38">
        <v>5.665</v>
      </c>
      <c r="O38">
        <v>2.7280000000000002</v>
      </c>
      <c r="Q38">
        <v>0.189</v>
      </c>
      <c r="R38">
        <v>1</v>
      </c>
      <c r="S38">
        <v>0</v>
      </c>
      <c r="T38">
        <v>0</v>
      </c>
      <c r="V38">
        <v>0</v>
      </c>
      <c r="Y38" s="1">
        <v>44840</v>
      </c>
      <c r="Z38" s="6">
        <v>0.51517361111111104</v>
      </c>
      <c r="AB38">
        <v>1</v>
      </c>
      <c r="AD38" s="3">
        <f t="shared" si="8"/>
        <v>3.2426092403921754</v>
      </c>
      <c r="AE38" s="3">
        <f t="shared" si="9"/>
        <v>6.4767475717616865</v>
      </c>
      <c r="AF38" s="3">
        <f t="shared" si="10"/>
        <v>3.2341383313695111</v>
      </c>
      <c r="AG38" s="3">
        <f t="shared" si="11"/>
        <v>0.30182335475118888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4116</v>
      </c>
      <c r="J39">
        <v>7691</v>
      </c>
      <c r="L39">
        <v>3279</v>
      </c>
      <c r="M39">
        <v>2.9769999999999999</v>
      </c>
      <c r="N39">
        <v>5.6619999999999999</v>
      </c>
      <c r="O39">
        <v>2.6840000000000002</v>
      </c>
      <c r="Q39">
        <v>0.189</v>
      </c>
      <c r="R39">
        <v>1</v>
      </c>
      <c r="S39">
        <v>0</v>
      </c>
      <c r="T39">
        <v>0</v>
      </c>
      <c r="V39">
        <v>0</v>
      </c>
      <c r="Y39" s="1">
        <v>44840</v>
      </c>
      <c r="Z39" s="6">
        <v>0.52258101851851857</v>
      </c>
      <c r="AB39">
        <v>1</v>
      </c>
      <c r="AD39" s="3">
        <f t="shared" si="8"/>
        <v>3.2933572836779641</v>
      </c>
      <c r="AE39" s="3">
        <f t="shared" si="9"/>
        <v>6.4733611864236629</v>
      </c>
      <c r="AF39" s="3">
        <f t="shared" si="10"/>
        <v>3.1800039027456988</v>
      </c>
      <c r="AG39" s="3">
        <f t="shared" si="11"/>
        <v>0.30227209027453428</v>
      </c>
      <c r="AH39" s="3"/>
      <c r="AJ39">
        <f>ABS(100*((AVERAGE(AD39:AD40))-3)/3)</f>
        <v>9.5637695901721695</v>
      </c>
      <c r="AK39">
        <f>ABS(100*(AD39-AD40)/(AVERAGE(AD39:AD40)))</f>
        <v>0.39211234376129717</v>
      </c>
      <c r="AP39">
        <f>ABS(100*((AVERAGE(AE39:AE40))-6)/6)</f>
        <v>7.9387378932405701</v>
      </c>
      <c r="AQ39">
        <f>ABS(100*(AE39-AE40)/(AVERAGE(AE39:AE40)))</f>
        <v>9.1505213315278472E-2</v>
      </c>
      <c r="AV39">
        <f>ABS(100*((AVERAGE(AF39:AF40))-3)/3)</f>
        <v>6.3137061963089396</v>
      </c>
      <c r="AW39">
        <f>ABS(100*(AF39-AF40)/(AVERAGE(AF39:AF40)))</f>
        <v>0.58990720200579694</v>
      </c>
      <c r="BB39">
        <f>ABS(100*((AVERAGE(AG39:AG40))-0.3)/0.3)</f>
        <v>1.4603824114193624</v>
      </c>
      <c r="BC39">
        <f>ABS(100*(AG39-AG40)/(AVERAGE(AG39:AG40)))</f>
        <v>1.385799993782548</v>
      </c>
      <c r="BG39" s="3">
        <f>AVERAGE(AD39:AD40)</f>
        <v>3.2869130877051651</v>
      </c>
      <c r="BH39" s="3">
        <f>AVERAGE(AE39:AE40)</f>
        <v>6.4763242735944342</v>
      </c>
      <c r="BI39" s="3">
        <f>AVERAGE(AF39:AF40)</f>
        <v>3.1894111858892682</v>
      </c>
      <c r="BJ39" s="3">
        <f>AVERAGE(AG39:AG40)</f>
        <v>0.30438114723425808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4100</v>
      </c>
      <c r="J40">
        <v>7698</v>
      </c>
      <c r="L40">
        <v>3326</v>
      </c>
      <c r="M40">
        <v>2.9670000000000001</v>
      </c>
      <c r="N40">
        <v>5.6669999999999998</v>
      </c>
      <c r="O40">
        <v>2.7</v>
      </c>
      <c r="Q40">
        <v>0.193</v>
      </c>
      <c r="R40">
        <v>1</v>
      </c>
      <c r="S40">
        <v>0</v>
      </c>
      <c r="T40">
        <v>0</v>
      </c>
      <c r="V40">
        <v>0</v>
      </c>
      <c r="Y40" s="1">
        <v>44840</v>
      </c>
      <c r="Z40" s="6">
        <v>0.53041666666666665</v>
      </c>
      <c r="AB40">
        <v>1</v>
      </c>
      <c r="AD40" s="3">
        <f t="shared" si="8"/>
        <v>3.2804688917323666</v>
      </c>
      <c r="AE40" s="3">
        <f t="shared" si="9"/>
        <v>6.4792873607652046</v>
      </c>
      <c r="AF40" s="3">
        <f t="shared" si="10"/>
        <v>3.1988184690328381</v>
      </c>
      <c r="AG40" s="3">
        <f t="shared" si="11"/>
        <v>0.30649020419398187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4594</v>
      </c>
      <c r="J41">
        <v>11423</v>
      </c>
      <c r="L41">
        <v>5202</v>
      </c>
      <c r="M41">
        <v>5.915</v>
      </c>
      <c r="N41">
        <v>14.949</v>
      </c>
      <c r="O41">
        <v>9.0340000000000007</v>
      </c>
      <c r="Q41">
        <v>0.64300000000000002</v>
      </c>
      <c r="R41">
        <v>1</v>
      </c>
      <c r="S41">
        <v>0</v>
      </c>
      <c r="T41">
        <v>0</v>
      </c>
      <c r="V41">
        <v>0</v>
      </c>
      <c r="Y41" s="1">
        <v>44840</v>
      </c>
      <c r="Z41" s="6">
        <v>0.54363425925925923</v>
      </c>
      <c r="AB41">
        <v>1</v>
      </c>
      <c r="AD41" s="3">
        <f t="shared" si="8"/>
        <v>6.6277441316264518</v>
      </c>
      <c r="AE41" s="3">
        <f t="shared" si="9"/>
        <v>17.35650217441448</v>
      </c>
      <c r="AF41" s="3">
        <f t="shared" si="10"/>
        <v>10.728758042788028</v>
      </c>
      <c r="AG41" s="3">
        <f t="shared" si="11"/>
        <v>0.85559598658235558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6041</v>
      </c>
      <c r="J42">
        <v>11781</v>
      </c>
      <c r="L42">
        <v>5240</v>
      </c>
      <c r="M42">
        <v>7.5810000000000004</v>
      </c>
      <c r="N42">
        <v>15.404</v>
      </c>
      <c r="O42">
        <v>7.8230000000000004</v>
      </c>
      <c r="Q42">
        <v>0.64900000000000002</v>
      </c>
      <c r="R42">
        <v>1</v>
      </c>
      <c r="S42">
        <v>0</v>
      </c>
      <c r="T42">
        <v>0</v>
      </c>
      <c r="V42">
        <v>0</v>
      </c>
      <c r="Y42" s="1">
        <v>44840</v>
      </c>
      <c r="Z42" s="6">
        <v>0.55071759259259256</v>
      </c>
      <c r="AB42">
        <v>1</v>
      </c>
      <c r="AD42" s="3">
        <f t="shared" si="8"/>
        <v>8.7279134047434805</v>
      </c>
      <c r="AE42" s="3">
        <f t="shared" si="9"/>
        <v>17.902594945140869</v>
      </c>
      <c r="AF42" s="3">
        <f t="shared" si="10"/>
        <v>9.1746815403973887</v>
      </c>
      <c r="AG42" s="3">
        <f t="shared" si="11"/>
        <v>0.86174083338852792</v>
      </c>
      <c r="AH42" s="3"/>
      <c r="AJ42">
        <f>ABS(100*((AVERAGE(AD42:AD43))-9)/9)</f>
        <v>2.0072075491807735</v>
      </c>
      <c r="AK42">
        <f>ABS(100*(AD42-AD43)/(AVERAGE(AD42:AD43)))</f>
        <v>2.0735746316612857</v>
      </c>
      <c r="AP42">
        <f>ABS(100*((AVERAGE(AE42:AE43))-18)/18)</f>
        <v>1.0199449283924504</v>
      </c>
      <c r="AQ42">
        <f>ABS(100*(AE42-AE43)/(AVERAGE(AE42:AE43)))</f>
        <v>0.9674792247472862</v>
      </c>
      <c r="AV42">
        <f>ABS(100*((AVERAGE(AF42:AF43))-9)/9)</f>
        <v>3.2682307604127284E-2</v>
      </c>
      <c r="AW42">
        <f>ABS(100*(AF42-AF43)/(AVERAGE(AF42:AF43)))</f>
        <v>3.94846707419397</v>
      </c>
      <c r="BB42">
        <f>ABS(100*((AVERAGE(AG42:AG43))-0.9)/0.9)</f>
        <v>4.8439423270164594</v>
      </c>
      <c r="BC42">
        <f>ABS(100*(AG42-AG43)/(AVERAGE(AG42:AG43)))</f>
        <v>1.2462134920896606</v>
      </c>
      <c r="BG42" s="3">
        <f>AVERAGE(AD42:AD43)</f>
        <v>8.8193513205737304</v>
      </c>
      <c r="BH42" s="3">
        <f>AVERAGE(AE42:AE43)</f>
        <v>17.816409912889359</v>
      </c>
      <c r="BI42" s="3">
        <f>AVERAGE(AF42:AF43)</f>
        <v>8.9970585923156285</v>
      </c>
      <c r="BJ42" s="3">
        <f>AVERAGE(AG42:AG43)</f>
        <v>0.85640451905685189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6167</v>
      </c>
      <c r="J43">
        <v>11668</v>
      </c>
      <c r="L43">
        <v>5174</v>
      </c>
      <c r="M43">
        <v>7.7270000000000003</v>
      </c>
      <c r="N43">
        <v>15.260999999999999</v>
      </c>
      <c r="O43">
        <v>7.5339999999999998</v>
      </c>
      <c r="Q43">
        <v>0.63800000000000001</v>
      </c>
      <c r="R43">
        <v>1</v>
      </c>
      <c r="S43">
        <v>0</v>
      </c>
      <c r="T43">
        <v>0</v>
      </c>
      <c r="V43">
        <v>0</v>
      </c>
      <c r="Y43" s="1">
        <v>44840</v>
      </c>
      <c r="Z43" s="6">
        <v>0.55828703703703708</v>
      </c>
      <c r="AB43">
        <v>1</v>
      </c>
      <c r="AD43" s="3">
        <f t="shared" si="8"/>
        <v>8.910789236403982</v>
      </c>
      <c r="AE43" s="3">
        <f t="shared" si="9"/>
        <v>17.730224880637849</v>
      </c>
      <c r="AF43" s="3">
        <f t="shared" si="10"/>
        <v>8.8194356442338666</v>
      </c>
      <c r="AG43" s="3">
        <f t="shared" si="11"/>
        <v>0.85106820472517586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8856</v>
      </c>
      <c r="J44">
        <v>16958</v>
      </c>
      <c r="L44">
        <v>8365</v>
      </c>
      <c r="M44">
        <v>7.718</v>
      </c>
      <c r="N44">
        <v>15.68</v>
      </c>
      <c r="O44">
        <v>7.9619999999999997</v>
      </c>
      <c r="Q44">
        <v>0.81200000000000006</v>
      </c>
      <c r="R44">
        <v>1</v>
      </c>
      <c r="S44">
        <v>0</v>
      </c>
      <c r="T44">
        <v>0</v>
      </c>
      <c r="V44">
        <v>0</v>
      </c>
      <c r="Y44" s="1">
        <v>44840</v>
      </c>
      <c r="Z44" s="6">
        <v>0.57230324074074079</v>
      </c>
      <c r="AB44">
        <v>1</v>
      </c>
      <c r="AD44" s="3">
        <f t="shared" si="8"/>
        <v>9.1368865921556459</v>
      </c>
      <c r="AE44" s="3">
        <f t="shared" si="9"/>
        <v>18.39670589073754</v>
      </c>
      <c r="AF44" s="3">
        <f t="shared" si="10"/>
        <v>9.2598192985818937</v>
      </c>
      <c r="AG44" s="3">
        <f t="shared" si="11"/>
        <v>0.97480839137673692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8863</v>
      </c>
      <c r="J45">
        <v>16677</v>
      </c>
      <c r="L45">
        <v>8355</v>
      </c>
      <c r="M45">
        <v>7.7240000000000002</v>
      </c>
      <c r="N45">
        <v>15.425000000000001</v>
      </c>
      <c r="O45">
        <v>7.7009999999999996</v>
      </c>
      <c r="Q45">
        <v>0.81100000000000005</v>
      </c>
      <c r="R45">
        <v>1</v>
      </c>
      <c r="S45">
        <v>0</v>
      </c>
      <c r="T45">
        <v>0</v>
      </c>
      <c r="V45">
        <v>0</v>
      </c>
      <c r="Y45" s="1">
        <v>44840</v>
      </c>
      <c r="Z45" s="6">
        <v>0.57968750000000002</v>
      </c>
      <c r="AB45">
        <v>1</v>
      </c>
      <c r="AD45" s="3">
        <f t="shared" si="8"/>
        <v>9.1441311379494792</v>
      </c>
      <c r="AE45" s="3">
        <f t="shared" si="9"/>
        <v>18.091061047059359</v>
      </c>
      <c r="AF45" s="3">
        <f t="shared" si="10"/>
        <v>8.9469299091098797</v>
      </c>
      <c r="AG45" s="3">
        <f t="shared" si="11"/>
        <v>0.97365532365079566</v>
      </c>
      <c r="AH45" s="3"/>
      <c r="AJ45">
        <f>ABS(100*((AVERAGE(AD45:AD46))-9)/9)</f>
        <v>1.2219808800792247</v>
      </c>
      <c r="AK45">
        <f>ABS(100*(AD45-AD46)/(AVERAGE(AD45:AD46)))</f>
        <v>0.7497901245340951</v>
      </c>
      <c r="AP45">
        <f>ABS(100*((AVERAGE(AE45:AE46))-18)/18)</f>
        <v>1.3035443572400101</v>
      </c>
      <c r="AQ45">
        <f>ABS(100*(AE45-AE46)/(AVERAGE(AE45:AE46)))</f>
        <v>1.5747714582262313</v>
      </c>
      <c r="AV45">
        <f>ABS(100*((AVERAGE(AF45:AF46))-9)/9)</f>
        <v>1.3851078344007957</v>
      </c>
      <c r="AW45">
        <f>ABS(100*(AF45-AF46)/(AVERAGE(AF45:AF46)))</f>
        <v>3.8955928600149305</v>
      </c>
      <c r="BB45">
        <f>ABS(100*((AVERAGE(AG45:AG46))-0.9)/0.9)</f>
        <v>8.7156171903835578</v>
      </c>
      <c r="BC45">
        <f>ABS(100*(AG45-AG46)/(AVERAGE(AG45:AG46)))</f>
        <v>0.97813424425313955</v>
      </c>
      <c r="BG45" s="3">
        <f>AVERAGE(AD45:AD46)</f>
        <v>9.1099782792071302</v>
      </c>
      <c r="BH45" s="3">
        <f>AVERAGE(AE45:AE46)</f>
        <v>18.234637984303202</v>
      </c>
      <c r="BI45" s="3">
        <f>AVERAGE(AF45:AF46)</f>
        <v>9.1246597050960716</v>
      </c>
      <c r="BJ45" s="3">
        <f>AVERAGE(AG45:AG46)</f>
        <v>0.97844055471345204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8797</v>
      </c>
      <c r="J46">
        <v>16941</v>
      </c>
      <c r="L46">
        <v>8438</v>
      </c>
      <c r="M46">
        <v>7.67</v>
      </c>
      <c r="N46">
        <v>15.664</v>
      </c>
      <c r="O46">
        <v>7.9950000000000001</v>
      </c>
      <c r="Q46">
        <v>0.82099999999999995</v>
      </c>
      <c r="R46">
        <v>1</v>
      </c>
      <c r="S46">
        <v>0</v>
      </c>
      <c r="T46">
        <v>0</v>
      </c>
      <c r="V46">
        <v>0</v>
      </c>
      <c r="Y46" s="1">
        <v>44840</v>
      </c>
      <c r="Z46" s="6">
        <v>0.5875231481481481</v>
      </c>
      <c r="AB46">
        <v>1</v>
      </c>
      <c r="AD46" s="3">
        <f t="shared" si="8"/>
        <v>9.075825420464783</v>
      </c>
      <c r="AE46" s="3">
        <f t="shared" si="9"/>
        <v>18.378214921547045</v>
      </c>
      <c r="AF46" s="3">
        <f t="shared" si="10"/>
        <v>9.3023895010822617</v>
      </c>
      <c r="AG46" s="3">
        <f t="shared" si="11"/>
        <v>0.98322578577610831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11387</v>
      </c>
      <c r="J47">
        <v>21782</v>
      </c>
      <c r="L47">
        <v>9746</v>
      </c>
      <c r="M47">
        <v>7.6260000000000003</v>
      </c>
      <c r="N47">
        <v>15.61</v>
      </c>
      <c r="O47">
        <v>7.984</v>
      </c>
      <c r="Q47">
        <v>0.753</v>
      </c>
      <c r="R47">
        <v>1</v>
      </c>
      <c r="S47">
        <v>0</v>
      </c>
      <c r="T47">
        <v>0</v>
      </c>
      <c r="V47">
        <v>0</v>
      </c>
      <c r="Y47" s="1">
        <v>44840</v>
      </c>
      <c r="Z47" s="6">
        <v>0.6018634259259259</v>
      </c>
      <c r="AB47">
        <v>1</v>
      </c>
      <c r="AD47" s="3">
        <f t="shared" si="8"/>
        <v>9.1503258984553089</v>
      </c>
      <c r="AE47" s="3">
        <f t="shared" si="9"/>
        <v>18.402750135947642</v>
      </c>
      <c r="AF47" s="3">
        <f t="shared" si="10"/>
        <v>9.2524242374923329</v>
      </c>
      <c r="AG47" s="3">
        <f t="shared" si="11"/>
        <v>0.88266661616958275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11359</v>
      </c>
      <c r="J48">
        <v>21198</v>
      </c>
      <c r="L48">
        <v>9743</v>
      </c>
      <c r="M48">
        <v>7.6079999999999997</v>
      </c>
      <c r="N48">
        <v>15.198</v>
      </c>
      <c r="O48">
        <v>7.59</v>
      </c>
      <c r="Q48">
        <v>0.752</v>
      </c>
      <c r="R48">
        <v>1</v>
      </c>
      <c r="S48">
        <v>0</v>
      </c>
      <c r="T48">
        <v>0</v>
      </c>
      <c r="V48">
        <v>0</v>
      </c>
      <c r="Y48" s="1">
        <v>44840</v>
      </c>
      <c r="Z48" s="6">
        <v>0.609837962962963</v>
      </c>
      <c r="AB48">
        <v>1</v>
      </c>
      <c r="AD48" s="3">
        <f t="shared" si="8"/>
        <v>9.127771212550515</v>
      </c>
      <c r="AE48" s="3">
        <f t="shared" si="9"/>
        <v>17.908337876596139</v>
      </c>
      <c r="AF48" s="3">
        <f t="shared" si="10"/>
        <v>8.7805666640456241</v>
      </c>
      <c r="AG48" s="3">
        <f t="shared" si="11"/>
        <v>0.88239737485557568</v>
      </c>
      <c r="AH48" s="3"/>
      <c r="AJ48">
        <f>ABS(100*((AVERAGE(AD48:AD49))-9)/9)</f>
        <v>1.7463650741823225</v>
      </c>
      <c r="AK48">
        <f>ABS(100*(AD48-AD49)/(AVERAGE(AD48:AD49)))</f>
        <v>0.64215549026045748</v>
      </c>
      <c r="AP48">
        <f>ABS(100*((AVERAGE(AE48:AE49))-18)/18)</f>
        <v>1.2333434362811917</v>
      </c>
      <c r="AQ48">
        <f>ABS(100*(AE48-AE49)/(AVERAGE(AE48:AE49)))</f>
        <v>3.4426946617412506</v>
      </c>
      <c r="AV48">
        <f>ABS(100*((AVERAGE(AF48:AF49))-9)/9)</f>
        <v>0.7203217983800414</v>
      </c>
      <c r="AW48">
        <f>ABS(100*(AF48-AF49)/(AVERAGE(AF48:AF49)))</f>
        <v>6.2717630747317257</v>
      </c>
      <c r="BB48">
        <f>ABS(100*((AVERAGE(AG48:AG49))-0.9)/0.9)</f>
        <v>0.13098944333108284</v>
      </c>
      <c r="BC48">
        <f>ABS(100*(AG48-AG49)/(AVERAGE(AG48:AG49)))</f>
        <v>3.6545026024921019</v>
      </c>
      <c r="BG48" s="3">
        <f>AVERAGE(AD48:AD49)</f>
        <v>9.157172856676409</v>
      </c>
      <c r="BH48" s="3">
        <f>AVERAGE(AE48:AE49)</f>
        <v>18.222001818530615</v>
      </c>
      <c r="BI48" s="3">
        <f>AVERAGE(AF48:AF49)</f>
        <v>9.0648289618542037</v>
      </c>
      <c r="BJ48" s="3">
        <f>AVERAGE(AG48:AG49)</f>
        <v>0.89882109501002028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11432</v>
      </c>
      <c r="J49">
        <v>21939</v>
      </c>
      <c r="L49">
        <v>10109</v>
      </c>
      <c r="M49">
        <v>7.6550000000000002</v>
      </c>
      <c r="N49">
        <v>15.721</v>
      </c>
      <c r="O49">
        <v>8.0660000000000007</v>
      </c>
      <c r="Q49">
        <v>0.78400000000000003</v>
      </c>
      <c r="R49">
        <v>1</v>
      </c>
      <c r="S49">
        <v>0</v>
      </c>
      <c r="T49">
        <v>0</v>
      </c>
      <c r="V49">
        <v>0</v>
      </c>
      <c r="Y49" s="1">
        <v>44840</v>
      </c>
      <c r="Z49" s="6">
        <v>0.61839120370370371</v>
      </c>
      <c r="AB49">
        <v>1</v>
      </c>
      <c r="AD49" s="3">
        <f t="shared" si="8"/>
        <v>9.186574500802303</v>
      </c>
      <c r="AE49" s="3">
        <f t="shared" si="9"/>
        <v>18.535665760465086</v>
      </c>
      <c r="AF49" s="3">
        <f t="shared" si="10"/>
        <v>9.3490912596627833</v>
      </c>
      <c r="AG49" s="3">
        <f t="shared" si="11"/>
        <v>0.91524481516446488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5421</v>
      </c>
      <c r="J50">
        <v>11352</v>
      </c>
      <c r="L50">
        <v>4633</v>
      </c>
      <c r="M50">
        <v>7.6230000000000002</v>
      </c>
      <c r="N50">
        <v>16.492000000000001</v>
      </c>
      <c r="O50">
        <v>8.8699999999999992</v>
      </c>
      <c r="Q50">
        <v>0.61399999999999999</v>
      </c>
      <c r="R50">
        <v>1</v>
      </c>
      <c r="S50">
        <v>0</v>
      </c>
      <c r="T50">
        <v>0</v>
      </c>
      <c r="V50">
        <v>0</v>
      </c>
      <c r="Y50" s="1">
        <v>44840</v>
      </c>
      <c r="Z50" s="6">
        <v>0.63187499999999996</v>
      </c>
      <c r="AB50">
        <v>1</v>
      </c>
      <c r="AD50" s="3">
        <f t="shared" si="8"/>
        <v>8.689133503481477</v>
      </c>
      <c r="AE50" s="3">
        <f t="shared" si="9"/>
        <v>19.145500734100221</v>
      </c>
      <c r="AF50" s="3">
        <f t="shared" si="10"/>
        <v>10.456367230618744</v>
      </c>
      <c r="AG50" s="3">
        <f t="shared" si="11"/>
        <v>0.84757933999298252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5220</v>
      </c>
      <c r="J51">
        <v>11411</v>
      </c>
      <c r="L51">
        <v>4811</v>
      </c>
      <c r="M51">
        <v>7.3659999999999997</v>
      </c>
      <c r="N51">
        <v>16.577000000000002</v>
      </c>
      <c r="O51">
        <v>9.2110000000000003</v>
      </c>
      <c r="Q51">
        <v>0.64500000000000002</v>
      </c>
      <c r="R51">
        <v>1</v>
      </c>
      <c r="S51">
        <v>0</v>
      </c>
      <c r="T51">
        <v>0</v>
      </c>
      <c r="V51">
        <v>0</v>
      </c>
      <c r="Y51" s="1">
        <v>44840</v>
      </c>
      <c r="Z51" s="6">
        <v>0.63885416666666661</v>
      </c>
      <c r="AB51">
        <v>1</v>
      </c>
      <c r="AD51" s="3">
        <f t="shared" si="8"/>
        <v>8.3653126558483475</v>
      </c>
      <c r="AE51" s="3">
        <f t="shared" si="9"/>
        <v>19.24539910157193</v>
      </c>
      <c r="AF51" s="3">
        <f t="shared" si="10"/>
        <v>10.880086445723583</v>
      </c>
      <c r="AG51" s="3">
        <f t="shared" si="11"/>
        <v>0.87952930925518114</v>
      </c>
      <c r="AH51" s="3"/>
      <c r="AI51">
        <f>100*(AVERAGE(I51:I52))/(AVERAGE(I$51:I$52))</f>
        <v>100</v>
      </c>
      <c r="AK51">
        <f>ABS(100*(AD51-AD52)/(AVERAGE(AD51:AD52)))</f>
        <v>0.21207013653808549</v>
      </c>
      <c r="AO51">
        <f>100*(AVERAGE(J51:J52))/(AVERAGE(J$51:J$52))</f>
        <v>100</v>
      </c>
      <c r="AQ51">
        <f>ABS(100*(AE51-AE52)/(AVERAGE(AE51:AE52)))</f>
        <v>0.56465585886096825</v>
      </c>
      <c r="AU51">
        <f>100*(((AVERAGE(J51:J52))-(AVERAGE(I51:I52)))/((AVERAGE(J$51:J$52))-(AVERAGE($I$51:I52))))</f>
        <v>100</v>
      </c>
      <c r="AW51">
        <f>ABS(100*(AF51-AF52)/(AVERAGE(AF51:AF52)))</f>
        <v>0.8365921316718089</v>
      </c>
      <c r="BA51">
        <f>100*(AVERAGE(L51:L52))/(AVERAGE(L$51:L$52))</f>
        <v>100</v>
      </c>
      <c r="BC51">
        <f>ABS(100*(AG51-AG52)/(AVERAGE(AG51:AG52)))</f>
        <v>2.0618374722048705</v>
      </c>
      <c r="BG51" s="3">
        <f>AVERAGE(AD51:AD52)</f>
        <v>8.3564518863857487</v>
      </c>
      <c r="BH51" s="3">
        <f>AVERAGE(AE51:AE52)</f>
        <v>19.191216936163549</v>
      </c>
      <c r="BI51" s="3">
        <f>AVERAGE(AF51:AF52)</f>
        <v>10.834765049777799</v>
      </c>
      <c r="BJ51" s="3">
        <f>AVERAGE(AG51:AG52)</f>
        <v>0.87055459878827146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5209</v>
      </c>
      <c r="J52">
        <v>11347</v>
      </c>
      <c r="L52">
        <v>4711</v>
      </c>
      <c r="M52">
        <v>7.3520000000000003</v>
      </c>
      <c r="N52">
        <v>16.486000000000001</v>
      </c>
      <c r="O52">
        <v>9.1340000000000003</v>
      </c>
      <c r="Q52">
        <v>0.628</v>
      </c>
      <c r="R52">
        <v>1</v>
      </c>
      <c r="S52">
        <v>0</v>
      </c>
      <c r="T52">
        <v>0</v>
      </c>
      <c r="V52">
        <v>0</v>
      </c>
      <c r="Y52" s="1">
        <v>44840</v>
      </c>
      <c r="Z52" s="6">
        <v>0.64629629629629626</v>
      </c>
      <c r="AB52">
        <v>1</v>
      </c>
      <c r="AD52" s="3">
        <f t="shared" si="8"/>
        <v>8.3475911169231498</v>
      </c>
      <c r="AE52" s="3">
        <f t="shared" si="9"/>
        <v>19.137034770755164</v>
      </c>
      <c r="AF52" s="3">
        <f t="shared" si="10"/>
        <v>10.789443653832015</v>
      </c>
      <c r="AG52" s="3">
        <f t="shared" si="11"/>
        <v>0.86157988832136179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5111</v>
      </c>
      <c r="J53">
        <v>7033</v>
      </c>
      <c r="L53">
        <v>3051</v>
      </c>
      <c r="M53">
        <v>4.3360000000000003</v>
      </c>
      <c r="N53">
        <v>6.2370000000000001</v>
      </c>
      <c r="O53">
        <v>1.901</v>
      </c>
      <c r="Q53">
        <v>0.20300000000000001</v>
      </c>
      <c r="R53">
        <v>1</v>
      </c>
      <c r="S53">
        <v>0</v>
      </c>
      <c r="T53">
        <v>0</v>
      </c>
      <c r="V53">
        <v>0</v>
      </c>
      <c r="Y53" s="1">
        <v>44840</v>
      </c>
      <c r="Z53" s="6">
        <v>0.65991898148148154</v>
      </c>
      <c r="AB53">
        <v>1</v>
      </c>
      <c r="AD53" s="3">
        <f t="shared" si="8"/>
        <v>4.9138249893537509</v>
      </c>
      <c r="AE53" s="3">
        <f t="shared" si="9"/>
        <v>7.0995609579824608</v>
      </c>
      <c r="AF53" s="3">
        <f t="shared" si="10"/>
        <v>2.1857359686287099</v>
      </c>
      <c r="AG53" s="3">
        <f t="shared" si="11"/>
        <v>0.33817170049197631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3541</v>
      </c>
      <c r="J54">
        <v>7051</v>
      </c>
      <c r="L54">
        <v>3132</v>
      </c>
      <c r="M54">
        <v>3.1320000000000001</v>
      </c>
      <c r="N54">
        <v>6.2519999999999998</v>
      </c>
      <c r="O54">
        <v>3.12</v>
      </c>
      <c r="Q54">
        <v>0.21199999999999999</v>
      </c>
      <c r="R54">
        <v>1</v>
      </c>
      <c r="S54">
        <v>0</v>
      </c>
      <c r="T54">
        <v>0</v>
      </c>
      <c r="V54">
        <v>0</v>
      </c>
      <c r="Y54" s="1">
        <v>44840</v>
      </c>
      <c r="Z54" s="6">
        <v>0.66706018518518517</v>
      </c>
      <c r="AB54">
        <v>1</v>
      </c>
      <c r="AD54" s="3">
        <f t="shared" si="8"/>
        <v>3.3962168377596758</v>
      </c>
      <c r="AE54" s="3">
        <f t="shared" si="9"/>
        <v>7.1178474388077912</v>
      </c>
      <c r="AF54" s="3">
        <f t="shared" si="10"/>
        <v>3.7216306010481155</v>
      </c>
      <c r="AG54" s="3">
        <f t="shared" si="11"/>
        <v>0.3468951190658125</v>
      </c>
      <c r="AH54" s="3"/>
      <c r="AK54">
        <f>ABS(100*(AD54-AD55)/(AVERAGE(AD54:AD55)))</f>
        <v>0.51363072825807321</v>
      </c>
      <c r="AQ54">
        <f>ABS(100*(AE54-AE55)/(AVERAGE(AE54:AE55)))</f>
        <v>5.7074877979250427E-2</v>
      </c>
      <c r="AW54">
        <f>ABS(100*(AF54-AF55)/(AVERAGE(AF54:AF55)))</f>
        <v>0.57505115997465484</v>
      </c>
      <c r="BC54">
        <f>ABS(100*(AG54-AG55)/(AVERAGE(AG54:AG55)))</f>
        <v>0.12426054080632934</v>
      </c>
      <c r="BG54" s="3">
        <f>AVERAGE(AD54:AD55)</f>
        <v>3.3875171731963976</v>
      </c>
      <c r="BH54" s="3">
        <f>AVERAGE(AE54:AE55)</f>
        <v>7.1198792700106051</v>
      </c>
      <c r="BI54" s="3">
        <f>AVERAGE(AF54:AF55)</f>
        <v>3.7323620968142075</v>
      </c>
      <c r="BJ54" s="3">
        <f>AVERAGE(AG54:AG55)</f>
        <v>0.34667972601460667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3523</v>
      </c>
      <c r="J55">
        <v>7055</v>
      </c>
      <c r="L55">
        <v>3128</v>
      </c>
      <c r="M55">
        <v>3.1179999999999999</v>
      </c>
      <c r="N55">
        <v>6.2560000000000002</v>
      </c>
      <c r="O55">
        <v>3.1379999999999999</v>
      </c>
      <c r="Q55">
        <v>0.21099999999999999</v>
      </c>
      <c r="R55">
        <v>1</v>
      </c>
      <c r="S55">
        <v>0</v>
      </c>
      <c r="T55">
        <v>0</v>
      </c>
      <c r="V55">
        <v>0</v>
      </c>
      <c r="Y55" s="1">
        <v>44840</v>
      </c>
      <c r="Z55" s="6">
        <v>0.67473379629629626</v>
      </c>
      <c r="AB55">
        <v>1</v>
      </c>
      <c r="AD55" s="3">
        <f t="shared" si="8"/>
        <v>3.3788175086331198</v>
      </c>
      <c r="AE55" s="3">
        <f t="shared" si="9"/>
        <v>7.1219111012134197</v>
      </c>
      <c r="AF55" s="3">
        <f t="shared" si="10"/>
        <v>3.7430935925802999</v>
      </c>
      <c r="AG55" s="3">
        <f t="shared" si="11"/>
        <v>0.34646433296340085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88</v>
      </c>
      <c r="D56" t="s">
        <v>27</v>
      </c>
      <c r="G56">
        <v>0.5</v>
      </c>
      <c r="H56">
        <v>0.5</v>
      </c>
      <c r="I56">
        <v>3918</v>
      </c>
      <c r="J56">
        <v>7397</v>
      </c>
      <c r="L56">
        <v>1736</v>
      </c>
      <c r="M56">
        <v>3.4209999999999998</v>
      </c>
      <c r="N56">
        <v>6.5449999999999999</v>
      </c>
      <c r="O56">
        <v>3.1240000000000001</v>
      </c>
      <c r="Q56">
        <v>6.6000000000000003E-2</v>
      </c>
      <c r="R56">
        <v>1</v>
      </c>
      <c r="S56">
        <v>0</v>
      </c>
      <c r="T56">
        <v>0</v>
      </c>
      <c r="V56">
        <v>0</v>
      </c>
      <c r="Y56" s="1">
        <v>44840</v>
      </c>
      <c r="Z56" s="6">
        <v>0.68773148148148155</v>
      </c>
      <c r="AB56">
        <v>1</v>
      </c>
      <c r="AD56" s="3">
        <f t="shared" si="8"/>
        <v>3.7606361200214375</v>
      </c>
      <c r="AE56" s="3">
        <f t="shared" si="9"/>
        <v>7.4693542368946799</v>
      </c>
      <c r="AF56" s="3">
        <f t="shared" si="10"/>
        <v>3.7087181168732424</v>
      </c>
      <c r="AG56" s="3">
        <f t="shared" si="11"/>
        <v>0.19655076932414164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88</v>
      </c>
      <c r="D57" t="s">
        <v>27</v>
      </c>
      <c r="G57">
        <v>0.5</v>
      </c>
      <c r="H57">
        <v>0.5</v>
      </c>
      <c r="I57">
        <v>4083</v>
      </c>
      <c r="J57">
        <v>7400</v>
      </c>
      <c r="L57">
        <v>1699</v>
      </c>
      <c r="M57">
        <v>3.548</v>
      </c>
      <c r="N57">
        <v>6.548</v>
      </c>
      <c r="O57">
        <v>3.0009999999999999</v>
      </c>
      <c r="Q57">
        <v>6.2E-2</v>
      </c>
      <c r="R57">
        <v>1</v>
      </c>
      <c r="S57">
        <v>0</v>
      </c>
      <c r="T57">
        <v>0</v>
      </c>
      <c r="V57">
        <v>0</v>
      </c>
      <c r="Y57" s="1">
        <v>44840</v>
      </c>
      <c r="Z57" s="6">
        <v>0.694849537037037</v>
      </c>
      <c r="AB57">
        <v>1</v>
      </c>
      <c r="AD57" s="3">
        <f t="shared" si="8"/>
        <v>3.9201299703482033</v>
      </c>
      <c r="AE57" s="3">
        <f t="shared" si="9"/>
        <v>7.4724019836989015</v>
      </c>
      <c r="AF57" s="3">
        <f t="shared" si="10"/>
        <v>3.5522720133506982</v>
      </c>
      <c r="AG57" s="3">
        <f t="shared" si="11"/>
        <v>0.19256599787683376</v>
      </c>
      <c r="AH57" s="3"/>
      <c r="AK57">
        <f>ABS(100*(AD57-AD58)/(AVERAGE(AD57:AD58)))</f>
        <v>0.81704135780325993</v>
      </c>
      <c r="AQ57">
        <f>ABS(100*(AE57-AE58)/(AVERAGE(AE57:AE58)))</f>
        <v>1.4040132757802057</v>
      </c>
      <c r="AW57">
        <f>ABS(100*(AF57-AF58)/(AVERAGE(AF57:AF58)))</f>
        <v>3.7987332467711883</v>
      </c>
      <c r="BC57">
        <f>ABS(100*(AG57-AG58)/(AVERAGE(AG57:AG58)))</f>
        <v>4.6434314293862933</v>
      </c>
      <c r="BG57" s="3">
        <f>AVERAGE(AD57:AD58)</f>
        <v>3.9041805853155269</v>
      </c>
      <c r="BH57" s="3">
        <f>AVERAGE(AE57:AE58)</f>
        <v>7.5252295949720764</v>
      </c>
      <c r="BI57" s="3">
        <f>AVERAGE(AF57:AF58)</f>
        <v>3.6210490096565495</v>
      </c>
      <c r="BJ57" s="3">
        <f>AVERAGE(AG57:AG58)</f>
        <v>0.19714310021495768</v>
      </c>
    </row>
    <row r="58" spans="1:62" x14ac:dyDescent="0.35">
      <c r="A58">
        <v>34</v>
      </c>
      <c r="B58">
        <v>9</v>
      </c>
      <c r="C58" t="s">
        <v>88</v>
      </c>
      <c r="D58" t="s">
        <v>27</v>
      </c>
      <c r="G58">
        <v>0.5</v>
      </c>
      <c r="H58">
        <v>0.5</v>
      </c>
      <c r="I58">
        <v>4050</v>
      </c>
      <c r="J58">
        <v>7504</v>
      </c>
      <c r="L58">
        <v>1784</v>
      </c>
      <c r="M58">
        <v>3.5219999999999998</v>
      </c>
      <c r="N58">
        <v>6.6349999999999998</v>
      </c>
      <c r="O58">
        <v>3.1139999999999999</v>
      </c>
      <c r="Q58">
        <v>7.0999999999999994E-2</v>
      </c>
      <c r="R58">
        <v>1</v>
      </c>
      <c r="S58">
        <v>0</v>
      </c>
      <c r="T58">
        <v>0</v>
      </c>
      <c r="V58">
        <v>0</v>
      </c>
      <c r="Y58" s="1">
        <v>44840</v>
      </c>
      <c r="Z58" s="6">
        <v>0.70237268518518514</v>
      </c>
      <c r="AB58">
        <v>1</v>
      </c>
      <c r="AD58" s="3">
        <f t="shared" si="8"/>
        <v>3.8882312002828501</v>
      </c>
      <c r="AE58" s="3">
        <f t="shared" si="9"/>
        <v>7.5780572062452505</v>
      </c>
      <c r="AF58" s="3">
        <f t="shared" si="10"/>
        <v>3.6898260059624004</v>
      </c>
      <c r="AG58" s="3">
        <f t="shared" si="11"/>
        <v>0.20172020255308162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89</v>
      </c>
      <c r="D59" t="s">
        <v>27</v>
      </c>
      <c r="G59">
        <v>0.5</v>
      </c>
      <c r="H59">
        <v>0.5</v>
      </c>
      <c r="I59">
        <v>4202</v>
      </c>
      <c r="J59">
        <v>7315</v>
      </c>
      <c r="L59">
        <v>2292</v>
      </c>
      <c r="M59">
        <v>3.6379999999999999</v>
      </c>
      <c r="N59">
        <v>6.476</v>
      </c>
      <c r="O59">
        <v>2.8380000000000001</v>
      </c>
      <c r="Q59">
        <v>0.124</v>
      </c>
      <c r="R59">
        <v>1</v>
      </c>
      <c r="S59">
        <v>0</v>
      </c>
      <c r="T59">
        <v>0</v>
      </c>
      <c r="V59">
        <v>0</v>
      </c>
      <c r="Y59" s="1">
        <v>44840</v>
      </c>
      <c r="Z59" s="6">
        <v>0.7157175925925926</v>
      </c>
      <c r="AB59">
        <v>1</v>
      </c>
      <c r="AD59" s="3">
        <f t="shared" si="8"/>
        <v>4.0351588684626591</v>
      </c>
      <c r="AE59" s="3">
        <f t="shared" si="9"/>
        <v>7.3860491575792899</v>
      </c>
      <c r="AF59" s="3">
        <f t="shared" si="10"/>
        <v>3.3508902891166308</v>
      </c>
      <c r="AG59" s="3">
        <f t="shared" si="11"/>
        <v>0.256430037559363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89</v>
      </c>
      <c r="D60" t="s">
        <v>27</v>
      </c>
      <c r="G60">
        <v>0.5</v>
      </c>
      <c r="H60">
        <v>0.5</v>
      </c>
      <c r="I60">
        <v>4290</v>
      </c>
      <c r="J60">
        <v>7391</v>
      </c>
      <c r="L60">
        <v>2324</v>
      </c>
      <c r="M60">
        <v>3.706</v>
      </c>
      <c r="N60">
        <v>6.54</v>
      </c>
      <c r="O60">
        <v>2.8340000000000001</v>
      </c>
      <c r="Q60">
        <v>0.127</v>
      </c>
      <c r="R60">
        <v>1</v>
      </c>
      <c r="S60">
        <v>0</v>
      </c>
      <c r="T60">
        <v>0</v>
      </c>
      <c r="V60">
        <v>0</v>
      </c>
      <c r="Y60" s="1">
        <v>44840</v>
      </c>
      <c r="Z60" s="6">
        <v>0.72278935185185178</v>
      </c>
      <c r="AB60">
        <v>1</v>
      </c>
      <c r="AD60" s="3">
        <f t="shared" si="8"/>
        <v>4.1202222553036005</v>
      </c>
      <c r="AE60" s="3">
        <f t="shared" si="9"/>
        <v>7.4632587432862367</v>
      </c>
      <c r="AF60" s="3">
        <f t="shared" si="10"/>
        <v>3.3430364879826362</v>
      </c>
      <c r="AG60" s="3">
        <f t="shared" si="11"/>
        <v>0.25987632637865632</v>
      </c>
      <c r="AH60" s="3"/>
      <c r="AK60">
        <f>ABS(100*(AD60-AD61)/(AVERAGE(AD60:AD61)))</f>
        <v>0.25773417932915388</v>
      </c>
      <c r="AQ60">
        <f>ABS(100*(AE60-AE61)/(AVERAGE(AE60:AE61)))</f>
        <v>1.1500016468486725</v>
      </c>
      <c r="AW60">
        <f>ABS(100*(AF60-AF61)/(AVERAGE(AF60:AF61)))</f>
        <v>2.9125442137725965</v>
      </c>
      <c r="BC60">
        <f>ABS(100*(AG60-AG61)/(AVERAGE(AG60:AG61)))</f>
        <v>1.6715120972049742</v>
      </c>
      <c r="BG60" s="3">
        <f>AVERAGE(AD60:AD61)</f>
        <v>4.1255387169811595</v>
      </c>
      <c r="BH60" s="3">
        <f>AVERAGE(AE60:AE61)</f>
        <v>7.4205902880271344</v>
      </c>
      <c r="BI60" s="3">
        <f>AVERAGE(AF60:AF61)</f>
        <v>3.2950515710459749</v>
      </c>
      <c r="BJ60" s="3">
        <f>AVERAGE(AG60:AG61)</f>
        <v>0.25772239586659795</v>
      </c>
    </row>
    <row r="61" spans="1:62" x14ac:dyDescent="0.35">
      <c r="A61">
        <v>37</v>
      </c>
      <c r="B61">
        <v>10</v>
      </c>
      <c r="C61" t="s">
        <v>89</v>
      </c>
      <c r="D61" t="s">
        <v>27</v>
      </c>
      <c r="G61">
        <v>0.5</v>
      </c>
      <c r="H61">
        <v>0.5</v>
      </c>
      <c r="I61">
        <v>4301</v>
      </c>
      <c r="J61">
        <v>7307</v>
      </c>
      <c r="L61">
        <v>2284</v>
      </c>
      <c r="M61">
        <v>3.714</v>
      </c>
      <c r="N61">
        <v>6.4690000000000003</v>
      </c>
      <c r="O61">
        <v>2.7549999999999999</v>
      </c>
      <c r="Q61">
        <v>0.123</v>
      </c>
      <c r="R61">
        <v>1</v>
      </c>
      <c r="S61">
        <v>0</v>
      </c>
      <c r="T61">
        <v>0</v>
      </c>
      <c r="V61">
        <v>0</v>
      </c>
      <c r="Y61" s="1">
        <v>44840</v>
      </c>
      <c r="Z61" s="6">
        <v>0.73031250000000003</v>
      </c>
      <c r="AB61">
        <v>1</v>
      </c>
      <c r="AD61" s="3">
        <f t="shared" si="8"/>
        <v>4.1308551786587184</v>
      </c>
      <c r="AE61" s="3">
        <f t="shared" si="9"/>
        <v>7.377921832768032</v>
      </c>
      <c r="AF61" s="3">
        <f t="shared" si="10"/>
        <v>3.2470666541093136</v>
      </c>
      <c r="AG61" s="3">
        <f t="shared" si="11"/>
        <v>0.25556846535453964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90</v>
      </c>
      <c r="D62" t="s">
        <v>27</v>
      </c>
      <c r="G62">
        <v>0.5</v>
      </c>
      <c r="H62">
        <v>0.5</v>
      </c>
      <c r="I62">
        <v>4117</v>
      </c>
      <c r="J62">
        <v>6854</v>
      </c>
      <c r="L62">
        <v>1614</v>
      </c>
      <c r="M62">
        <v>3.5739999999999998</v>
      </c>
      <c r="N62">
        <v>6.085</v>
      </c>
      <c r="O62">
        <v>2.512</v>
      </c>
      <c r="Q62">
        <v>5.2999999999999999E-2</v>
      </c>
      <c r="R62">
        <v>1</v>
      </c>
      <c r="S62">
        <v>0</v>
      </c>
      <c r="T62">
        <v>0</v>
      </c>
      <c r="V62">
        <v>0</v>
      </c>
      <c r="Y62" s="1">
        <v>44840</v>
      </c>
      <c r="Z62" s="6">
        <v>0.74344907407407401</v>
      </c>
      <c r="AB62">
        <v>1</v>
      </c>
      <c r="AD62" s="3">
        <f t="shared" si="8"/>
        <v>3.9529953698094764</v>
      </c>
      <c r="AE62" s="3">
        <f t="shared" si="9"/>
        <v>6.9177120653305737</v>
      </c>
      <c r="AF62" s="3">
        <f t="shared" si="10"/>
        <v>2.9647166955210973</v>
      </c>
      <c r="AG62" s="3">
        <f t="shared" si="11"/>
        <v>0.18341179320058587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90</v>
      </c>
      <c r="D63" t="s">
        <v>27</v>
      </c>
      <c r="G63">
        <v>0.5</v>
      </c>
      <c r="H63">
        <v>0.5</v>
      </c>
      <c r="I63">
        <v>4201</v>
      </c>
      <c r="J63">
        <v>6886</v>
      </c>
      <c r="L63">
        <v>1533</v>
      </c>
      <c r="M63">
        <v>3.6379999999999999</v>
      </c>
      <c r="N63">
        <v>6.1120000000000001</v>
      </c>
      <c r="O63">
        <v>2.4740000000000002</v>
      </c>
      <c r="Q63">
        <v>4.3999999999999997E-2</v>
      </c>
      <c r="R63">
        <v>1</v>
      </c>
      <c r="S63">
        <v>0</v>
      </c>
      <c r="T63">
        <v>0</v>
      </c>
      <c r="V63">
        <v>0</v>
      </c>
      <c r="Y63" s="1">
        <v>44840</v>
      </c>
      <c r="Z63" s="6">
        <v>0.75059027777777787</v>
      </c>
      <c r="AB63">
        <v>1</v>
      </c>
      <c r="AD63" s="3">
        <f t="shared" si="8"/>
        <v>4.0341922390667397</v>
      </c>
      <c r="AE63" s="3">
        <f t="shared" si="9"/>
        <v>6.9502213645756035</v>
      </c>
      <c r="AF63" s="3">
        <f t="shared" si="10"/>
        <v>2.9160291255088637</v>
      </c>
      <c r="AG63" s="3">
        <f t="shared" si="11"/>
        <v>0.17468837462674969</v>
      </c>
      <c r="AH63" s="3"/>
      <c r="AK63">
        <f>ABS(100*(AD63-AD64)/(AVERAGE(AD63:AD64)))</f>
        <v>2.3024926483377124</v>
      </c>
      <c r="AQ63">
        <f>ABS(100*(AE63-AE64)/(AVERAGE(AE63:AE64)))</f>
        <v>0.98415982048779349</v>
      </c>
      <c r="AW63">
        <f>ABS(100*(AF63-AF64)/(AVERAGE(AF63:AF64)))</f>
        <v>0.81161785799771091</v>
      </c>
      <c r="BC63">
        <f>ABS(100*(AG63-AG64)/(AVERAGE(AG63:AG64)))</f>
        <v>1.893080283406803</v>
      </c>
      <c r="BG63" s="3">
        <f>AVERAGE(AD63:AD64)</f>
        <v>3.9882773427605498</v>
      </c>
      <c r="BH63" s="3">
        <f>AVERAGE(AE63:AE64)</f>
        <v>6.9161881919284625</v>
      </c>
      <c r="BI63" s="3">
        <f>AVERAGE(AF63:AF64)</f>
        <v>2.9279108491679136</v>
      </c>
      <c r="BJ63" s="3">
        <f>AVERAGE(AG63:AG64)</f>
        <v>0.17635767077359488</v>
      </c>
    </row>
    <row r="64" spans="1:62" x14ac:dyDescent="0.35">
      <c r="A64">
        <v>40</v>
      </c>
      <c r="B64">
        <v>11</v>
      </c>
      <c r="C64" t="s">
        <v>90</v>
      </c>
      <c r="D64" t="s">
        <v>27</v>
      </c>
      <c r="G64">
        <v>0.5</v>
      </c>
      <c r="H64">
        <v>0.5</v>
      </c>
      <c r="I64">
        <v>4106</v>
      </c>
      <c r="J64">
        <v>6819</v>
      </c>
      <c r="L64">
        <v>1564</v>
      </c>
      <c r="M64">
        <v>3.5649999999999999</v>
      </c>
      <c r="N64">
        <v>6.0549999999999997</v>
      </c>
      <c r="O64">
        <v>2.4910000000000001</v>
      </c>
      <c r="Q64">
        <v>4.8000000000000001E-2</v>
      </c>
      <c r="R64">
        <v>1</v>
      </c>
      <c r="S64">
        <v>0</v>
      </c>
      <c r="T64">
        <v>0</v>
      </c>
      <c r="V64">
        <v>0</v>
      </c>
      <c r="Y64" s="1">
        <v>44840</v>
      </c>
      <c r="Z64" s="6">
        <v>0.75821759259259258</v>
      </c>
      <c r="AB64">
        <v>1</v>
      </c>
      <c r="AD64" s="3">
        <f t="shared" si="8"/>
        <v>3.9423624464543594</v>
      </c>
      <c r="AE64" s="3">
        <f t="shared" si="9"/>
        <v>6.8821550192813223</v>
      </c>
      <c r="AF64" s="3">
        <f t="shared" si="10"/>
        <v>2.9397925728269629</v>
      </c>
      <c r="AG64" s="3">
        <f t="shared" si="11"/>
        <v>0.17802696692044009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91</v>
      </c>
      <c r="D65" t="s">
        <v>27</v>
      </c>
      <c r="G65">
        <v>0.5</v>
      </c>
      <c r="H65">
        <v>0.5</v>
      </c>
      <c r="I65">
        <v>2888</v>
      </c>
      <c r="J65">
        <v>4192</v>
      </c>
      <c r="L65">
        <v>1070</v>
      </c>
      <c r="M65">
        <v>2.63</v>
      </c>
      <c r="N65">
        <v>3.83</v>
      </c>
      <c r="O65">
        <v>1.1990000000000001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44840</v>
      </c>
      <c r="Z65" s="6">
        <v>0.77106481481481481</v>
      </c>
      <c r="AB65">
        <v>1</v>
      </c>
      <c r="AD65" s="3">
        <f t="shared" si="8"/>
        <v>2.7650078422240512</v>
      </c>
      <c r="AE65" s="3">
        <f t="shared" si="9"/>
        <v>4.2133447343846226</v>
      </c>
      <c r="AF65" s="3">
        <f t="shared" si="10"/>
        <v>1.4483368921605715</v>
      </c>
      <c r="AG65" s="3">
        <f t="shared" si="11"/>
        <v>0.12482488327259954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91</v>
      </c>
      <c r="D66" t="s">
        <v>27</v>
      </c>
      <c r="G66">
        <v>0.5</v>
      </c>
      <c r="H66">
        <v>0.5</v>
      </c>
      <c r="I66">
        <v>2442</v>
      </c>
      <c r="J66">
        <v>4213</v>
      </c>
      <c r="L66">
        <v>1142</v>
      </c>
      <c r="M66">
        <v>2.2879999999999998</v>
      </c>
      <c r="N66">
        <v>3.8479999999999999</v>
      </c>
      <c r="O66">
        <v>1.56</v>
      </c>
      <c r="Q66">
        <v>3.0000000000000001E-3</v>
      </c>
      <c r="R66">
        <v>1</v>
      </c>
      <c r="S66">
        <v>0</v>
      </c>
      <c r="T66">
        <v>0</v>
      </c>
      <c r="V66">
        <v>0</v>
      </c>
      <c r="Y66" s="1">
        <v>44840</v>
      </c>
      <c r="Z66" s="6">
        <v>0.77799768518518519</v>
      </c>
      <c r="AB66">
        <v>1</v>
      </c>
      <c r="AD66" s="3">
        <f t="shared" si="8"/>
        <v>2.3338911316438233</v>
      </c>
      <c r="AE66" s="3">
        <f t="shared" si="9"/>
        <v>4.2346789620141738</v>
      </c>
      <c r="AF66" s="3">
        <f t="shared" si="10"/>
        <v>1.9007878303703505</v>
      </c>
      <c r="AG66" s="3">
        <f t="shared" si="11"/>
        <v>0.13257903311600949</v>
      </c>
      <c r="AH66" s="3"/>
      <c r="AK66">
        <f>ABS(100*(AD66-AD67)/(AVERAGE(AD66:AD67)))</f>
        <v>6.6854466919984095</v>
      </c>
      <c r="AQ66">
        <f>ABS(100*(AE66-AE67)/(AVERAGE(AE66:AE67)))</f>
        <v>0.4086698229859671</v>
      </c>
      <c r="AW66">
        <f>ABS(100*(AF66-AF67)/(AVERAGE(AF66:AF67)))</f>
        <v>9.8649568113215693</v>
      </c>
      <c r="BC66">
        <f>ABS(100*(AG66-AG67)/(AVERAGE(AG66:AG67)))</f>
        <v>6.3702659781634274</v>
      </c>
      <c r="BG66" s="3">
        <f>AVERAGE(AD66:AD67)</f>
        <v>2.4146046862031261</v>
      </c>
      <c r="BH66" s="3">
        <f>AVERAGE(AE66:AE67)</f>
        <v>4.2260436794022125</v>
      </c>
      <c r="BI66" s="3">
        <f>AVERAGE(AF66:AF67)</f>
        <v>1.8114389931990864</v>
      </c>
      <c r="BJ66" s="3">
        <f>AVERAGE(AG66:AG67)</f>
        <v>0.1284865651430987</v>
      </c>
    </row>
    <row r="67" spans="1:62" x14ac:dyDescent="0.35">
      <c r="A67">
        <v>43</v>
      </c>
      <c r="B67">
        <v>12</v>
      </c>
      <c r="C67" t="s">
        <v>91</v>
      </c>
      <c r="D67" t="s">
        <v>27</v>
      </c>
      <c r="G67">
        <v>0.5</v>
      </c>
      <c r="H67">
        <v>0.5</v>
      </c>
      <c r="I67">
        <v>2609</v>
      </c>
      <c r="J67">
        <v>4196</v>
      </c>
      <c r="L67">
        <v>1066</v>
      </c>
      <c r="M67">
        <v>2.4169999999999998</v>
      </c>
      <c r="N67">
        <v>3.8330000000000002</v>
      </c>
      <c r="O67">
        <v>1.417</v>
      </c>
      <c r="Q67">
        <v>0</v>
      </c>
      <c r="R67">
        <v>1</v>
      </c>
      <c r="S67">
        <v>0</v>
      </c>
      <c r="T67">
        <v>0</v>
      </c>
      <c r="V67">
        <v>0</v>
      </c>
      <c r="Y67" s="1">
        <v>44840</v>
      </c>
      <c r="Z67" s="6">
        <v>0.78542824074074069</v>
      </c>
      <c r="AB67">
        <v>1</v>
      </c>
      <c r="AD67" s="3">
        <f t="shared" si="8"/>
        <v>2.4953182407624288</v>
      </c>
      <c r="AE67" s="3">
        <f t="shared" si="9"/>
        <v>4.2174083967902511</v>
      </c>
      <c r="AF67" s="3">
        <f t="shared" si="10"/>
        <v>1.7220901560278223</v>
      </c>
      <c r="AG67" s="3">
        <f t="shared" si="11"/>
        <v>0.12439409717018789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92</v>
      </c>
      <c r="D68" t="s">
        <v>27</v>
      </c>
      <c r="G68">
        <v>0.5</v>
      </c>
      <c r="H68">
        <v>0.5</v>
      </c>
      <c r="I68">
        <v>3651</v>
      </c>
      <c r="J68">
        <v>15686</v>
      </c>
      <c r="L68">
        <v>2841</v>
      </c>
      <c r="M68">
        <v>3.2160000000000002</v>
      </c>
      <c r="N68">
        <v>13.567</v>
      </c>
      <c r="O68">
        <v>10.352</v>
      </c>
      <c r="Q68">
        <v>0.18099999999999999</v>
      </c>
      <c r="R68">
        <v>1</v>
      </c>
      <c r="S68">
        <v>0</v>
      </c>
      <c r="T68">
        <v>0</v>
      </c>
      <c r="V68">
        <v>0</v>
      </c>
      <c r="Y68" s="1">
        <v>44840</v>
      </c>
      <c r="Z68" s="6">
        <v>0.79910879629629628</v>
      </c>
      <c r="AB68">
        <v>1</v>
      </c>
      <c r="AD68" s="3">
        <f t="shared" si="8"/>
        <v>3.5025460713108529</v>
      </c>
      <c r="AE68" s="3">
        <f t="shared" si="9"/>
        <v>15.890278656958913</v>
      </c>
      <c r="AF68" s="3">
        <f t="shared" si="10"/>
        <v>12.38773258564806</v>
      </c>
      <c r="AG68" s="3">
        <f t="shared" si="11"/>
        <v>0.31555543011536391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92</v>
      </c>
      <c r="D69" t="s">
        <v>27</v>
      </c>
      <c r="G69">
        <v>0.5</v>
      </c>
      <c r="H69">
        <v>0.5</v>
      </c>
      <c r="I69">
        <v>4228</v>
      </c>
      <c r="J69">
        <v>15829</v>
      </c>
      <c r="L69">
        <v>2829</v>
      </c>
      <c r="M69">
        <v>3.6589999999999998</v>
      </c>
      <c r="N69">
        <v>13.689</v>
      </c>
      <c r="O69">
        <v>10.029999999999999</v>
      </c>
      <c r="Q69">
        <v>0.18</v>
      </c>
      <c r="R69">
        <v>1</v>
      </c>
      <c r="S69">
        <v>0</v>
      </c>
      <c r="T69">
        <v>0</v>
      </c>
      <c r="V69">
        <v>0</v>
      </c>
      <c r="Y69" s="1">
        <v>44840</v>
      </c>
      <c r="Z69" s="6">
        <v>0.80642361111111116</v>
      </c>
      <c r="AB69">
        <v>1</v>
      </c>
      <c r="AD69" s="3">
        <f t="shared" si="8"/>
        <v>4.0602912327565734</v>
      </c>
      <c r="AE69" s="3">
        <f t="shared" si="9"/>
        <v>16.035554587960142</v>
      </c>
      <c r="AF69" s="3">
        <f t="shared" si="10"/>
        <v>11.97526335520357</v>
      </c>
      <c r="AG69" s="3">
        <f t="shared" si="11"/>
        <v>0.31426307180812896</v>
      </c>
      <c r="AH69" s="3"/>
      <c r="AK69">
        <f>ABS(100*(AD69-AD70)/(AVERAGE(AD69:AD70)))</f>
        <v>3.1189832424942336</v>
      </c>
      <c r="AQ69">
        <f>ABS(100*(AE69-AE70)/(AVERAGE(AE69:AE70)))</f>
        <v>1.2430803956893239</v>
      </c>
      <c r="AW69">
        <f>ABS(100*(AF69-AF70)/(AVERAGE(AF69:AF70)))</f>
        <v>0.61488450233670688</v>
      </c>
      <c r="BC69">
        <f>ABS(100*(AG69-AG70)/(AVERAGE(AG69:AG70)))</f>
        <v>0.68305012332451731</v>
      </c>
      <c r="BG69" s="3">
        <f>AVERAGE(AD69:AD70)</f>
        <v>3.9979436367197465</v>
      </c>
      <c r="BH69" s="3">
        <f>AVERAGE(AE69:AE70)</f>
        <v>15.936502816822941</v>
      </c>
      <c r="BI69" s="3">
        <f>AVERAGE(AF69:AF70)</f>
        <v>11.938559180103194</v>
      </c>
      <c r="BJ69" s="3">
        <f>AVERAGE(AG69:AG70)</f>
        <v>0.31534003706415814</v>
      </c>
    </row>
    <row r="70" spans="1:62" x14ac:dyDescent="0.35">
      <c r="A70">
        <v>46</v>
      </c>
      <c r="B70">
        <v>13</v>
      </c>
      <c r="C70" t="s">
        <v>92</v>
      </c>
      <c r="D70" t="s">
        <v>27</v>
      </c>
      <c r="G70">
        <v>0.5</v>
      </c>
      <c r="H70">
        <v>0.5</v>
      </c>
      <c r="I70">
        <v>4099</v>
      </c>
      <c r="J70">
        <v>15634</v>
      </c>
      <c r="L70">
        <v>2849</v>
      </c>
      <c r="M70">
        <v>3.56</v>
      </c>
      <c r="N70">
        <v>13.523999999999999</v>
      </c>
      <c r="O70">
        <v>9.9640000000000004</v>
      </c>
      <c r="Q70">
        <v>0.182</v>
      </c>
      <c r="R70">
        <v>1</v>
      </c>
      <c r="S70">
        <v>0</v>
      </c>
      <c r="T70">
        <v>0</v>
      </c>
      <c r="V70">
        <v>0</v>
      </c>
      <c r="Y70" s="1">
        <v>44840</v>
      </c>
      <c r="Z70" s="6">
        <v>0.81424768518518509</v>
      </c>
      <c r="AB70">
        <v>1</v>
      </c>
      <c r="AD70" s="3">
        <f t="shared" si="8"/>
        <v>3.93559604068292</v>
      </c>
      <c r="AE70" s="3">
        <f t="shared" si="9"/>
        <v>15.837451045685739</v>
      </c>
      <c r="AF70" s="3">
        <f t="shared" si="10"/>
        <v>11.901855005002819</v>
      </c>
      <c r="AG70" s="3">
        <f t="shared" si="11"/>
        <v>0.31641700232018727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93</v>
      </c>
      <c r="D71" t="s">
        <v>27</v>
      </c>
      <c r="G71">
        <v>0.5</v>
      </c>
      <c r="H71">
        <v>0.5</v>
      </c>
      <c r="I71">
        <v>767</v>
      </c>
      <c r="J71">
        <v>2707</v>
      </c>
      <c r="L71">
        <v>544</v>
      </c>
      <c r="M71">
        <v>1.0029999999999999</v>
      </c>
      <c r="N71">
        <v>2.5720000000000001</v>
      </c>
      <c r="O71">
        <v>1.569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44840</v>
      </c>
      <c r="Z71" s="6">
        <v>0.82584490740740746</v>
      </c>
      <c r="AB71">
        <v>1</v>
      </c>
      <c r="AD71" s="3">
        <f t="shared" si="8"/>
        <v>0.71478689347817048</v>
      </c>
      <c r="AE71" s="3">
        <f t="shared" si="9"/>
        <v>2.7047100662949397</v>
      </c>
      <c r="AF71" s="3">
        <f t="shared" si="10"/>
        <v>1.9899231728167692</v>
      </c>
      <c r="AG71" s="3">
        <f t="shared" si="11"/>
        <v>6.817651080546569E-2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93</v>
      </c>
      <c r="D72" t="s">
        <v>27</v>
      </c>
      <c r="G72">
        <v>0.5</v>
      </c>
      <c r="H72">
        <v>0.5</v>
      </c>
      <c r="I72">
        <v>2577</v>
      </c>
      <c r="J72">
        <v>6206</v>
      </c>
      <c r="L72">
        <v>792</v>
      </c>
      <c r="M72">
        <v>2.3919999999999999</v>
      </c>
      <c r="N72">
        <v>5.5369999999999999</v>
      </c>
      <c r="O72">
        <v>3.145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44840</v>
      </c>
      <c r="Z72" s="6">
        <v>0.83268518518518519</v>
      </c>
      <c r="AB72">
        <v>1</v>
      </c>
      <c r="AD72" s="3">
        <f t="shared" si="8"/>
        <v>2.4643861000929954</v>
      </c>
      <c r="AE72" s="3">
        <f t="shared" si="9"/>
        <v>6.2593987556187116</v>
      </c>
      <c r="AF72" s="3">
        <f t="shared" si="10"/>
        <v>3.7950126555257162</v>
      </c>
      <c r="AG72" s="3">
        <f t="shared" si="11"/>
        <v>9.4885249154988874E-2</v>
      </c>
      <c r="AH72" s="3"/>
      <c r="AK72">
        <f>ABS(100*(AD72-AD73)/(AVERAGE(AD72:AD73)))</f>
        <v>39.956518919436938</v>
      </c>
      <c r="AQ72">
        <f>ABS(100*(AE72-AE73)/(AVERAGE(AE72:AE73)))</f>
        <v>0.55335503203850389</v>
      </c>
      <c r="AW72">
        <f>ABS(100*(AF72-AF73)/(AVERAGE(AF72:AF73)))</f>
        <v>40.002129957545435</v>
      </c>
      <c r="BC72">
        <f>ABS(100*(AG72-AG73)/(AVERAGE(AG72:AG73)))</f>
        <v>2.2445610757092096</v>
      </c>
      <c r="BG72" s="3">
        <f>AVERAGE(AD72:AD73)</f>
        <v>3.0796457105959436</v>
      </c>
      <c r="BH72" s="3">
        <f>AVERAGE(AE72:AE73)</f>
        <v>6.2421281903947898</v>
      </c>
      <c r="BI72" s="3">
        <f>AVERAGE(AF72:AF73)</f>
        <v>3.1624824797988462</v>
      </c>
      <c r="BJ72" s="3">
        <f>AVERAGE(AG72:AG73)</f>
        <v>9.5962214411018043E-2</v>
      </c>
    </row>
    <row r="73" spans="1:62" x14ac:dyDescent="0.35">
      <c r="A73">
        <v>49</v>
      </c>
      <c r="B73">
        <v>14</v>
      </c>
      <c r="C73" t="s">
        <v>93</v>
      </c>
      <c r="D73" t="s">
        <v>27</v>
      </c>
      <c r="G73">
        <v>0.5</v>
      </c>
      <c r="H73">
        <v>0.5</v>
      </c>
      <c r="I73">
        <v>3850</v>
      </c>
      <c r="J73">
        <v>6172</v>
      </c>
      <c r="L73">
        <v>812</v>
      </c>
      <c r="M73">
        <v>3.3679999999999999</v>
      </c>
      <c r="N73">
        <v>5.508</v>
      </c>
      <c r="O73">
        <v>2.1389999999999998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44840</v>
      </c>
      <c r="Z73" s="6">
        <v>0.84010416666666676</v>
      </c>
      <c r="AB73">
        <v>1</v>
      </c>
      <c r="AD73" s="3">
        <f t="shared" si="8"/>
        <v>3.6949053210988918</v>
      </c>
      <c r="AE73" s="3">
        <f t="shared" si="9"/>
        <v>6.224857625170868</v>
      </c>
      <c r="AF73" s="3">
        <f t="shared" si="10"/>
        <v>2.5299523040719762</v>
      </c>
      <c r="AG73" s="3">
        <f t="shared" si="11"/>
        <v>9.7039179667047198E-2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94</v>
      </c>
      <c r="D74" t="s">
        <v>27</v>
      </c>
      <c r="G74">
        <v>0.5</v>
      </c>
      <c r="H74">
        <v>0.5</v>
      </c>
      <c r="I74">
        <v>3724</v>
      </c>
      <c r="J74">
        <v>6059</v>
      </c>
      <c r="L74">
        <v>1394</v>
      </c>
      <c r="M74">
        <v>3.2719999999999998</v>
      </c>
      <c r="N74">
        <v>5.4109999999999996</v>
      </c>
      <c r="O74">
        <v>2.14</v>
      </c>
      <c r="Q74">
        <v>0.03</v>
      </c>
      <c r="R74">
        <v>1</v>
      </c>
      <c r="S74">
        <v>0</v>
      </c>
      <c r="T74">
        <v>0</v>
      </c>
      <c r="V74">
        <v>0</v>
      </c>
      <c r="Y74" s="1">
        <v>44840</v>
      </c>
      <c r="Z74" s="6">
        <v>0.8531481481481481</v>
      </c>
      <c r="AB74">
        <v>1</v>
      </c>
      <c r="AD74" s="3">
        <f t="shared" si="8"/>
        <v>3.5731100172129979</v>
      </c>
      <c r="AE74" s="3">
        <f t="shared" si="9"/>
        <v>6.1100591622118543</v>
      </c>
      <c r="AF74" s="3">
        <f t="shared" si="10"/>
        <v>2.5369491449988564</v>
      </c>
      <c r="AG74" s="3">
        <f t="shared" si="11"/>
        <v>0.15971855756794437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94</v>
      </c>
      <c r="D75" t="s">
        <v>27</v>
      </c>
      <c r="G75">
        <v>0.5</v>
      </c>
      <c r="H75">
        <v>0.5</v>
      </c>
      <c r="I75">
        <v>3797</v>
      </c>
      <c r="J75">
        <v>6021</v>
      </c>
      <c r="L75">
        <v>1297</v>
      </c>
      <c r="M75">
        <v>3.3279999999999998</v>
      </c>
      <c r="N75">
        <v>5.3789999999999996</v>
      </c>
      <c r="O75">
        <v>2.052</v>
      </c>
      <c r="Q75">
        <v>0.02</v>
      </c>
      <c r="R75">
        <v>1</v>
      </c>
      <c r="S75">
        <v>0</v>
      </c>
      <c r="T75">
        <v>0</v>
      </c>
      <c r="V75">
        <v>0</v>
      </c>
      <c r="Y75" s="1">
        <v>44840</v>
      </c>
      <c r="Z75" s="6">
        <v>0.86021990740740739</v>
      </c>
      <c r="AB75">
        <v>1</v>
      </c>
      <c r="AD75" s="3">
        <f t="shared" si="8"/>
        <v>3.6436739631151429</v>
      </c>
      <c r="AE75" s="3">
        <f t="shared" si="9"/>
        <v>6.0714543693583813</v>
      </c>
      <c r="AF75" s="3">
        <f t="shared" si="10"/>
        <v>2.4277804062432384</v>
      </c>
      <c r="AG75" s="3">
        <f t="shared" si="11"/>
        <v>0.1492719945844615</v>
      </c>
      <c r="AH75" s="3"/>
      <c r="AK75">
        <f>ABS(100*(AD75-AD76)/(AVERAGE(AD75:AD76)))</f>
        <v>1.8203900252200316</v>
      </c>
      <c r="AQ75">
        <f>ABS(100*(AE75-AE76)/(AVERAGE(AE75:AE76)))</f>
        <v>0.84014729673921829</v>
      </c>
      <c r="AW75">
        <f>ABS(100*(AF75-AF76)/(AVERAGE(AF75:AF76)))</f>
        <v>0.61328535612689772</v>
      </c>
      <c r="BC75">
        <f>ABS(100*(AG75-AG76)/(AVERAGE(AG75:AG76)))</f>
        <v>4.7885880407478725</v>
      </c>
      <c r="BG75" s="3">
        <f>AVERAGE(AD75:AD76)</f>
        <v>3.6108085636538698</v>
      </c>
      <c r="BH75" s="3">
        <f>AVERAGE(AE75:AE76)</f>
        <v>6.0460564793232017</v>
      </c>
      <c r="BI75" s="3">
        <f>AVERAGE(AF75:AF76)</f>
        <v>2.435247915669331</v>
      </c>
      <c r="BJ75" s="3">
        <f>AVERAGE(AG75:AG76)</f>
        <v>0.15293367645496064</v>
      </c>
    </row>
    <row r="76" spans="1:62" x14ac:dyDescent="0.35">
      <c r="A76">
        <v>52</v>
      </c>
      <c r="B76">
        <v>15</v>
      </c>
      <c r="C76" t="s">
        <v>94</v>
      </c>
      <c r="D76" t="s">
        <v>27</v>
      </c>
      <c r="G76">
        <v>0.5</v>
      </c>
      <c r="H76">
        <v>0.5</v>
      </c>
      <c r="I76">
        <v>3729</v>
      </c>
      <c r="J76">
        <v>5971</v>
      </c>
      <c r="L76">
        <v>1365</v>
      </c>
      <c r="M76">
        <v>3.2759999999999998</v>
      </c>
      <c r="N76">
        <v>5.3369999999999997</v>
      </c>
      <c r="O76">
        <v>2.0609999999999999</v>
      </c>
      <c r="Q76">
        <v>2.7E-2</v>
      </c>
      <c r="R76">
        <v>1</v>
      </c>
      <c r="S76">
        <v>0</v>
      </c>
      <c r="T76">
        <v>0</v>
      </c>
      <c r="V76">
        <v>0</v>
      </c>
      <c r="Y76" s="1">
        <v>44840</v>
      </c>
      <c r="Z76" s="6">
        <v>0.86797453703703698</v>
      </c>
      <c r="AB76">
        <v>1</v>
      </c>
      <c r="AD76" s="3">
        <f t="shared" si="8"/>
        <v>3.5779431641925972</v>
      </c>
      <c r="AE76" s="3">
        <f t="shared" si="9"/>
        <v>6.0206585892880211</v>
      </c>
      <c r="AF76" s="3">
        <f t="shared" si="10"/>
        <v>2.4427154250954239</v>
      </c>
      <c r="AG76" s="3">
        <f t="shared" si="11"/>
        <v>0.15659535832545979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95</v>
      </c>
      <c r="D77" t="s">
        <v>27</v>
      </c>
      <c r="G77">
        <v>0.5</v>
      </c>
      <c r="H77">
        <v>0.5</v>
      </c>
      <c r="I77">
        <v>1571</v>
      </c>
      <c r="J77">
        <v>5880</v>
      </c>
      <c r="L77">
        <v>1792</v>
      </c>
      <c r="M77">
        <v>1.62</v>
      </c>
      <c r="N77">
        <v>5.26</v>
      </c>
      <c r="O77">
        <v>3.64</v>
      </c>
      <c r="Q77">
        <v>7.0999999999999994E-2</v>
      </c>
      <c r="R77">
        <v>1</v>
      </c>
      <c r="S77">
        <v>0</v>
      </c>
      <c r="T77">
        <v>0</v>
      </c>
      <c r="V77">
        <v>0</v>
      </c>
      <c r="Y77" s="1">
        <v>44840</v>
      </c>
      <c r="Z77" s="6">
        <v>0.8800810185185185</v>
      </c>
      <c r="AB77">
        <v>1</v>
      </c>
      <c r="AD77" s="3">
        <f t="shared" si="8"/>
        <v>1.4919569277976839</v>
      </c>
      <c r="AE77" s="3">
        <f t="shared" si="9"/>
        <v>5.9282102695599672</v>
      </c>
      <c r="AF77" s="3">
        <f t="shared" si="10"/>
        <v>4.4362533417622831</v>
      </c>
      <c r="AG77" s="3">
        <f t="shared" si="11"/>
        <v>0.20258177475790495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95</v>
      </c>
      <c r="D78" t="s">
        <v>27</v>
      </c>
      <c r="G78">
        <v>0.5</v>
      </c>
      <c r="H78">
        <v>0.5</v>
      </c>
      <c r="I78">
        <v>2100</v>
      </c>
      <c r="J78">
        <v>6969</v>
      </c>
      <c r="L78">
        <v>1998</v>
      </c>
      <c r="M78">
        <v>2.0259999999999998</v>
      </c>
      <c r="N78">
        <v>6.1820000000000004</v>
      </c>
      <c r="O78">
        <v>4.1559999999999997</v>
      </c>
      <c r="Q78">
        <v>9.2999999999999999E-2</v>
      </c>
      <c r="R78">
        <v>1</v>
      </c>
      <c r="S78">
        <v>0</v>
      </c>
      <c r="T78">
        <v>0</v>
      </c>
      <c r="V78">
        <v>0</v>
      </c>
      <c r="Y78" s="1">
        <v>44840</v>
      </c>
      <c r="Z78" s="6">
        <v>0.8870717592592593</v>
      </c>
      <c r="AB78">
        <v>1</v>
      </c>
      <c r="AD78" s="3">
        <f t="shared" si="8"/>
        <v>2.0033038782392545</v>
      </c>
      <c r="AE78" s="3">
        <f t="shared" si="9"/>
        <v>7.0345423594924013</v>
      </c>
      <c r="AF78" s="3">
        <f t="shared" si="10"/>
        <v>5.0312384812531468</v>
      </c>
      <c r="AG78" s="3">
        <f t="shared" si="11"/>
        <v>0.22476725903210568</v>
      </c>
      <c r="AH78" s="3"/>
      <c r="AK78">
        <f>ABS(100*(AD78-AD79)/(AVERAGE(AD78:AD79)))</f>
        <v>69.223077919059577</v>
      </c>
      <c r="AQ78">
        <f>ABS(100*(AE78-AE79)/(AVERAGE(AE78:AE79)))</f>
        <v>0.15898624896299129</v>
      </c>
      <c r="AW78">
        <f>ABS(100*(AF78-AF79)/(AVERAGE(AF78:AF79)))</f>
        <v>53.765976853048947</v>
      </c>
      <c r="BC78">
        <f>ABS(100*(AG78-AG79)/(AVERAGE(AG78:AG79)))</f>
        <v>2.8806973732053511</v>
      </c>
      <c r="BG78" s="3">
        <f>AVERAGE(AD78:AD79)</f>
        <v>3.0636963255632672</v>
      </c>
      <c r="BH78" s="3">
        <f>AVERAGE(AE78:AE79)</f>
        <v>7.0289548236846615</v>
      </c>
      <c r="BI78" s="3">
        <f>AVERAGE(AF78:AF79)</f>
        <v>3.9652584981213943</v>
      </c>
      <c r="BJ78" s="3">
        <f>AVERAGE(AG78:AG79)</f>
        <v>0.22805200306299461</v>
      </c>
    </row>
    <row r="79" spans="1:62" x14ac:dyDescent="0.35">
      <c r="A79">
        <v>55</v>
      </c>
      <c r="B79">
        <v>16</v>
      </c>
      <c r="C79" t="s">
        <v>95</v>
      </c>
      <c r="D79" t="s">
        <v>27</v>
      </c>
      <c r="G79">
        <v>0.5</v>
      </c>
      <c r="H79">
        <v>0.5</v>
      </c>
      <c r="I79">
        <v>4294</v>
      </c>
      <c r="J79">
        <v>6958</v>
      </c>
      <c r="L79">
        <v>2059</v>
      </c>
      <c r="M79">
        <v>3.7090000000000001</v>
      </c>
      <c r="N79">
        <v>6.173</v>
      </c>
      <c r="O79">
        <v>2.464</v>
      </c>
      <c r="Q79">
        <v>9.9000000000000005E-2</v>
      </c>
      <c r="R79">
        <v>1</v>
      </c>
      <c r="S79">
        <v>0</v>
      </c>
      <c r="T79">
        <v>0</v>
      </c>
      <c r="V79">
        <v>0</v>
      </c>
      <c r="Y79" s="1">
        <v>44840</v>
      </c>
      <c r="Z79" s="6">
        <v>0.89473379629629635</v>
      </c>
      <c r="AB79">
        <v>1</v>
      </c>
      <c r="AD79" s="3">
        <f t="shared" si="8"/>
        <v>4.1240887728872799</v>
      </c>
      <c r="AE79" s="3">
        <f t="shared" si="9"/>
        <v>7.0233672878769218</v>
      </c>
      <c r="AF79" s="3">
        <f t="shared" si="10"/>
        <v>2.8992785149896418</v>
      </c>
      <c r="AG79" s="3">
        <f t="shared" si="11"/>
        <v>0.23133674709388355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96</v>
      </c>
      <c r="D80" t="s">
        <v>27</v>
      </c>
      <c r="G80">
        <v>0.5</v>
      </c>
      <c r="H80">
        <v>0.5</v>
      </c>
      <c r="I80">
        <v>3964</v>
      </c>
      <c r="J80">
        <v>7710</v>
      </c>
      <c r="L80">
        <v>2489</v>
      </c>
      <c r="M80">
        <v>3.456</v>
      </c>
      <c r="N80">
        <v>6.8109999999999999</v>
      </c>
      <c r="O80">
        <v>3.355</v>
      </c>
      <c r="Q80">
        <v>0.14399999999999999</v>
      </c>
      <c r="R80">
        <v>1</v>
      </c>
      <c r="S80">
        <v>0</v>
      </c>
      <c r="T80">
        <v>0</v>
      </c>
      <c r="V80">
        <v>0</v>
      </c>
      <c r="Y80" s="1">
        <v>44840</v>
      </c>
      <c r="Z80" s="6">
        <v>0.90802083333333339</v>
      </c>
      <c r="AB80">
        <v>1</v>
      </c>
      <c r="AD80" s="3">
        <f t="shared" si="8"/>
        <v>3.8051010722337479</v>
      </c>
      <c r="AE80" s="3">
        <f t="shared" si="9"/>
        <v>7.7873358201351328</v>
      </c>
      <c r="AF80" s="3">
        <f t="shared" si="10"/>
        <v>3.9822347479013849</v>
      </c>
      <c r="AG80" s="3">
        <f t="shared" si="11"/>
        <v>0.27764625310313745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96</v>
      </c>
      <c r="D81" t="s">
        <v>27</v>
      </c>
      <c r="G81">
        <v>0.5</v>
      </c>
      <c r="H81">
        <v>0.5</v>
      </c>
      <c r="I81">
        <v>4006</v>
      </c>
      <c r="J81">
        <v>7686</v>
      </c>
      <c r="L81">
        <v>2432</v>
      </c>
      <c r="M81">
        <v>3.488</v>
      </c>
      <c r="N81">
        <v>6.79</v>
      </c>
      <c r="O81">
        <v>3.302</v>
      </c>
      <c r="Q81">
        <v>0.13800000000000001</v>
      </c>
      <c r="R81">
        <v>1</v>
      </c>
      <c r="S81">
        <v>0</v>
      </c>
      <c r="T81">
        <v>0</v>
      </c>
      <c r="V81">
        <v>0</v>
      </c>
      <c r="Y81" s="1">
        <v>44840</v>
      </c>
      <c r="Z81" s="6">
        <v>0.91509259259259268</v>
      </c>
      <c r="AB81">
        <v>1</v>
      </c>
      <c r="AD81" s="3">
        <f t="shared" si="8"/>
        <v>3.8456995068623794</v>
      </c>
      <c r="AE81" s="3">
        <f t="shared" si="9"/>
        <v>7.7629538457013592</v>
      </c>
      <c r="AF81" s="3">
        <f t="shared" si="10"/>
        <v>3.9172543388389798</v>
      </c>
      <c r="AG81" s="3">
        <f t="shared" si="11"/>
        <v>0.27150755114377123</v>
      </c>
      <c r="AH81" s="3"/>
      <c r="AK81">
        <f>ABS(100*(AD81-AD82)/(AVERAGE(AD81:AD82)))</f>
        <v>3.5298963552920171</v>
      </c>
      <c r="AQ81">
        <f>ABS(100*(AE81-AE82)/(AVERAGE(AE81:AE82)))</f>
        <v>1.0921286338532301</v>
      </c>
      <c r="AW81">
        <f>ABS(100*(AF81-AF82)/(AVERAGE(AF81:AF82)))</f>
        <v>1.2449634788470429</v>
      </c>
      <c r="BC81">
        <f>ABS(100*(AG81-AG82)/(AVERAGE(AG81:AG82)))</f>
        <v>1.8081456760307024</v>
      </c>
      <c r="BG81" s="3">
        <f>AVERAGE(AD81:AD82)</f>
        <v>3.7790020785439138</v>
      </c>
      <c r="BH81" s="3">
        <f>AVERAGE(AE81:AE82)</f>
        <v>7.7207933482429603</v>
      </c>
      <c r="BI81" s="3">
        <f>AVERAGE(AF81:AF82)</f>
        <v>3.9417912696990469</v>
      </c>
      <c r="BJ81" s="3">
        <f>AVERAGE(AG81:AG82)</f>
        <v>0.27398457123263831</v>
      </c>
    </row>
    <row r="82" spans="1:62" x14ac:dyDescent="0.35">
      <c r="A82">
        <v>58</v>
      </c>
      <c r="B82">
        <v>17</v>
      </c>
      <c r="C82" t="s">
        <v>96</v>
      </c>
      <c r="D82" t="s">
        <v>27</v>
      </c>
      <c r="G82">
        <v>0.5</v>
      </c>
      <c r="H82">
        <v>0.5</v>
      </c>
      <c r="I82">
        <v>3868</v>
      </c>
      <c r="J82">
        <v>7603</v>
      </c>
      <c r="L82">
        <v>2478</v>
      </c>
      <c r="M82">
        <v>3.383</v>
      </c>
      <c r="N82">
        <v>6.72</v>
      </c>
      <c r="O82">
        <v>3.3370000000000002</v>
      </c>
      <c r="Q82">
        <v>0.14299999999999999</v>
      </c>
      <c r="R82">
        <v>1</v>
      </c>
      <c r="S82">
        <v>0</v>
      </c>
      <c r="T82">
        <v>0</v>
      </c>
      <c r="V82">
        <v>0</v>
      </c>
      <c r="Y82" s="1">
        <v>44840</v>
      </c>
      <c r="Z82" s="6">
        <v>0.92270833333333335</v>
      </c>
      <c r="AB82">
        <v>1</v>
      </c>
      <c r="AD82" s="3">
        <f t="shared" si="8"/>
        <v>3.7123046502254482</v>
      </c>
      <c r="AE82" s="3">
        <f t="shared" si="9"/>
        <v>7.6786328507845623</v>
      </c>
      <c r="AF82" s="3">
        <f t="shared" si="10"/>
        <v>3.9663282005591141</v>
      </c>
      <c r="AG82" s="3">
        <f t="shared" si="11"/>
        <v>0.27646159132150544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97</v>
      </c>
      <c r="D83" t="s">
        <v>27</v>
      </c>
      <c r="G83">
        <v>0.5</v>
      </c>
      <c r="H83">
        <v>0.5</v>
      </c>
      <c r="I83">
        <v>842</v>
      </c>
      <c r="J83">
        <v>2827</v>
      </c>
      <c r="L83">
        <v>723</v>
      </c>
      <c r="M83">
        <v>1.06</v>
      </c>
      <c r="N83">
        <v>2.6739999999999999</v>
      </c>
      <c r="O83">
        <v>1.613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44840</v>
      </c>
      <c r="Z83" s="6">
        <v>0.9343055555555555</v>
      </c>
      <c r="AB83">
        <v>1</v>
      </c>
      <c r="AD83" s="3">
        <f t="shared" si="8"/>
        <v>0.78728409817215494</v>
      </c>
      <c r="AE83" s="3">
        <f t="shared" si="9"/>
        <v>2.8266199384638027</v>
      </c>
      <c r="AF83" s="3">
        <f t="shared" si="10"/>
        <v>2.0393358402916477</v>
      </c>
      <c r="AG83" s="3">
        <f t="shared" si="11"/>
        <v>8.7454188888387671E-2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97</v>
      </c>
      <c r="D84" t="s">
        <v>27</v>
      </c>
      <c r="G84">
        <v>0.5</v>
      </c>
      <c r="H84">
        <v>0.5</v>
      </c>
      <c r="I84">
        <v>3280</v>
      </c>
      <c r="J84">
        <v>7564</v>
      </c>
      <c r="L84">
        <v>1611</v>
      </c>
      <c r="M84">
        <v>2.931</v>
      </c>
      <c r="N84">
        <v>6.6859999999999999</v>
      </c>
      <c r="O84">
        <v>3.7549999999999999</v>
      </c>
      <c r="Q84">
        <v>5.1999999999999998E-2</v>
      </c>
      <c r="R84">
        <v>1</v>
      </c>
      <c r="S84">
        <v>0</v>
      </c>
      <c r="T84">
        <v>0</v>
      </c>
      <c r="V84">
        <v>0</v>
      </c>
      <c r="Y84" s="1">
        <v>44840</v>
      </c>
      <c r="Z84" s="6">
        <v>0.94123842592592588</v>
      </c>
      <c r="AB84">
        <v>2</v>
      </c>
      <c r="AD84" s="3">
        <f t="shared" si="8"/>
        <v>3.1439265654246098</v>
      </c>
      <c r="AE84" s="3">
        <f t="shared" si="9"/>
        <v>7.6390121423296815</v>
      </c>
      <c r="AF84" s="3">
        <f t="shared" si="10"/>
        <v>4.4950855769050717</v>
      </c>
      <c r="AG84" s="3">
        <f t="shared" si="11"/>
        <v>0.18308870362377713</v>
      </c>
      <c r="AH84" s="3"/>
      <c r="AK84">
        <f>ABS(100*(AD84-AD85)/(AVERAGE(AD84:AD85)))</f>
        <v>43.573789176685118</v>
      </c>
      <c r="AQ84">
        <f>ABS(100*(AE84-AE85)/(AVERAGE(AE84:AE85)))</f>
        <v>1.4331948950262825</v>
      </c>
      <c r="AW84">
        <f>ABS(100*(AF84-AF85)/(AVERAGE(AF84:AF85)))</f>
        <v>52.180987544845209</v>
      </c>
      <c r="BC84">
        <f>ABS(100*(AG84-AG85)/(AVERAGE(AG84:AG85)))</f>
        <v>6.2676533928334495</v>
      </c>
      <c r="BG84" s="3">
        <f>AVERAGE(AD84:AD85)</f>
        <v>4.0196927981279416</v>
      </c>
      <c r="BH84" s="3">
        <f>AVERAGE(AE84:AE85)</f>
        <v>7.5846606576543962</v>
      </c>
      <c r="BI84" s="3">
        <f>AVERAGE(AF84:AF85)</f>
        <v>3.5649678595264547</v>
      </c>
      <c r="BJ84" s="3">
        <f>AVERAGE(AG84:AG85)</f>
        <v>0.1890120125319375</v>
      </c>
    </row>
    <row r="85" spans="1:62" x14ac:dyDescent="0.35">
      <c r="A85">
        <v>61</v>
      </c>
      <c r="B85">
        <v>18</v>
      </c>
      <c r="C85" t="s">
        <v>97</v>
      </c>
      <c r="D85" t="s">
        <v>27</v>
      </c>
      <c r="G85">
        <v>0.5</v>
      </c>
      <c r="H85">
        <v>0.5</v>
      </c>
      <c r="I85">
        <v>5092</v>
      </c>
      <c r="J85">
        <v>7457</v>
      </c>
      <c r="L85">
        <v>1721</v>
      </c>
      <c r="M85">
        <v>4.3209999999999997</v>
      </c>
      <c r="N85">
        <v>6.5960000000000001</v>
      </c>
      <c r="O85">
        <v>2.2749999999999999</v>
      </c>
      <c r="Q85">
        <v>6.4000000000000001E-2</v>
      </c>
      <c r="R85">
        <v>1</v>
      </c>
      <c r="S85">
        <v>0</v>
      </c>
      <c r="T85">
        <v>0</v>
      </c>
      <c r="V85">
        <v>0</v>
      </c>
      <c r="Y85" s="1">
        <v>44840</v>
      </c>
      <c r="Z85" s="6">
        <v>0.94878472222222221</v>
      </c>
      <c r="AB85">
        <v>2</v>
      </c>
      <c r="AD85" s="3">
        <f t="shared" si="8"/>
        <v>4.8954590308312742</v>
      </c>
      <c r="AE85" s="3">
        <f t="shared" si="9"/>
        <v>7.5303091729791118</v>
      </c>
      <c r="AF85" s="3">
        <f t="shared" si="10"/>
        <v>2.6348501421478376</v>
      </c>
      <c r="AG85" s="3">
        <f t="shared" si="11"/>
        <v>0.1949353214400979</v>
      </c>
      <c r="AH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6831</v>
      </c>
      <c r="J86">
        <v>21219</v>
      </c>
      <c r="L86">
        <v>5686</v>
      </c>
      <c r="M86">
        <v>5.6559999999999997</v>
      </c>
      <c r="N86">
        <v>18.254999999999999</v>
      </c>
      <c r="O86">
        <v>12.599</v>
      </c>
      <c r="Q86">
        <v>0.47899999999999998</v>
      </c>
      <c r="R86">
        <v>1</v>
      </c>
      <c r="S86">
        <v>0</v>
      </c>
      <c r="T86">
        <v>0</v>
      </c>
      <c r="V86">
        <v>0</v>
      </c>
      <c r="Y86" s="1">
        <v>44840</v>
      </c>
      <c r="Z86" s="6">
        <v>0.96223379629629635</v>
      </c>
      <c r="AB86">
        <v>1</v>
      </c>
      <c r="AD86" s="3">
        <f t="shared" si="8"/>
        <v>6.5764275503357945</v>
      </c>
      <c r="AE86" s="3">
        <f t="shared" si="9"/>
        <v>21.511339679544918</v>
      </c>
      <c r="AF86" s="3">
        <f t="shared" si="10"/>
        <v>14.934912129209124</v>
      </c>
      <c r="AG86" s="3">
        <f t="shared" si="11"/>
        <v>0.62195204545566007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7507</v>
      </c>
      <c r="J87">
        <v>21306</v>
      </c>
      <c r="L87">
        <v>5828</v>
      </c>
      <c r="M87">
        <v>6.1740000000000004</v>
      </c>
      <c r="N87">
        <v>18.329000000000001</v>
      </c>
      <c r="O87">
        <v>12.154999999999999</v>
      </c>
      <c r="Q87">
        <v>0.49399999999999999</v>
      </c>
      <c r="R87">
        <v>1</v>
      </c>
      <c r="S87">
        <v>0</v>
      </c>
      <c r="T87">
        <v>0</v>
      </c>
      <c r="V87">
        <v>0</v>
      </c>
      <c r="Y87" s="1">
        <v>44840</v>
      </c>
      <c r="Z87" s="6">
        <v>0.96944444444444444</v>
      </c>
      <c r="AB87">
        <v>1</v>
      </c>
      <c r="AD87" s="3">
        <f t="shared" si="8"/>
        <v>7.2298690219775743</v>
      </c>
      <c r="AE87" s="3">
        <f t="shared" si="9"/>
        <v>21.599724336867343</v>
      </c>
      <c r="AF87" s="3">
        <f t="shared" si="10"/>
        <v>14.369855314889769</v>
      </c>
      <c r="AG87" s="3">
        <f t="shared" si="11"/>
        <v>0.63724495209127419</v>
      </c>
      <c r="AH87" s="3"/>
      <c r="AK87">
        <f>ABS(100*(AD87-AD88)/(AVERAGE(AD87:AD88)))</f>
        <v>4.4830956544201346</v>
      </c>
      <c r="AM87">
        <f>100*((AVERAGE(AD87:AD88)*25.225)-(AVERAGE(AD69:AD70)*25))/(1000*0.075)</f>
        <v>115.47543801094908</v>
      </c>
      <c r="AQ87">
        <f>ABS(100*(AE87-AE88)/(AVERAGE(AE87:AE88)))</f>
        <v>1.8369232364835051</v>
      </c>
      <c r="AS87">
        <f>100*((AVERAGE(AE87:AE88)*25.225)-(AVERAGE(AE69:AE70)*25))/(2000*0.075)</f>
        <v>94.321169219734429</v>
      </c>
      <c r="AW87">
        <f>ABS(100*(AF87-AF88)/(AVERAGE(AF87:AF88)))</f>
        <v>5.1737518298408656</v>
      </c>
      <c r="AY87">
        <f>100*((AVERAGE(AF87:AF88)*25.225)-(AVERAGE(AF69:AF70)*25))/(1000*0.075)</f>
        <v>73.166900428519881</v>
      </c>
      <c r="BC87">
        <f>ABS(100*(AG87-AG88)/(AVERAGE(AG87:AG88)))</f>
        <v>1.1558644435870962</v>
      </c>
      <c r="BE87">
        <f>100*((AVERAGE(AG87:AG88)*25.225)-(AVERAGE(AG69:AG70)*25))/(100*0.075)</f>
        <v>107.98182752953466</v>
      </c>
      <c r="BG87" s="3">
        <f>AVERAGE(AD87:AD88)</f>
        <v>7.3956459633778184</v>
      </c>
      <c r="BH87" s="3">
        <f>AVERAGE(AE87:AE88)</f>
        <v>21.403144667995051</v>
      </c>
      <c r="BI87" s="3">
        <f>AVERAGE(AF87:AF88)</f>
        <v>14.007498704617234</v>
      </c>
      <c r="BJ87" s="3">
        <f>AVERAGE(AG87:AG88)</f>
        <v>0.6335832702207751</v>
      </c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7850</v>
      </c>
      <c r="J88">
        <v>20919</v>
      </c>
      <c r="L88">
        <v>5760</v>
      </c>
      <c r="M88">
        <v>6.4370000000000003</v>
      </c>
      <c r="N88">
        <v>18.001000000000001</v>
      </c>
      <c r="O88">
        <v>11.564</v>
      </c>
      <c r="Q88">
        <v>0.48599999999999999</v>
      </c>
      <c r="R88">
        <v>1</v>
      </c>
      <c r="S88">
        <v>0</v>
      </c>
      <c r="T88">
        <v>0</v>
      </c>
      <c r="V88">
        <v>0</v>
      </c>
      <c r="Y88" s="1">
        <v>44840</v>
      </c>
      <c r="Z88" s="6">
        <v>0.97726851851851848</v>
      </c>
      <c r="AB88">
        <v>1</v>
      </c>
      <c r="AD88" s="3">
        <f t="shared" si="8"/>
        <v>7.5614229047780634</v>
      </c>
      <c r="AE88" s="3">
        <f t="shared" si="9"/>
        <v>21.206564999122762</v>
      </c>
      <c r="AF88" s="3">
        <f t="shared" si="10"/>
        <v>13.645142094344699</v>
      </c>
      <c r="AG88" s="3">
        <f t="shared" si="11"/>
        <v>0.6299215883502759</v>
      </c>
      <c r="AH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6421</v>
      </c>
      <c r="J89">
        <v>8346</v>
      </c>
      <c r="L89">
        <v>1724</v>
      </c>
      <c r="M89">
        <v>5.3410000000000002</v>
      </c>
      <c r="N89">
        <v>7.3490000000000002</v>
      </c>
      <c r="O89">
        <v>2.008</v>
      </c>
      <c r="Q89">
        <v>6.4000000000000001E-2</v>
      </c>
      <c r="R89">
        <v>1</v>
      </c>
      <c r="S89">
        <v>0</v>
      </c>
      <c r="T89">
        <v>0</v>
      </c>
      <c r="V89">
        <v>0</v>
      </c>
      <c r="Y89" s="1">
        <v>44840</v>
      </c>
      <c r="Z89" s="6">
        <v>0.99089120370370365</v>
      </c>
      <c r="AB89">
        <v>1</v>
      </c>
      <c r="AD89" s="3">
        <f t="shared" si="8"/>
        <v>6.1801094980086795</v>
      </c>
      <c r="AE89" s="3">
        <f t="shared" si="9"/>
        <v>8.4334581426301067</v>
      </c>
      <c r="AF89" s="3">
        <f t="shared" si="10"/>
        <v>2.2533486446214273</v>
      </c>
      <c r="AG89" s="3">
        <f t="shared" si="11"/>
        <v>0.19525841101690666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6037</v>
      </c>
      <c r="J90">
        <v>8398</v>
      </c>
      <c r="L90">
        <v>1733</v>
      </c>
      <c r="M90">
        <v>5.0460000000000003</v>
      </c>
      <c r="N90">
        <v>7.3929999999999998</v>
      </c>
      <c r="O90">
        <v>2.347</v>
      </c>
      <c r="Q90">
        <v>6.5000000000000002E-2</v>
      </c>
      <c r="R90">
        <v>1</v>
      </c>
      <c r="S90">
        <v>0</v>
      </c>
      <c r="T90">
        <v>0</v>
      </c>
      <c r="V90">
        <v>0</v>
      </c>
      <c r="Y90" s="1">
        <v>44840</v>
      </c>
      <c r="Z90" s="6">
        <v>0.99822916666666661</v>
      </c>
      <c r="AB90">
        <v>1</v>
      </c>
      <c r="AD90" s="3">
        <f t="shared" si="8"/>
        <v>5.8089238099754787</v>
      </c>
      <c r="AE90" s="3">
        <f t="shared" si="9"/>
        <v>8.4862857539032817</v>
      </c>
      <c r="AF90" s="3">
        <f t="shared" si="10"/>
        <v>2.6773619439278029</v>
      </c>
      <c r="AG90" s="3">
        <f t="shared" si="11"/>
        <v>0.19622767974733291</v>
      </c>
      <c r="AH90" s="3"/>
      <c r="AK90">
        <f>ABS(100*(AD90-AD91)/(AVERAGE(AD90:AD91)))</f>
        <v>2.1699040860399204</v>
      </c>
      <c r="AL90">
        <f>ABS(100*((AVERAGE(AD90:AD91)-AVERAGE(AD84:AD85))/(AVERAGE(AD84:AD85,AD90:AD91))))</f>
        <v>35.364240196068351</v>
      </c>
      <c r="AQ90">
        <f>ABS(100*(AE90-AE91)/(AVERAGE(AE90:AE91)))</f>
        <v>0.29883440122447191</v>
      </c>
      <c r="AR90">
        <f>ABS(100*((AVERAGE(AE90:AE91)-AVERAGE(AE84:AE85))/(AVERAGE(AE84:AE85,AE90:AE91))))</f>
        <v>11.369612062388383</v>
      </c>
      <c r="AW90">
        <f>ABS(100*(AF90-AF91)/(AVERAGE(AF90:AF91)))</f>
        <v>5.4531543165840182</v>
      </c>
      <c r="AX90">
        <f>ABS(100*((AVERAGE(AF90:AF91)-AVERAGE(AF84:AF85))/(AVERAGE(AF84:AF85,AF90:AF91))))</f>
        <v>25.724583442002658</v>
      </c>
      <c r="BC90">
        <f>ABS(100*(AG90-AG91)/(AVERAGE(AG90:AG91)))</f>
        <v>1.4709545266988955</v>
      </c>
      <c r="BD90">
        <f>ABS(100*((AVERAGE(AG90:AG91)-AVERAGE(AG84:AG85))/(AVERAGE(AG84:AG85,AG90:AG91))))</f>
        <v>4.4839482291551214</v>
      </c>
      <c r="BG90" s="3">
        <f>AVERAGE(AD90:AD91)</f>
        <v>5.7465762139386527</v>
      </c>
      <c r="BH90" s="3">
        <f>AVERAGE(AE90:AE91)</f>
        <v>8.4989846989208715</v>
      </c>
      <c r="BI90" s="3">
        <f>AVERAGE(AF90:AF91)</f>
        <v>2.7524084849822192</v>
      </c>
      <c r="BJ90" s="3">
        <f>AVERAGE(AG90:AG91)</f>
        <v>0.19768158284297227</v>
      </c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5908</v>
      </c>
      <c r="J91">
        <v>8423</v>
      </c>
      <c r="L91">
        <v>1760</v>
      </c>
      <c r="M91">
        <v>4.9470000000000001</v>
      </c>
      <c r="N91">
        <v>7.415</v>
      </c>
      <c r="O91">
        <v>2.4670000000000001</v>
      </c>
      <c r="Q91">
        <v>6.8000000000000005E-2</v>
      </c>
      <c r="R91">
        <v>1</v>
      </c>
      <c r="S91">
        <v>0</v>
      </c>
      <c r="T91">
        <v>0</v>
      </c>
      <c r="V91">
        <v>0</v>
      </c>
      <c r="Y91" s="1">
        <v>44841</v>
      </c>
      <c r="Z91" s="6">
        <v>5.9606481481481489E-3</v>
      </c>
      <c r="AB91">
        <v>1</v>
      </c>
      <c r="AD91" s="3">
        <f t="shared" si="8"/>
        <v>5.6842286179018258</v>
      </c>
      <c r="AE91" s="3">
        <f t="shared" si="9"/>
        <v>8.5116836439384613</v>
      </c>
      <c r="AF91" s="3">
        <f t="shared" si="10"/>
        <v>2.8274550260366356</v>
      </c>
      <c r="AG91" s="3">
        <f t="shared" si="11"/>
        <v>0.19913548593861163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1952</v>
      </c>
      <c r="J92">
        <v>451</v>
      </c>
      <c r="L92">
        <v>189</v>
      </c>
      <c r="M92">
        <v>1.9119999999999999</v>
      </c>
      <c r="N92">
        <v>0.66100000000000003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44841</v>
      </c>
      <c r="Z92" s="6">
        <v>1.8287037037037036E-2</v>
      </c>
      <c r="AB92">
        <v>1</v>
      </c>
      <c r="AD92" s="3">
        <f t="shared" si="8"/>
        <v>1.860242727643125</v>
      </c>
      <c r="AE92" s="3">
        <f t="shared" si="9"/>
        <v>0.41280446952030941</v>
      </c>
      <c r="AF92" s="3">
        <f t="shared" si="10"/>
        <v>-1.4474382581228156</v>
      </c>
      <c r="AG92" s="3">
        <f t="shared" si="11"/>
        <v>2.9944244216430483E-2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355</v>
      </c>
      <c r="J93">
        <v>448</v>
      </c>
      <c r="L93">
        <v>166</v>
      </c>
      <c r="M93">
        <v>0.68700000000000006</v>
      </c>
      <c r="N93">
        <v>0.65800000000000003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44841</v>
      </c>
      <c r="Z93" s="6">
        <v>2.431712962962963E-2</v>
      </c>
      <c r="AB93">
        <v>1</v>
      </c>
      <c r="AD93" s="3">
        <f t="shared" si="8"/>
        <v>0.31653558235921575</v>
      </c>
      <c r="AE93" s="3">
        <f t="shared" si="9"/>
        <v>0.40975672271608782</v>
      </c>
      <c r="AF93" s="3">
        <f t="shared" si="10"/>
        <v>9.3221140356872068E-2</v>
      </c>
      <c r="AG93" s="3">
        <f t="shared" si="11"/>
        <v>2.7467224127563413E-2</v>
      </c>
      <c r="AH93" s="3"/>
      <c r="AK93">
        <f>ABS(100*(AD93-AD94)/(AVERAGE(AD93:AD94)))</f>
        <v>24.318130904124651</v>
      </c>
      <c r="AQ93">
        <f>ABS(100*(AE93-AE94)/(AVERAGE(AE93:AE94)))</f>
        <v>8.771152815068028</v>
      </c>
      <c r="AW93">
        <f>ABS(100*(AF93-AF94)/(AVERAGE(AF93:AF94)))</f>
        <v>72.588597488508157</v>
      </c>
      <c r="BC93">
        <f>ABS(100*(AG93-AG94)/(AVERAGE(AG93:AG94)))</f>
        <v>2.3805480053499521</v>
      </c>
      <c r="BG93" s="3">
        <f>AVERAGE(AD93:AD94)</f>
        <v>0.28222023880406311</v>
      </c>
      <c r="BH93" s="3">
        <f>AVERAGE(AE93:AE94)</f>
        <v>0.4285511613421209</v>
      </c>
      <c r="BI93" s="3">
        <f>AVERAGE(AF93:AF94)</f>
        <v>0.14633092253805779</v>
      </c>
      <c r="BJ93" s="3">
        <f>AVERAGE(AG93:AG94)</f>
        <v>2.7144134550754664E-2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284</v>
      </c>
      <c r="J94">
        <v>485</v>
      </c>
      <c r="L94">
        <v>160</v>
      </c>
      <c r="M94">
        <v>0.63300000000000001</v>
      </c>
      <c r="N94">
        <v>0.68899999999999995</v>
      </c>
      <c r="O94">
        <v>5.7000000000000002E-2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44841</v>
      </c>
      <c r="Z94" s="6">
        <v>3.0833333333333334E-2</v>
      </c>
      <c r="AB94">
        <v>1</v>
      </c>
      <c r="AD94" s="3">
        <f t="shared" si="8"/>
        <v>0.24790489524891049</v>
      </c>
      <c r="AE94" s="3">
        <f t="shared" si="9"/>
        <v>0.44734559996815398</v>
      </c>
      <c r="AF94" s="3">
        <f t="shared" si="10"/>
        <v>0.19944070471924349</v>
      </c>
      <c r="AG94" s="3">
        <f t="shared" si="11"/>
        <v>2.6821044973945916E-2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2251</v>
      </c>
      <c r="J95">
        <v>10167</v>
      </c>
      <c r="L95">
        <v>4364</v>
      </c>
      <c r="M95">
        <v>3.569</v>
      </c>
      <c r="N95">
        <v>14.82</v>
      </c>
      <c r="O95">
        <v>11.250999999999999</v>
      </c>
      <c r="Q95">
        <v>0.56699999999999995</v>
      </c>
      <c r="R95">
        <v>1</v>
      </c>
      <c r="S95">
        <v>0</v>
      </c>
      <c r="T95">
        <v>0</v>
      </c>
      <c r="V95">
        <v>0</v>
      </c>
      <c r="Y95" s="1">
        <v>44841</v>
      </c>
      <c r="Z95" s="6">
        <v>4.3263888888888886E-2</v>
      </c>
      <c r="AB95">
        <v>1</v>
      </c>
      <c r="AD95" s="3">
        <f t="shared" si="8"/>
        <v>3.5821081950385714</v>
      </c>
      <c r="AE95" s="3">
        <f t="shared" si="9"/>
        <v>17.139067421321016</v>
      </c>
      <c r="AF95" s="3">
        <f t="shared" si="10"/>
        <v>13.556959226282444</v>
      </c>
      <c r="AG95" s="3">
        <f t="shared" si="11"/>
        <v>0.79929539768100855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4743</v>
      </c>
      <c r="J96">
        <v>10107</v>
      </c>
      <c r="L96">
        <v>4384</v>
      </c>
      <c r="M96">
        <v>6.7560000000000002</v>
      </c>
      <c r="N96">
        <v>14.736000000000001</v>
      </c>
      <c r="O96">
        <v>7.9790000000000001</v>
      </c>
      <c r="Q96">
        <v>0.57099999999999995</v>
      </c>
      <c r="R96">
        <v>1</v>
      </c>
      <c r="S96">
        <v>0</v>
      </c>
      <c r="T96">
        <v>0</v>
      </c>
      <c r="V96">
        <v>0</v>
      </c>
      <c r="Y96" s="1">
        <v>44841</v>
      </c>
      <c r="Z96" s="6">
        <v>5.0231481481481481E-2</v>
      </c>
      <c r="AB96">
        <v>1</v>
      </c>
      <c r="AD96" s="3">
        <f t="shared" si="8"/>
        <v>7.5968422860921114</v>
      </c>
      <c r="AE96" s="3">
        <f t="shared" si="9"/>
        <v>17.037475861180294</v>
      </c>
      <c r="AF96" s="3">
        <f t="shared" si="10"/>
        <v>9.4406335750881816</v>
      </c>
      <c r="AG96" s="3">
        <f t="shared" si="11"/>
        <v>0.80288528186777242</v>
      </c>
      <c r="AH96" s="3"/>
      <c r="AI96">
        <f>100*(AVERAGE(I96:I97))/(AVERAGE(I$51:I$52))</f>
        <v>91.092146898072684</v>
      </c>
      <c r="AK96">
        <f>ABS(100*(AD96-AD97)/(AVERAGE(AD96:AD97)))</f>
        <v>0.29645545817512592</v>
      </c>
      <c r="AO96">
        <f>100*(AVERAGE(J96:J97))/(AVERAGE(J$51:J$52))</f>
        <v>88.843483610159069</v>
      </c>
      <c r="AQ96">
        <f>ABS(100*(AE96-AE97)/(AVERAGE(AE96:AE97)))</f>
        <v>4.9677901571534344E-2</v>
      </c>
      <c r="AU96">
        <f>100*(((AVERAGE(J96:J97))-(AVERAGE(I96:I97)))/((AVERAGE(J$51:J$52))-(AVERAGE($I$51:I52))))</f>
        <v>86.94135777435315</v>
      </c>
      <c r="AW96">
        <f>ABS(100*(AF96-AF97)/(AVERAGE(AF96:AF97)))</f>
        <v>0.14934636478671032</v>
      </c>
      <c r="BA96">
        <f>100*(AVERAGE(L96:L97))/(AVERAGE(L$51:L$52))</f>
        <v>92.113001470279357</v>
      </c>
      <c r="BC96">
        <f>ABS(100*(AG96-AG97)/(AVERAGE(AG96:AG97)))</f>
        <v>6.7045955973868754E-2</v>
      </c>
      <c r="BG96" s="3">
        <f>AVERAGE(AD96:AD97)</f>
        <v>7.6081196290445092</v>
      </c>
      <c r="BH96" s="3">
        <f>AVERAGE(AE96:AE97)</f>
        <v>17.041708842852824</v>
      </c>
      <c r="BI96" s="3">
        <f>AVERAGE(AF96:AF97)</f>
        <v>9.4335892138083146</v>
      </c>
      <c r="BJ96" s="3">
        <f>AVERAGE(AG96:AG97)</f>
        <v>0.80315452318177971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4757</v>
      </c>
      <c r="J97">
        <v>10112</v>
      </c>
      <c r="L97">
        <v>4387</v>
      </c>
      <c r="M97">
        <v>6.7729999999999997</v>
      </c>
      <c r="N97">
        <v>14.743</v>
      </c>
      <c r="O97">
        <v>7.9690000000000003</v>
      </c>
      <c r="Q97">
        <v>0.57099999999999995</v>
      </c>
      <c r="R97">
        <v>1</v>
      </c>
      <c r="S97">
        <v>0</v>
      </c>
      <c r="T97">
        <v>0</v>
      </c>
      <c r="V97">
        <v>0</v>
      </c>
      <c r="Y97" s="1">
        <v>44841</v>
      </c>
      <c r="Z97" s="6">
        <v>5.7592592592592591E-2</v>
      </c>
      <c r="AB97">
        <v>1</v>
      </c>
      <c r="AD97" s="3">
        <f t="shared" si="8"/>
        <v>7.619396971996907</v>
      </c>
      <c r="AE97" s="3">
        <f t="shared" si="9"/>
        <v>17.045941824525354</v>
      </c>
      <c r="AF97" s="3">
        <f t="shared" si="10"/>
        <v>9.4265448525284476</v>
      </c>
      <c r="AG97" s="3">
        <f t="shared" si="11"/>
        <v>0.80342376449578701</v>
      </c>
      <c r="AH97" s="3"/>
    </row>
    <row r="98" spans="1:62" x14ac:dyDescent="0.35">
      <c r="A98">
        <v>74</v>
      </c>
      <c r="B98">
        <v>21</v>
      </c>
      <c r="C98" t="s">
        <v>98</v>
      </c>
      <c r="D98" t="s">
        <v>27</v>
      </c>
      <c r="G98">
        <v>0.5</v>
      </c>
      <c r="H98">
        <v>0.5</v>
      </c>
      <c r="I98">
        <v>8962</v>
      </c>
      <c r="J98">
        <v>11764</v>
      </c>
      <c r="L98">
        <v>1420</v>
      </c>
      <c r="M98">
        <v>7.29</v>
      </c>
      <c r="N98">
        <v>10.244999999999999</v>
      </c>
      <c r="O98">
        <v>2.9550000000000001</v>
      </c>
      <c r="Q98">
        <v>3.3000000000000002E-2</v>
      </c>
      <c r="R98">
        <v>1</v>
      </c>
      <c r="S98">
        <v>0</v>
      </c>
      <c r="T98">
        <v>0</v>
      </c>
      <c r="V98">
        <v>0</v>
      </c>
      <c r="Y98" s="1">
        <v>44841</v>
      </c>
      <c r="Z98" s="6">
        <v>7.1192129629629633E-2</v>
      </c>
      <c r="AB98">
        <v>1</v>
      </c>
      <c r="AD98" s="3">
        <f t="shared" si="8"/>
        <v>8.6363147930408708</v>
      </c>
      <c r="AE98" s="3">
        <f t="shared" si="9"/>
        <v>11.905857668239898</v>
      </c>
      <c r="AF98" s="3">
        <f t="shared" si="10"/>
        <v>3.2695428751990274</v>
      </c>
      <c r="AG98" s="3">
        <f t="shared" si="11"/>
        <v>0.16251866723362016</v>
      </c>
      <c r="AH98" s="3"/>
    </row>
    <row r="99" spans="1:62" x14ac:dyDescent="0.35">
      <c r="A99">
        <v>75</v>
      </c>
      <c r="B99">
        <v>21</v>
      </c>
      <c r="C99" t="s">
        <v>98</v>
      </c>
      <c r="D99" t="s">
        <v>27</v>
      </c>
      <c r="G99">
        <v>0.5</v>
      </c>
      <c r="H99">
        <v>0.5</v>
      </c>
      <c r="I99">
        <v>9300</v>
      </c>
      <c r="J99">
        <v>11920</v>
      </c>
      <c r="L99">
        <v>1378</v>
      </c>
      <c r="M99">
        <v>7.55</v>
      </c>
      <c r="N99">
        <v>10.377000000000001</v>
      </c>
      <c r="O99">
        <v>2.827</v>
      </c>
      <c r="Q99">
        <v>2.8000000000000001E-2</v>
      </c>
      <c r="R99">
        <v>1</v>
      </c>
      <c r="S99">
        <v>0</v>
      </c>
      <c r="T99">
        <v>0</v>
      </c>
      <c r="V99">
        <v>0</v>
      </c>
      <c r="Y99" s="1">
        <v>44841</v>
      </c>
      <c r="Z99" s="6">
        <v>7.8553240740740743E-2</v>
      </c>
      <c r="AB99">
        <v>1</v>
      </c>
      <c r="AD99" s="3">
        <f t="shared" si="8"/>
        <v>8.9630355288617647</v>
      </c>
      <c r="AE99" s="3">
        <f t="shared" si="9"/>
        <v>12.064340502059419</v>
      </c>
      <c r="AF99" s="3">
        <f t="shared" si="10"/>
        <v>3.1013049731976547</v>
      </c>
      <c r="AG99" s="3">
        <f t="shared" si="11"/>
        <v>0.15799541315829768</v>
      </c>
      <c r="AH99" s="3"/>
      <c r="AK99">
        <f>ABS(100*(AD99-AD100)/(AVERAGE(AD99:AD100)))</f>
        <v>0.15109875950455284</v>
      </c>
      <c r="AQ99">
        <f>ABS(100*(AE99-AE100)/(AVERAGE(AE99:AE100)))</f>
        <v>0.74378742891006033</v>
      </c>
      <c r="AW99">
        <f>ABS(100*(AF99-AF100)/(AVERAGE(AF99:AF100)))</f>
        <v>2.4766102143655244</v>
      </c>
      <c r="BC99">
        <f>ABS(100*(AG99-AG100)/(AVERAGE(AG99:AG100)))</f>
        <v>4.4650508945799858</v>
      </c>
      <c r="BG99" s="3">
        <f>AVERAGE(AD99:AD100)</f>
        <v>8.9562691230903262</v>
      </c>
      <c r="BH99" s="3">
        <f>AVERAGE(AE99:AE100)</f>
        <v>12.019640215597503</v>
      </c>
      <c r="BI99" s="3">
        <f>AVERAGE(AF99:AF100)</f>
        <v>3.063371092507178</v>
      </c>
      <c r="BJ99" s="3">
        <f>AVERAGE(AG99:AG100)</f>
        <v>0.16160324676599536</v>
      </c>
    </row>
    <row r="100" spans="1:62" x14ac:dyDescent="0.35">
      <c r="A100">
        <v>76</v>
      </c>
      <c r="B100">
        <v>21</v>
      </c>
      <c r="C100" t="s">
        <v>98</v>
      </c>
      <c r="D100" t="s">
        <v>27</v>
      </c>
      <c r="G100">
        <v>0.5</v>
      </c>
      <c r="H100">
        <v>0.5</v>
      </c>
      <c r="I100">
        <v>9286</v>
      </c>
      <c r="J100">
        <v>11832</v>
      </c>
      <c r="L100">
        <v>1445</v>
      </c>
      <c r="M100">
        <v>7.5389999999999997</v>
      </c>
      <c r="N100">
        <v>10.303000000000001</v>
      </c>
      <c r="O100">
        <v>2.7639999999999998</v>
      </c>
      <c r="Q100">
        <v>3.5000000000000003E-2</v>
      </c>
      <c r="R100">
        <v>1</v>
      </c>
      <c r="S100">
        <v>0</v>
      </c>
      <c r="T100">
        <v>0</v>
      </c>
      <c r="V100">
        <v>0</v>
      </c>
      <c r="Y100" s="1">
        <v>44841</v>
      </c>
      <c r="Z100" s="6">
        <v>8.6412037037037037E-2</v>
      </c>
      <c r="AB100">
        <v>1</v>
      </c>
      <c r="AD100" s="3">
        <f t="shared" si="8"/>
        <v>8.9495027173188859</v>
      </c>
      <c r="AE100" s="3">
        <f t="shared" si="9"/>
        <v>11.974939929135587</v>
      </c>
      <c r="AF100" s="3">
        <f t="shared" si="10"/>
        <v>3.0254372118167012</v>
      </c>
      <c r="AG100" s="3">
        <f t="shared" si="11"/>
        <v>0.16521108037369306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99</v>
      </c>
      <c r="D101" t="s">
        <v>27</v>
      </c>
      <c r="G101">
        <v>0.5</v>
      </c>
      <c r="H101">
        <v>0.5</v>
      </c>
      <c r="I101">
        <v>5736</v>
      </c>
      <c r="J101">
        <v>6943</v>
      </c>
      <c r="L101">
        <v>2388</v>
      </c>
      <c r="M101">
        <v>4.8159999999999998</v>
      </c>
      <c r="N101">
        <v>6.16</v>
      </c>
      <c r="O101">
        <v>1.345</v>
      </c>
      <c r="Q101">
        <v>0.13400000000000001</v>
      </c>
      <c r="R101">
        <v>1</v>
      </c>
      <c r="S101">
        <v>0</v>
      </c>
      <c r="T101">
        <v>0</v>
      </c>
      <c r="V101">
        <v>0</v>
      </c>
      <c r="Y101" s="1">
        <v>44841</v>
      </c>
      <c r="Z101" s="6">
        <v>9.9826388888888895E-2</v>
      </c>
      <c r="AB101">
        <v>1</v>
      </c>
      <c r="AD101" s="3">
        <f t="shared" ref="AD101:AD139" si="12">((I101*$F$21)+$F$22)*1000/G101</f>
        <v>5.5179683618036206</v>
      </c>
      <c r="AE101" s="3">
        <f t="shared" ref="AE101:AE139" si="13">((J101*$H$21)+$H$22)*1000/H101</f>
        <v>7.0081285538558147</v>
      </c>
      <c r="AF101" s="3">
        <f t="shared" ref="AF101:AF139" si="14">AE101-AD101</f>
        <v>1.4901601920521941</v>
      </c>
      <c r="AG101" s="3">
        <f t="shared" ref="AG101:AG139" si="15">((L101*$J$21)+$J$22)*1000/H101</f>
        <v>0.2667689040172429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99</v>
      </c>
      <c r="D102" t="s">
        <v>27</v>
      </c>
      <c r="G102">
        <v>0.5</v>
      </c>
      <c r="H102">
        <v>0.5</v>
      </c>
      <c r="I102">
        <v>4391</v>
      </c>
      <c r="J102">
        <v>6933</v>
      </c>
      <c r="L102">
        <v>2356</v>
      </c>
      <c r="M102">
        <v>3.7839999999999998</v>
      </c>
      <c r="N102">
        <v>6.1520000000000001</v>
      </c>
      <c r="O102">
        <v>2.3690000000000002</v>
      </c>
      <c r="Q102">
        <v>0.13</v>
      </c>
      <c r="R102">
        <v>1</v>
      </c>
      <c r="S102">
        <v>0</v>
      </c>
      <c r="T102">
        <v>0</v>
      </c>
      <c r="V102">
        <v>0</v>
      </c>
      <c r="Y102" s="1">
        <v>44841</v>
      </c>
      <c r="Z102" s="6">
        <v>0.10699074074074073</v>
      </c>
      <c r="AB102">
        <v>1</v>
      </c>
      <c r="AD102" s="3">
        <f t="shared" si="12"/>
        <v>4.2178518242914995</v>
      </c>
      <c r="AE102" s="3">
        <f t="shared" si="13"/>
        <v>6.9979693978417421</v>
      </c>
      <c r="AF102" s="3">
        <f t="shared" si="14"/>
        <v>2.7801175735502426</v>
      </c>
      <c r="AG102" s="3">
        <f t="shared" si="15"/>
        <v>0.26332261519794964</v>
      </c>
      <c r="AH102" s="3"/>
      <c r="AK102">
        <f>ABS(100*(AD102-AD103)/(AVERAGE(AD102:AD103)))</f>
        <v>3.0715795108389874</v>
      </c>
      <c r="AQ102">
        <f>ABS(100*(AE102-AE103)/(AVERAGE(AE102:AE103)))</f>
        <v>0.13074103180437532</v>
      </c>
      <c r="AW102">
        <f>ABS(100*(AF102-AF103)/(AVERAGE(AF102:AF103)))</f>
        <v>4.1718038032726055</v>
      </c>
      <c r="BC102">
        <f>ABS(100*(AG102-AG103)/(AVERAGE(AG102:AG103)))</f>
        <v>1.7835118177172506</v>
      </c>
      <c r="BG102" s="3">
        <f>AVERAGE(AD102:AD103)</f>
        <v>4.154054284160793</v>
      </c>
      <c r="BH102" s="3">
        <f>AVERAGE(AE102:AE103)</f>
        <v>6.9933977776354102</v>
      </c>
      <c r="BI102" s="3">
        <f>AVERAGE(AF102:AF103)</f>
        <v>2.8393434934746162</v>
      </c>
      <c r="BJ102" s="3">
        <f>AVERAGE(AG102:AG103)</f>
        <v>0.26569193876121378</v>
      </c>
    </row>
    <row r="103" spans="1:62" x14ac:dyDescent="0.35">
      <c r="A103">
        <v>79</v>
      </c>
      <c r="B103">
        <v>22</v>
      </c>
      <c r="C103" t="s">
        <v>99</v>
      </c>
      <c r="D103" t="s">
        <v>27</v>
      </c>
      <c r="G103">
        <v>0.5</v>
      </c>
      <c r="H103">
        <v>0.5</v>
      </c>
      <c r="I103">
        <v>4259</v>
      </c>
      <c r="J103">
        <v>6924</v>
      </c>
      <c r="L103">
        <v>2400</v>
      </c>
      <c r="M103">
        <v>3.6819999999999999</v>
      </c>
      <c r="N103">
        <v>6.1449999999999996</v>
      </c>
      <c r="O103">
        <v>2.4630000000000001</v>
      </c>
      <c r="Q103">
        <v>0.13500000000000001</v>
      </c>
      <c r="R103">
        <v>1</v>
      </c>
      <c r="S103">
        <v>0</v>
      </c>
      <c r="T103">
        <v>0</v>
      </c>
      <c r="V103">
        <v>0</v>
      </c>
      <c r="Y103" s="1">
        <v>44841</v>
      </c>
      <c r="Z103" s="6">
        <v>0.11469907407407408</v>
      </c>
      <c r="AB103">
        <v>1</v>
      </c>
      <c r="AD103" s="3">
        <f t="shared" si="12"/>
        <v>4.0902567440300874</v>
      </c>
      <c r="AE103" s="3">
        <f t="shared" si="13"/>
        <v>6.9888261574290773</v>
      </c>
      <c r="AF103" s="3">
        <f t="shared" si="14"/>
        <v>2.8985694133989899</v>
      </c>
      <c r="AG103" s="3">
        <f t="shared" si="15"/>
        <v>0.26806126232447797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100</v>
      </c>
      <c r="D104" t="s">
        <v>27</v>
      </c>
      <c r="G104">
        <v>0.5</v>
      </c>
      <c r="H104">
        <v>0.5</v>
      </c>
      <c r="I104">
        <v>6123</v>
      </c>
      <c r="J104">
        <v>9055</v>
      </c>
      <c r="L104">
        <v>12435</v>
      </c>
      <c r="M104">
        <v>5.1120000000000001</v>
      </c>
      <c r="N104">
        <v>7.95</v>
      </c>
      <c r="O104">
        <v>2.8380000000000001</v>
      </c>
      <c r="Q104">
        <v>1.1850000000000001</v>
      </c>
      <c r="R104">
        <v>1</v>
      </c>
      <c r="S104">
        <v>0</v>
      </c>
      <c r="T104">
        <v>0</v>
      </c>
      <c r="V104">
        <v>0</v>
      </c>
      <c r="Y104" s="1">
        <v>44841</v>
      </c>
      <c r="Z104" s="6">
        <v>0.12773148148148147</v>
      </c>
      <c r="AB104">
        <v>1</v>
      </c>
      <c r="AD104" s="3">
        <f t="shared" si="12"/>
        <v>5.8920539380245813</v>
      </c>
      <c r="AE104" s="3">
        <f t="shared" si="13"/>
        <v>9.1537423040278068</v>
      </c>
      <c r="AF104" s="3">
        <f t="shared" si="14"/>
        <v>3.2616883660032254</v>
      </c>
      <c r="AG104" s="3">
        <f t="shared" si="15"/>
        <v>1.3487958967497407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100</v>
      </c>
      <c r="D105" t="s">
        <v>27</v>
      </c>
      <c r="G105">
        <v>0.5</v>
      </c>
      <c r="H105">
        <v>0.5</v>
      </c>
      <c r="I105">
        <v>6703</v>
      </c>
      <c r="J105">
        <v>9080</v>
      </c>
      <c r="L105">
        <v>12460</v>
      </c>
      <c r="M105">
        <v>5.5570000000000004</v>
      </c>
      <c r="N105">
        <v>7.9710000000000001</v>
      </c>
      <c r="O105">
        <v>2.4140000000000001</v>
      </c>
      <c r="Q105">
        <v>1.1870000000000001</v>
      </c>
      <c r="R105">
        <v>1</v>
      </c>
      <c r="S105">
        <v>0</v>
      </c>
      <c r="T105">
        <v>0</v>
      </c>
      <c r="V105">
        <v>0</v>
      </c>
      <c r="Y105" s="1">
        <v>44841</v>
      </c>
      <c r="Z105" s="6">
        <v>0.13496527777777778</v>
      </c>
      <c r="AB105">
        <v>1</v>
      </c>
      <c r="AD105" s="3">
        <f t="shared" si="12"/>
        <v>6.4526989876580609</v>
      </c>
      <c r="AE105" s="3">
        <f t="shared" si="13"/>
        <v>9.1791401940629882</v>
      </c>
      <c r="AF105" s="3">
        <f t="shared" si="14"/>
        <v>2.7264412064049273</v>
      </c>
      <c r="AG105" s="3">
        <f t="shared" si="15"/>
        <v>1.3514883098898136</v>
      </c>
      <c r="AH105" s="3"/>
      <c r="AK105">
        <f>ABS(100*(AD105-AD106)/(AVERAGE(AD105:AD106)))</f>
        <v>2.2806492208540443</v>
      </c>
      <c r="AQ105">
        <f>ABS(100*(AE105-AE106)/(AVERAGE(AE105:AE106)))</f>
        <v>0.16615274945634434</v>
      </c>
      <c r="AW105">
        <f>ABS(100*(AF105-AF106)/(AVERAGE(AF105:AF106)))</f>
        <v>6.2055738983181365</v>
      </c>
      <c r="BC105">
        <f>ABS(100*(AG105-AG106)/(AVERAGE(AG105:AG106)))</f>
        <v>0.92801588538536806</v>
      </c>
      <c r="BG105" s="3">
        <f>AVERAGE(AD105:AD106)</f>
        <v>6.5271294511438853</v>
      </c>
      <c r="BH105" s="3">
        <f>AVERAGE(AE105:AE106)</f>
        <v>9.1715208270524329</v>
      </c>
      <c r="BI105" s="3">
        <f>AVERAGE(AF105:AF106)</f>
        <v>2.6443913759085489</v>
      </c>
      <c r="BJ105" s="3">
        <f>AVERAGE(AG105:AG106)</f>
        <v>1.3577885566375842</v>
      </c>
    </row>
    <row r="106" spans="1:62" x14ac:dyDescent="0.35">
      <c r="A106">
        <v>82</v>
      </c>
      <c r="B106">
        <v>23</v>
      </c>
      <c r="C106" t="s">
        <v>100</v>
      </c>
      <c r="D106" t="s">
        <v>27</v>
      </c>
      <c r="G106">
        <v>0.5</v>
      </c>
      <c r="H106">
        <v>0.5</v>
      </c>
      <c r="I106">
        <v>6857</v>
      </c>
      <c r="J106">
        <v>9065</v>
      </c>
      <c r="L106">
        <v>12577</v>
      </c>
      <c r="M106">
        <v>5.6749999999999998</v>
      </c>
      <c r="N106">
        <v>7.9580000000000002</v>
      </c>
      <c r="O106">
        <v>2.2829999999999999</v>
      </c>
      <c r="Q106">
        <v>1.1990000000000001</v>
      </c>
      <c r="R106">
        <v>1</v>
      </c>
      <c r="S106">
        <v>0</v>
      </c>
      <c r="T106">
        <v>0</v>
      </c>
      <c r="V106">
        <v>0</v>
      </c>
      <c r="Y106" s="1">
        <v>44841</v>
      </c>
      <c r="Z106" s="6">
        <v>0.14265046296296297</v>
      </c>
      <c r="AB106">
        <v>1</v>
      </c>
      <c r="AD106" s="3">
        <f t="shared" si="12"/>
        <v>6.6015599146297088</v>
      </c>
      <c r="AE106" s="3">
        <f t="shared" si="13"/>
        <v>9.1639014600418793</v>
      </c>
      <c r="AF106" s="3">
        <f t="shared" si="14"/>
        <v>2.5623415454121705</v>
      </c>
      <c r="AG106" s="3">
        <f t="shared" si="15"/>
        <v>1.3640888033853551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101</v>
      </c>
      <c r="D107" t="s">
        <v>27</v>
      </c>
      <c r="G107">
        <v>0.5</v>
      </c>
      <c r="H107">
        <v>0.5</v>
      </c>
      <c r="I107">
        <v>2717</v>
      </c>
      <c r="J107">
        <v>4073</v>
      </c>
      <c r="L107">
        <v>1195</v>
      </c>
      <c r="M107">
        <v>2.4990000000000001</v>
      </c>
      <c r="N107">
        <v>3.7290000000000001</v>
      </c>
      <c r="O107">
        <v>1.23</v>
      </c>
      <c r="Q107">
        <v>8.9999999999999993E-3</v>
      </c>
      <c r="R107">
        <v>1</v>
      </c>
      <c r="S107">
        <v>0</v>
      </c>
      <c r="T107">
        <v>0</v>
      </c>
      <c r="V107">
        <v>0</v>
      </c>
      <c r="Y107" s="1">
        <v>44841</v>
      </c>
      <c r="Z107" s="6">
        <v>0.1555324074074074</v>
      </c>
      <c r="AB107">
        <v>1</v>
      </c>
      <c r="AD107" s="3">
        <f t="shared" si="12"/>
        <v>2.5997142155217667</v>
      </c>
      <c r="AE107" s="3">
        <f t="shared" si="13"/>
        <v>4.0924507778171666</v>
      </c>
      <c r="AF107" s="3">
        <f t="shared" si="14"/>
        <v>1.4927365622953999</v>
      </c>
      <c r="AG107" s="3">
        <f t="shared" si="15"/>
        <v>0.13828694897296406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101</v>
      </c>
      <c r="D108" t="s">
        <v>27</v>
      </c>
      <c r="G108">
        <v>0.5</v>
      </c>
      <c r="H108">
        <v>0.5</v>
      </c>
      <c r="I108">
        <v>1281</v>
      </c>
      <c r="J108">
        <v>4102</v>
      </c>
      <c r="L108">
        <v>1133</v>
      </c>
      <c r="M108">
        <v>1.397</v>
      </c>
      <c r="N108">
        <v>3.754</v>
      </c>
      <c r="O108">
        <v>2.3570000000000002</v>
      </c>
      <c r="Q108">
        <v>2E-3</v>
      </c>
      <c r="R108">
        <v>1</v>
      </c>
      <c r="S108">
        <v>0</v>
      </c>
      <c r="T108">
        <v>0</v>
      </c>
      <c r="V108">
        <v>0</v>
      </c>
      <c r="Y108" s="1">
        <v>44841</v>
      </c>
      <c r="Z108" s="6">
        <v>0.16237268518518519</v>
      </c>
      <c r="AB108">
        <v>1</v>
      </c>
      <c r="AD108" s="3">
        <f t="shared" si="12"/>
        <v>1.211634402980944</v>
      </c>
      <c r="AE108" s="3">
        <f t="shared" si="13"/>
        <v>4.1219123302579757</v>
      </c>
      <c r="AF108" s="3">
        <f t="shared" si="14"/>
        <v>2.9102779272770318</v>
      </c>
      <c r="AG108" s="3">
        <f t="shared" si="15"/>
        <v>0.13160976438558328</v>
      </c>
      <c r="AH108" s="3"/>
      <c r="AK108">
        <f>ABS(100*(AD108-AD109)/(AVERAGE(AD108:AD109)))</f>
        <v>0.15943073939579491</v>
      </c>
      <c r="AQ108">
        <f>ABS(100*(AE108-AE109)/(AVERAGE(AE108:AE109)))</f>
        <v>4.9281265199200161E-2</v>
      </c>
      <c r="AW108">
        <f>ABS(100*(AF108-AF109)/(AVERAGE(AF108:AF109)))</f>
        <v>3.3869872266714218E-3</v>
      </c>
      <c r="BC108">
        <f>ABS(100*(AG108-AG109)/(AVERAGE(AG108:AG109)))</f>
        <v>0.32678595708727881</v>
      </c>
      <c r="BG108" s="3">
        <f>AVERAGE(AD108:AD109)</f>
        <v>1.2126010323768637</v>
      </c>
      <c r="BH108" s="3">
        <f>AVERAGE(AE108:AE109)</f>
        <v>4.1229282458593826</v>
      </c>
      <c r="BI108" s="3">
        <f>AVERAGE(AF108:AF109)</f>
        <v>2.9103272134825193</v>
      </c>
      <c r="BJ108" s="3">
        <f>AVERAGE(AG108:AG109)</f>
        <v>0.13182515743678908</v>
      </c>
    </row>
    <row r="109" spans="1:62" x14ac:dyDescent="0.35">
      <c r="A109">
        <v>85</v>
      </c>
      <c r="B109">
        <v>24</v>
      </c>
      <c r="C109" t="s">
        <v>101</v>
      </c>
      <c r="D109" t="s">
        <v>27</v>
      </c>
      <c r="G109">
        <v>0.5</v>
      </c>
      <c r="H109">
        <v>0.5</v>
      </c>
      <c r="I109">
        <v>1283</v>
      </c>
      <c r="J109">
        <v>4104</v>
      </c>
      <c r="L109">
        <v>1137</v>
      </c>
      <c r="M109">
        <v>1.399</v>
      </c>
      <c r="N109">
        <v>3.7549999999999999</v>
      </c>
      <c r="O109">
        <v>2.3559999999999999</v>
      </c>
      <c r="Q109">
        <v>3.0000000000000001E-3</v>
      </c>
      <c r="R109">
        <v>1</v>
      </c>
      <c r="S109">
        <v>0</v>
      </c>
      <c r="T109">
        <v>0</v>
      </c>
      <c r="V109">
        <v>0</v>
      </c>
      <c r="Y109" s="1">
        <v>44841</v>
      </c>
      <c r="Z109" s="6">
        <v>0.1696412037037037</v>
      </c>
      <c r="AB109">
        <v>1</v>
      </c>
      <c r="AD109" s="3">
        <f t="shared" si="12"/>
        <v>1.2135676617727835</v>
      </c>
      <c r="AE109" s="3">
        <f t="shared" si="13"/>
        <v>4.1239441614607903</v>
      </c>
      <c r="AF109" s="3">
        <f t="shared" si="14"/>
        <v>2.9103764996880068</v>
      </c>
      <c r="AG109" s="3">
        <f t="shared" si="15"/>
        <v>0.1320405504879949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102</v>
      </c>
      <c r="D110" t="s">
        <v>27</v>
      </c>
      <c r="G110">
        <v>0.5</v>
      </c>
      <c r="H110">
        <v>0.5</v>
      </c>
      <c r="I110">
        <v>6176</v>
      </c>
      <c r="J110">
        <v>9489</v>
      </c>
      <c r="L110">
        <v>928</v>
      </c>
      <c r="M110">
        <v>5.1529999999999996</v>
      </c>
      <c r="N110">
        <v>8.3179999999999996</v>
      </c>
      <c r="O110">
        <v>3.165</v>
      </c>
      <c r="Q110">
        <v>0</v>
      </c>
      <c r="R110">
        <v>1</v>
      </c>
      <c r="S110">
        <v>0</v>
      </c>
      <c r="T110">
        <v>0</v>
      </c>
      <c r="V110">
        <v>0</v>
      </c>
      <c r="Y110" s="1">
        <v>44841</v>
      </c>
      <c r="Z110" s="6">
        <v>0.1825</v>
      </c>
      <c r="AB110">
        <v>1</v>
      </c>
      <c r="AD110" s="3">
        <f t="shared" si="12"/>
        <v>5.9432852960083302</v>
      </c>
      <c r="AE110" s="3">
        <f t="shared" si="13"/>
        <v>9.5946496750385304</v>
      </c>
      <c r="AF110" s="3">
        <f t="shared" si="14"/>
        <v>3.6513643790302002</v>
      </c>
      <c r="AG110" s="3">
        <f t="shared" si="15"/>
        <v>0.10953197663698547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102</v>
      </c>
      <c r="D111" t="s">
        <v>27</v>
      </c>
      <c r="G111">
        <v>0.5</v>
      </c>
      <c r="H111">
        <v>0.5</v>
      </c>
      <c r="I111">
        <v>7830</v>
      </c>
      <c r="J111">
        <v>9359</v>
      </c>
      <c r="L111">
        <v>911</v>
      </c>
      <c r="M111">
        <v>6.4219999999999997</v>
      </c>
      <c r="N111">
        <v>8.2070000000000007</v>
      </c>
      <c r="O111">
        <v>1.7849999999999999</v>
      </c>
      <c r="Q111">
        <v>0</v>
      </c>
      <c r="R111">
        <v>1</v>
      </c>
      <c r="S111">
        <v>0</v>
      </c>
      <c r="T111">
        <v>0</v>
      </c>
      <c r="V111">
        <v>0</v>
      </c>
      <c r="Y111" s="1">
        <v>44841</v>
      </c>
      <c r="Z111" s="6">
        <v>0.18975694444444446</v>
      </c>
      <c r="AB111">
        <v>1</v>
      </c>
      <c r="AD111" s="3">
        <f t="shared" si="12"/>
        <v>7.5420903168596674</v>
      </c>
      <c r="AE111" s="3">
        <f t="shared" si="13"/>
        <v>9.4625806468555957</v>
      </c>
      <c r="AF111" s="3">
        <f t="shared" si="14"/>
        <v>1.9204903299959284</v>
      </c>
      <c r="AG111" s="3">
        <f t="shared" si="15"/>
        <v>0.1077011357017359</v>
      </c>
      <c r="AH111" s="3"/>
      <c r="AK111">
        <f>ABS(100*(AD111-AD112)/(AVERAGE(AD111:AD112)))</f>
        <v>2.3432661388676821</v>
      </c>
      <c r="AQ111">
        <f>ABS(100*(AE111-AE112)/(AVERAGE(AE111:AE112)))</f>
        <v>1.2906890570631351</v>
      </c>
      <c r="AW111">
        <f>ABS(100*(AF111-AF112)/(AVERAGE(AF111:AF112)))</f>
        <v>2.95373679469601</v>
      </c>
      <c r="BC111">
        <f>ABS(100*(AG111-AG112)/(AVERAGE(AG111:AG112)))</f>
        <v>3.8734293501490664</v>
      </c>
      <c r="BG111" s="3">
        <f>AVERAGE(AD111:AD112)</f>
        <v>7.6315035359822483</v>
      </c>
      <c r="BH111" s="3">
        <f>AVERAGE(AE111:AE112)</f>
        <v>9.5240435407407311</v>
      </c>
      <c r="BI111" s="3">
        <f>AVERAGE(AF111:AF112)</f>
        <v>1.8925400047584819</v>
      </c>
      <c r="BJ111" s="3">
        <f>AVERAGE(AG111:AG112)</f>
        <v>0.10565490171528048</v>
      </c>
    </row>
    <row r="112" spans="1:62" x14ac:dyDescent="0.35">
      <c r="A112">
        <v>88</v>
      </c>
      <c r="B112">
        <v>25</v>
      </c>
      <c r="C112" t="s">
        <v>102</v>
      </c>
      <c r="D112" t="s">
        <v>27</v>
      </c>
      <c r="G112">
        <v>0.5</v>
      </c>
      <c r="H112">
        <v>0.5</v>
      </c>
      <c r="I112">
        <v>8015</v>
      </c>
      <c r="J112">
        <v>9480</v>
      </c>
      <c r="L112">
        <v>873</v>
      </c>
      <c r="M112">
        <v>6.5640000000000001</v>
      </c>
      <c r="N112">
        <v>8.31</v>
      </c>
      <c r="O112">
        <v>1.746</v>
      </c>
      <c r="Q112">
        <v>0</v>
      </c>
      <c r="R112">
        <v>1</v>
      </c>
      <c r="S112">
        <v>0</v>
      </c>
      <c r="T112">
        <v>0</v>
      </c>
      <c r="V112">
        <v>0</v>
      </c>
      <c r="Y112" s="1">
        <v>44841</v>
      </c>
      <c r="Z112" s="6">
        <v>0.19739583333333333</v>
      </c>
      <c r="AB112">
        <v>1</v>
      </c>
      <c r="AD112" s="3">
        <f t="shared" si="12"/>
        <v>7.7209167551048292</v>
      </c>
      <c r="AE112" s="3">
        <f t="shared" si="13"/>
        <v>9.5855064346258647</v>
      </c>
      <c r="AF112" s="3">
        <f t="shared" si="14"/>
        <v>1.8645896795210355</v>
      </c>
      <c r="AG112" s="3">
        <f t="shared" si="15"/>
        <v>0.10360866772882507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103</v>
      </c>
      <c r="D113" t="s">
        <v>27</v>
      </c>
      <c r="G113">
        <v>0.5</v>
      </c>
      <c r="H113">
        <v>0.5</v>
      </c>
      <c r="I113">
        <v>3878</v>
      </c>
      <c r="J113">
        <v>6385</v>
      </c>
      <c r="L113">
        <v>2292</v>
      </c>
      <c r="M113">
        <v>3.39</v>
      </c>
      <c r="N113">
        <v>5.6879999999999997</v>
      </c>
      <c r="O113">
        <v>2.298</v>
      </c>
      <c r="Q113">
        <v>0.124</v>
      </c>
      <c r="R113">
        <v>1</v>
      </c>
      <c r="S113">
        <v>0</v>
      </c>
      <c r="T113">
        <v>0</v>
      </c>
      <c r="V113">
        <v>0</v>
      </c>
      <c r="Y113" s="1">
        <v>44841</v>
      </c>
      <c r="Z113" s="6">
        <v>0.21024305555555556</v>
      </c>
      <c r="AB113">
        <v>1</v>
      </c>
      <c r="AD113" s="3">
        <f t="shared" si="12"/>
        <v>3.7219709441846462</v>
      </c>
      <c r="AE113" s="3">
        <f t="shared" si="13"/>
        <v>6.4412476482705996</v>
      </c>
      <c r="AF113" s="3">
        <f t="shared" si="14"/>
        <v>2.7192767040859533</v>
      </c>
      <c r="AG113" s="3">
        <f t="shared" si="15"/>
        <v>0.256430037559363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103</v>
      </c>
      <c r="D114" t="s">
        <v>27</v>
      </c>
      <c r="G114">
        <v>0.5</v>
      </c>
      <c r="H114">
        <v>0.5</v>
      </c>
      <c r="I114">
        <v>3182</v>
      </c>
      <c r="J114">
        <v>6327</v>
      </c>
      <c r="L114">
        <v>2306</v>
      </c>
      <c r="M114">
        <v>2.8559999999999999</v>
      </c>
      <c r="N114">
        <v>5.6379999999999999</v>
      </c>
      <c r="O114">
        <v>2.782</v>
      </c>
      <c r="Q114">
        <v>0.125</v>
      </c>
      <c r="R114">
        <v>1</v>
      </c>
      <c r="S114">
        <v>0</v>
      </c>
      <c r="T114">
        <v>0</v>
      </c>
      <c r="V114">
        <v>0</v>
      </c>
      <c r="Y114" s="1">
        <v>44841</v>
      </c>
      <c r="Z114" s="6">
        <v>0.2171990740740741</v>
      </c>
      <c r="AB114">
        <v>1</v>
      </c>
      <c r="AD114" s="3">
        <f t="shared" si="12"/>
        <v>3.0491968846244704</v>
      </c>
      <c r="AE114" s="3">
        <f t="shared" si="13"/>
        <v>6.3823245433889824</v>
      </c>
      <c r="AF114" s="3">
        <f t="shared" si="14"/>
        <v>3.333127658764512</v>
      </c>
      <c r="AG114" s="3">
        <f t="shared" si="15"/>
        <v>0.25793778891780383</v>
      </c>
      <c r="AH114" s="3"/>
      <c r="AK114">
        <f>ABS(100*(AD114-AD115)/(AVERAGE(AD114:AD115)))</f>
        <v>3.7331271657172884</v>
      </c>
      <c r="AQ114">
        <f>ABS(100*(AE114-AE115)/(AVERAGE(AE114:AE115)))</f>
        <v>0.11136145580061745</v>
      </c>
      <c r="AW114">
        <f>ABS(100*(AF114-AF115)/(AVERAGE(AF114:AF115)))</f>
        <v>3.3209685708606931</v>
      </c>
      <c r="BC114">
        <f>ABS(100*(AG114-AG115)/(AVERAGE(AG114:AG115)))</f>
        <v>3.0951314431270838</v>
      </c>
      <c r="BG114" s="3">
        <f>AVERAGE(AD114:AD115)</f>
        <v>3.1071946483796578</v>
      </c>
      <c r="BH114" s="3">
        <f>AVERAGE(AE114:AE115)</f>
        <v>6.3858802479939074</v>
      </c>
      <c r="BI114" s="3">
        <f>AVERAGE(AF114:AF115)</f>
        <v>3.2786855996142497</v>
      </c>
      <c r="BJ114" s="3">
        <f>AVERAGE(AG114:AG115)</f>
        <v>0.25400686573329739</v>
      </c>
    </row>
    <row r="115" spans="1:62" x14ac:dyDescent="0.35">
      <c r="A115">
        <v>91</v>
      </c>
      <c r="B115">
        <v>26</v>
      </c>
      <c r="C115" t="s">
        <v>103</v>
      </c>
      <c r="D115" t="s">
        <v>27</v>
      </c>
      <c r="G115">
        <v>0.5</v>
      </c>
      <c r="H115">
        <v>0.5</v>
      </c>
      <c r="I115">
        <v>3302</v>
      </c>
      <c r="J115">
        <v>6334</v>
      </c>
      <c r="L115">
        <v>2233</v>
      </c>
      <c r="M115">
        <v>2.948</v>
      </c>
      <c r="N115">
        <v>5.6449999999999996</v>
      </c>
      <c r="O115">
        <v>2.6970000000000001</v>
      </c>
      <c r="Q115">
        <v>0.11799999999999999</v>
      </c>
      <c r="R115">
        <v>1</v>
      </c>
      <c r="S115">
        <v>0</v>
      </c>
      <c r="T115">
        <v>0</v>
      </c>
      <c r="V115">
        <v>0</v>
      </c>
      <c r="Y115" s="1">
        <v>44841</v>
      </c>
      <c r="Z115" s="6">
        <v>0.22462962962962962</v>
      </c>
      <c r="AB115">
        <v>1</v>
      </c>
      <c r="AD115" s="3">
        <f t="shared" si="12"/>
        <v>3.1651924121348451</v>
      </c>
      <c r="AE115" s="3">
        <f t="shared" si="13"/>
        <v>6.3894359525988325</v>
      </c>
      <c r="AF115" s="3">
        <f t="shared" si="14"/>
        <v>3.2242435404639873</v>
      </c>
      <c r="AG115" s="3">
        <f t="shared" si="15"/>
        <v>0.25007594254879095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104</v>
      </c>
      <c r="D116" t="s">
        <v>27</v>
      </c>
      <c r="G116">
        <v>0.5</v>
      </c>
      <c r="H116">
        <v>0.5</v>
      </c>
      <c r="I116">
        <v>3947</v>
      </c>
      <c r="J116">
        <v>7696</v>
      </c>
      <c r="L116">
        <v>2586</v>
      </c>
      <c r="M116">
        <v>3.4430000000000001</v>
      </c>
      <c r="N116">
        <v>6.7990000000000004</v>
      </c>
      <c r="O116">
        <v>3.3559999999999999</v>
      </c>
      <c r="Q116">
        <v>0.154</v>
      </c>
      <c r="R116">
        <v>1</v>
      </c>
      <c r="S116">
        <v>0</v>
      </c>
      <c r="T116">
        <v>0</v>
      </c>
      <c r="V116">
        <v>0</v>
      </c>
      <c r="Y116" s="1">
        <v>44841</v>
      </c>
      <c r="Z116" s="6">
        <v>0.23748842592592592</v>
      </c>
      <c r="AB116">
        <v>1</v>
      </c>
      <c r="AD116" s="3">
        <f t="shared" si="12"/>
        <v>3.7886683725031118</v>
      </c>
      <c r="AE116" s="3">
        <f t="shared" si="13"/>
        <v>7.7731130017154317</v>
      </c>
      <c r="AF116" s="3">
        <f t="shared" si="14"/>
        <v>3.9844446292123199</v>
      </c>
      <c r="AG116" s="3">
        <f t="shared" si="15"/>
        <v>0.2880928160866203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104</v>
      </c>
      <c r="D117" t="s">
        <v>27</v>
      </c>
      <c r="G117">
        <v>0.5</v>
      </c>
      <c r="H117">
        <v>0.5</v>
      </c>
      <c r="I117">
        <v>4171</v>
      </c>
      <c r="J117">
        <v>7563</v>
      </c>
      <c r="L117">
        <v>2627</v>
      </c>
      <c r="M117">
        <v>3.6150000000000002</v>
      </c>
      <c r="N117">
        <v>6.6859999999999999</v>
      </c>
      <c r="O117">
        <v>3.0710000000000002</v>
      </c>
      <c r="Q117">
        <v>0.159</v>
      </c>
      <c r="R117">
        <v>1</v>
      </c>
      <c r="S117">
        <v>0</v>
      </c>
      <c r="T117">
        <v>0</v>
      </c>
      <c r="V117">
        <v>0</v>
      </c>
      <c r="Y117" s="1">
        <v>44841</v>
      </c>
      <c r="Z117" s="6">
        <v>0.24446759259259257</v>
      </c>
      <c r="AB117">
        <v>1</v>
      </c>
      <c r="AD117" s="3">
        <f t="shared" si="12"/>
        <v>4.0051933571891452</v>
      </c>
      <c r="AE117" s="3">
        <f t="shared" si="13"/>
        <v>7.6379962267282746</v>
      </c>
      <c r="AF117" s="3">
        <f t="shared" si="14"/>
        <v>3.6328028695391295</v>
      </c>
      <c r="AG117" s="3">
        <f t="shared" si="15"/>
        <v>0.29250837363633986</v>
      </c>
      <c r="AH117" s="3"/>
      <c r="AK117">
        <f>ABS(100*(AD117-AD118)/(AVERAGE(AD117:AD118)))</f>
        <v>3.3693496019466531</v>
      </c>
      <c r="AQ117">
        <f>ABS(100*(AE117-AE118)/(AVERAGE(AE117:AE118)))</f>
        <v>0.6099713852823121</v>
      </c>
      <c r="AW117">
        <f>ABS(100*(AF117-AF118)/(AVERAGE(AF117:AF118)))</f>
        <v>2.5234366985884562</v>
      </c>
      <c r="BC117">
        <f>ABS(100*(AG117-AG118)/(AVERAGE(AG117:AG118)))</f>
        <v>2.5731455726059123</v>
      </c>
      <c r="BG117" s="3">
        <f>AVERAGE(AD117:AD118)</f>
        <v>4.0738240442994504</v>
      </c>
      <c r="BH117" s="3">
        <f>AVERAGE(AE117:AE118)</f>
        <v>7.6613622855606405</v>
      </c>
      <c r="BI117" s="3">
        <f>AVERAGE(AF117:AF118)</f>
        <v>3.5875382412611896</v>
      </c>
      <c r="BJ117" s="3">
        <f>AVERAGE(AG117:AG118)</f>
        <v>0.28879284350303924</v>
      </c>
    </row>
    <row r="118" spans="1:62" x14ac:dyDescent="0.35">
      <c r="A118">
        <v>94</v>
      </c>
      <c r="B118">
        <v>27</v>
      </c>
      <c r="C118" t="s">
        <v>104</v>
      </c>
      <c r="D118" t="s">
        <v>27</v>
      </c>
      <c r="G118">
        <v>0.5</v>
      </c>
      <c r="H118">
        <v>0.5</v>
      </c>
      <c r="I118">
        <v>4313</v>
      </c>
      <c r="J118">
        <v>7609</v>
      </c>
      <c r="L118">
        <v>2558</v>
      </c>
      <c r="M118">
        <v>3.7229999999999999</v>
      </c>
      <c r="N118">
        <v>6.7249999999999996</v>
      </c>
      <c r="O118">
        <v>3.0009999999999999</v>
      </c>
      <c r="Q118">
        <v>0.152</v>
      </c>
      <c r="R118">
        <v>1</v>
      </c>
      <c r="S118">
        <v>0</v>
      </c>
      <c r="T118">
        <v>0</v>
      </c>
      <c r="V118">
        <v>0</v>
      </c>
      <c r="Y118" s="1">
        <v>44841</v>
      </c>
      <c r="Z118" s="6">
        <v>0.25195601851851851</v>
      </c>
      <c r="AB118">
        <v>1</v>
      </c>
      <c r="AD118" s="3">
        <f t="shared" si="12"/>
        <v>4.1424547314097557</v>
      </c>
      <c r="AE118" s="3">
        <f t="shared" si="13"/>
        <v>7.6847283443930055</v>
      </c>
      <c r="AF118" s="3">
        <f t="shared" si="14"/>
        <v>3.5422736129832497</v>
      </c>
      <c r="AG118" s="3">
        <f t="shared" si="15"/>
        <v>0.28507731336973868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105</v>
      </c>
      <c r="D119" t="s">
        <v>27</v>
      </c>
      <c r="G119">
        <v>0.5</v>
      </c>
      <c r="H119">
        <v>0.5</v>
      </c>
      <c r="I119">
        <v>4073</v>
      </c>
      <c r="J119">
        <v>6658</v>
      </c>
      <c r="L119">
        <v>1612</v>
      </c>
      <c r="M119">
        <v>3.54</v>
      </c>
      <c r="N119">
        <v>5.9189999999999996</v>
      </c>
      <c r="O119">
        <v>2.379</v>
      </c>
      <c r="Q119">
        <v>5.2999999999999999E-2</v>
      </c>
      <c r="R119">
        <v>1</v>
      </c>
      <c r="S119">
        <v>0</v>
      </c>
      <c r="T119">
        <v>0</v>
      </c>
      <c r="V119">
        <v>0</v>
      </c>
      <c r="Y119" s="1">
        <v>44841</v>
      </c>
      <c r="Z119" s="6">
        <v>0.26500000000000001</v>
      </c>
      <c r="AB119">
        <v>1</v>
      </c>
      <c r="AD119" s="3">
        <f t="shared" si="12"/>
        <v>3.9104636763890057</v>
      </c>
      <c r="AE119" s="3">
        <f t="shared" si="13"/>
        <v>6.7185926074547631</v>
      </c>
      <c r="AF119" s="3">
        <f t="shared" si="14"/>
        <v>2.8081289310657573</v>
      </c>
      <c r="AG119" s="3">
        <f t="shared" si="15"/>
        <v>0.18319640014938007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28</v>
      </c>
      <c r="C120" t="s">
        <v>105</v>
      </c>
      <c r="D120" t="s">
        <v>27</v>
      </c>
      <c r="G120">
        <v>0.5</v>
      </c>
      <c r="H120">
        <v>0.5</v>
      </c>
      <c r="I120">
        <v>3985</v>
      </c>
      <c r="J120">
        <v>6601</v>
      </c>
      <c r="L120">
        <v>1586</v>
      </c>
      <c r="M120">
        <v>3.472</v>
      </c>
      <c r="N120">
        <v>5.8710000000000004</v>
      </c>
      <c r="O120">
        <v>2.399</v>
      </c>
      <c r="Q120">
        <v>0.05</v>
      </c>
      <c r="R120">
        <v>1</v>
      </c>
      <c r="S120">
        <v>0</v>
      </c>
      <c r="T120">
        <v>0</v>
      </c>
      <c r="V120">
        <v>0</v>
      </c>
      <c r="Y120" s="1">
        <v>44841</v>
      </c>
      <c r="Z120" s="6">
        <v>0.27209490740740744</v>
      </c>
      <c r="AB120">
        <v>1</v>
      </c>
      <c r="AD120" s="3">
        <f t="shared" si="12"/>
        <v>3.8254002895480639</v>
      </c>
      <c r="AE120" s="3">
        <f t="shared" si="13"/>
        <v>6.6606854181745536</v>
      </c>
      <c r="AF120" s="3">
        <f t="shared" si="14"/>
        <v>2.8352851286264897</v>
      </c>
      <c r="AG120" s="3">
        <f t="shared" si="15"/>
        <v>0.18039629048370423</v>
      </c>
      <c r="AH120" s="3"/>
      <c r="AK120">
        <f>ABS(100*(AD120-AD121)/(AVERAGE(AD120:AD121)))</f>
        <v>0.40348375661743835</v>
      </c>
      <c r="AQ120">
        <f>ABS(100*(AE120-AE121)/(AVERAGE(AE120:AE121)))</f>
        <v>0.39577812116480166</v>
      </c>
      <c r="AW120">
        <f>ABS(100*(AF120-AF121)/(AVERAGE(AF120:AF121)))</f>
        <v>0.38538064356099366</v>
      </c>
      <c r="BC120">
        <f>ABS(100*(AG120-AG121)/(AVERAGE(AG120:AG121)))</f>
        <v>3.7711913436347744</v>
      </c>
      <c r="BG120" s="3">
        <f>AVERAGE(AD120:AD121)</f>
        <v>3.8331333247154222</v>
      </c>
      <c r="BH120" s="3">
        <f>AVERAGE(AE120:AE121)</f>
        <v>6.6738923209928469</v>
      </c>
      <c r="BI120" s="3">
        <f>AVERAGE(AF120:AF121)</f>
        <v>2.8407589962774251</v>
      </c>
      <c r="BJ120" s="3">
        <f>AVERAGE(AG120:AG121)</f>
        <v>0.17705769819001382</v>
      </c>
    </row>
    <row r="121" spans="1:62" x14ac:dyDescent="0.35">
      <c r="A121">
        <v>97</v>
      </c>
      <c r="B121">
        <v>28</v>
      </c>
      <c r="C121" t="s">
        <v>105</v>
      </c>
      <c r="D121" t="s">
        <v>27</v>
      </c>
      <c r="G121">
        <v>0.5</v>
      </c>
      <c r="H121">
        <v>0.5</v>
      </c>
      <c r="I121">
        <v>4001</v>
      </c>
      <c r="J121">
        <v>6627</v>
      </c>
      <c r="L121">
        <v>1524</v>
      </c>
      <c r="M121">
        <v>3.4849999999999999</v>
      </c>
      <c r="N121">
        <v>5.8929999999999998</v>
      </c>
      <c r="O121">
        <v>2.4089999999999998</v>
      </c>
      <c r="Q121">
        <v>4.2999999999999997E-2</v>
      </c>
      <c r="R121">
        <v>1</v>
      </c>
      <c r="S121">
        <v>0</v>
      </c>
      <c r="T121">
        <v>0</v>
      </c>
      <c r="V121">
        <v>0</v>
      </c>
      <c r="Y121" s="1">
        <v>44841</v>
      </c>
      <c r="Z121" s="6">
        <v>0.27956018518518516</v>
      </c>
      <c r="AB121">
        <v>1</v>
      </c>
      <c r="AD121" s="3">
        <f t="shared" si="12"/>
        <v>3.8408663598827806</v>
      </c>
      <c r="AE121" s="3">
        <f t="shared" si="13"/>
        <v>6.6870992238111411</v>
      </c>
      <c r="AF121" s="3">
        <f t="shared" si="14"/>
        <v>2.8462328639283605</v>
      </c>
      <c r="AG121" s="3">
        <f t="shared" si="15"/>
        <v>0.17371910589632344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106</v>
      </c>
      <c r="D122" t="s">
        <v>27</v>
      </c>
      <c r="G122">
        <v>0.5</v>
      </c>
      <c r="H122">
        <v>0.5</v>
      </c>
      <c r="I122">
        <v>3514</v>
      </c>
      <c r="J122">
        <v>10820</v>
      </c>
      <c r="L122">
        <v>3995</v>
      </c>
      <c r="M122">
        <v>3.1110000000000002</v>
      </c>
      <c r="N122">
        <v>9.4450000000000003</v>
      </c>
      <c r="O122">
        <v>6.3339999999999996</v>
      </c>
      <c r="Q122">
        <v>0.30199999999999999</v>
      </c>
      <c r="R122">
        <v>1</v>
      </c>
      <c r="S122">
        <v>0</v>
      </c>
      <c r="T122">
        <v>0</v>
      </c>
      <c r="V122">
        <v>0</v>
      </c>
      <c r="Y122" s="1">
        <v>44841</v>
      </c>
      <c r="Z122" s="6">
        <v>0.29292824074074075</v>
      </c>
      <c r="AB122">
        <v>1</v>
      </c>
      <c r="AD122" s="3">
        <f t="shared" si="12"/>
        <v>3.3701178440698416</v>
      </c>
      <c r="AE122" s="3">
        <f t="shared" si="13"/>
        <v>10.946833340511505</v>
      </c>
      <c r="AF122" s="3">
        <f t="shared" si="14"/>
        <v>7.576715496441663</v>
      </c>
      <c r="AG122" s="3">
        <f t="shared" si="15"/>
        <v>0.43983722066112907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29</v>
      </c>
      <c r="C123" t="s">
        <v>106</v>
      </c>
      <c r="D123" t="s">
        <v>27</v>
      </c>
      <c r="G123">
        <v>0.5</v>
      </c>
      <c r="H123">
        <v>0.5</v>
      </c>
      <c r="I123">
        <v>3299</v>
      </c>
      <c r="J123">
        <v>10782</v>
      </c>
      <c r="L123">
        <v>4085</v>
      </c>
      <c r="M123">
        <v>2.9460000000000002</v>
      </c>
      <c r="N123">
        <v>9.4130000000000003</v>
      </c>
      <c r="O123">
        <v>6.4669999999999996</v>
      </c>
      <c r="Q123">
        <v>0.311</v>
      </c>
      <c r="R123">
        <v>1</v>
      </c>
      <c r="S123">
        <v>0</v>
      </c>
      <c r="T123">
        <v>0</v>
      </c>
      <c r="V123">
        <v>0</v>
      </c>
      <c r="Y123" s="1">
        <v>44841</v>
      </c>
      <c r="Z123" s="6">
        <v>0.30004629629629631</v>
      </c>
      <c r="AB123">
        <v>1</v>
      </c>
      <c r="AD123" s="3">
        <f t="shared" si="12"/>
        <v>3.162292523947086</v>
      </c>
      <c r="AE123" s="3">
        <f t="shared" si="13"/>
        <v>10.908228547658032</v>
      </c>
      <c r="AF123" s="3">
        <f t="shared" si="14"/>
        <v>7.7459360237109465</v>
      </c>
      <c r="AG123" s="3">
        <f t="shared" si="15"/>
        <v>0.4495299079653915</v>
      </c>
      <c r="AH123" s="3"/>
      <c r="AK123">
        <f>ABS(100*(AD123-AD124)/(AVERAGE(AD123:AD124)))</f>
        <v>2.4456793273817641</v>
      </c>
      <c r="AQ123">
        <f>ABS(100*(AE123-AE124)/(AVERAGE(AE123:AE124)))</f>
        <v>0.26043271685097025</v>
      </c>
      <c r="AW123">
        <f>ABS(100*(AF123-AF124)/(AVERAGE(AF123:AF124)))</f>
        <v>0.64565830066265351</v>
      </c>
      <c r="BC123">
        <f>ABS(100*(AG123-AG124)/(AVERAGE(AG123:AG124)))</f>
        <v>2.2041675299887444</v>
      </c>
      <c r="BG123" s="3">
        <f>AVERAGE(AD123:AD124)</f>
        <v>3.2014410144818379</v>
      </c>
      <c r="BH123" s="3">
        <f>AVERAGE(AE123:AE124)</f>
        <v>10.922451366077734</v>
      </c>
      <c r="BI123" s="3">
        <f>AVERAGE(AF123:AF124)</f>
        <v>7.7210103515958952</v>
      </c>
      <c r="BJ123" s="3">
        <f>AVERAGE(AG123:AG124)</f>
        <v>0.44462971605045881</v>
      </c>
    </row>
    <row r="124" spans="1:62" x14ac:dyDescent="0.35">
      <c r="A124">
        <v>100</v>
      </c>
      <c r="B124">
        <v>29</v>
      </c>
      <c r="C124" t="s">
        <v>106</v>
      </c>
      <c r="D124" t="s">
        <v>27</v>
      </c>
      <c r="G124">
        <v>0.5</v>
      </c>
      <c r="H124">
        <v>0.5</v>
      </c>
      <c r="I124">
        <v>3380</v>
      </c>
      <c r="J124">
        <v>10810</v>
      </c>
      <c r="L124">
        <v>3994</v>
      </c>
      <c r="M124">
        <v>3.008</v>
      </c>
      <c r="N124">
        <v>9.4359999999999999</v>
      </c>
      <c r="O124">
        <v>6.4279999999999999</v>
      </c>
      <c r="Q124">
        <v>0.30199999999999999</v>
      </c>
      <c r="R124">
        <v>1</v>
      </c>
      <c r="S124">
        <v>0</v>
      </c>
      <c r="T124">
        <v>0</v>
      </c>
      <c r="V124">
        <v>0</v>
      </c>
      <c r="Y124" s="1">
        <v>44841</v>
      </c>
      <c r="Z124" s="6">
        <v>0.30758101851851855</v>
      </c>
      <c r="AB124">
        <v>1</v>
      </c>
      <c r="AD124" s="3">
        <f t="shared" si="12"/>
        <v>3.2405895050165894</v>
      </c>
      <c r="AE124" s="3">
        <f t="shared" si="13"/>
        <v>10.936674184497434</v>
      </c>
      <c r="AF124" s="3">
        <f t="shared" si="14"/>
        <v>7.6960846794808448</v>
      </c>
      <c r="AG124" s="3">
        <f t="shared" si="15"/>
        <v>0.43972952413552613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107</v>
      </c>
      <c r="D125" t="s">
        <v>27</v>
      </c>
      <c r="G125">
        <v>0.5</v>
      </c>
      <c r="H125">
        <v>0.5</v>
      </c>
      <c r="I125">
        <v>4054</v>
      </c>
      <c r="J125">
        <v>6149</v>
      </c>
      <c r="L125">
        <v>1022</v>
      </c>
      <c r="M125">
        <v>3.5249999999999999</v>
      </c>
      <c r="N125">
        <v>5.4880000000000004</v>
      </c>
      <c r="O125">
        <v>1.9630000000000001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44841</v>
      </c>
      <c r="Z125" s="6">
        <v>0.32061342592592595</v>
      </c>
      <c r="AB125">
        <v>1</v>
      </c>
      <c r="AD125" s="3">
        <f t="shared" si="12"/>
        <v>3.8920977178665299</v>
      </c>
      <c r="AE125" s="3">
        <f t="shared" si="13"/>
        <v>6.2014915663385022</v>
      </c>
      <c r="AF125" s="3">
        <f t="shared" si="14"/>
        <v>2.3093938484719723</v>
      </c>
      <c r="AG125" s="3">
        <f t="shared" si="15"/>
        <v>0.11965545004365957</v>
      </c>
      <c r="AH125" s="3"/>
      <c r="BG125" s="3"/>
      <c r="BH125" s="3"/>
      <c r="BI125" s="3"/>
      <c r="BJ125" s="3"/>
    </row>
    <row r="126" spans="1:62" x14ac:dyDescent="0.35">
      <c r="A126">
        <v>102</v>
      </c>
      <c r="B126">
        <v>30</v>
      </c>
      <c r="C126" t="s">
        <v>107</v>
      </c>
      <c r="D126" t="s">
        <v>27</v>
      </c>
      <c r="G126">
        <v>0.5</v>
      </c>
      <c r="H126">
        <v>0.5</v>
      </c>
      <c r="I126">
        <v>4343</v>
      </c>
      <c r="J126">
        <v>6166</v>
      </c>
      <c r="L126">
        <v>965</v>
      </c>
      <c r="M126">
        <v>3.7469999999999999</v>
      </c>
      <c r="N126">
        <v>5.5019999999999998</v>
      </c>
      <c r="O126">
        <v>1.7549999999999999</v>
      </c>
      <c r="Q126">
        <v>0</v>
      </c>
      <c r="R126">
        <v>1</v>
      </c>
      <c r="S126">
        <v>0</v>
      </c>
      <c r="T126">
        <v>0</v>
      </c>
      <c r="V126">
        <v>0</v>
      </c>
      <c r="Y126" s="1">
        <v>44841</v>
      </c>
      <c r="Z126" s="6">
        <v>0.32762731481481483</v>
      </c>
      <c r="AB126">
        <v>1</v>
      </c>
      <c r="AD126" s="3">
        <f t="shared" si="12"/>
        <v>4.1714536132873503</v>
      </c>
      <c r="AE126" s="3">
        <f t="shared" si="13"/>
        <v>6.218762131562424</v>
      </c>
      <c r="AF126" s="3">
        <f t="shared" si="14"/>
        <v>2.0473085182750737</v>
      </c>
      <c r="AG126" s="3">
        <f t="shared" si="15"/>
        <v>0.11351674808429336</v>
      </c>
      <c r="AH126" s="3"/>
      <c r="AK126">
        <f>ABS(100*(AD126-AD127)/(AVERAGE(AD126:AD127)))</f>
        <v>4.6355708561300862E-2</v>
      </c>
      <c r="AQ126">
        <f>ABS(100*(AE126-AE127)/(AVERAGE(AE126:AE127)))</f>
        <v>0.76486971421425487</v>
      </c>
      <c r="AW126">
        <f>ABS(100*(AF126-AF127)/(AVERAGE(AF126:AF127)))</f>
        <v>2.3975731532176612</v>
      </c>
      <c r="BC126">
        <f>ABS(100*(AG126-AG127)/(AVERAGE(AG126:AG127)))</f>
        <v>1.4332906316397371</v>
      </c>
      <c r="BG126" s="3">
        <f>AVERAGE(AD126:AD127)</f>
        <v>4.1704869838914309</v>
      </c>
      <c r="BH126" s="3">
        <f>AVERAGE(AE126:AE127)</f>
        <v>6.2426361481954933</v>
      </c>
      <c r="BI126" s="3">
        <f>AVERAGE(AF126:AF127)</f>
        <v>2.0721491643040628</v>
      </c>
      <c r="BJ126" s="3">
        <f>AVERAGE(AG126:AG127)</f>
        <v>0.11270902414227149</v>
      </c>
    </row>
    <row r="127" spans="1:62" x14ac:dyDescent="0.35">
      <c r="A127">
        <v>103</v>
      </c>
      <c r="B127">
        <v>30</v>
      </c>
      <c r="C127" t="s">
        <v>107</v>
      </c>
      <c r="D127" t="s">
        <v>27</v>
      </c>
      <c r="G127">
        <v>0.5</v>
      </c>
      <c r="H127">
        <v>0.5</v>
      </c>
      <c r="I127">
        <v>4341</v>
      </c>
      <c r="J127">
        <v>6213</v>
      </c>
      <c r="L127">
        <v>950</v>
      </c>
      <c r="M127">
        <v>3.7450000000000001</v>
      </c>
      <c r="N127">
        <v>5.5419999999999998</v>
      </c>
      <c r="O127">
        <v>1.7969999999999999</v>
      </c>
      <c r="Q127">
        <v>0</v>
      </c>
      <c r="R127">
        <v>1</v>
      </c>
      <c r="S127">
        <v>0</v>
      </c>
      <c r="T127">
        <v>0</v>
      </c>
      <c r="V127">
        <v>0</v>
      </c>
      <c r="Y127" s="1">
        <v>44841</v>
      </c>
      <c r="Z127" s="6">
        <v>0.33525462962962965</v>
      </c>
      <c r="AB127">
        <v>1</v>
      </c>
      <c r="AD127" s="3">
        <f t="shared" si="12"/>
        <v>4.1695203544955106</v>
      </c>
      <c r="AE127" s="3">
        <f t="shared" si="13"/>
        <v>6.2665101648285626</v>
      </c>
      <c r="AF127" s="3">
        <f t="shared" si="14"/>
        <v>2.096989810333052</v>
      </c>
      <c r="AG127" s="3">
        <f t="shared" si="15"/>
        <v>0.11190130020024962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9446</v>
      </c>
      <c r="J128">
        <v>15335</v>
      </c>
      <c r="L128">
        <v>3617</v>
      </c>
      <c r="M128">
        <v>7.6619999999999999</v>
      </c>
      <c r="N128">
        <v>13.27</v>
      </c>
      <c r="O128">
        <v>5.6079999999999997</v>
      </c>
      <c r="Q128">
        <v>0.26200000000000001</v>
      </c>
      <c r="R128">
        <v>1</v>
      </c>
      <c r="S128">
        <v>0</v>
      </c>
      <c r="T128">
        <v>0</v>
      </c>
      <c r="V128">
        <v>0</v>
      </c>
      <c r="Y128" s="1">
        <v>44841</v>
      </c>
      <c r="Z128" s="6">
        <v>0.34871527777777778</v>
      </c>
      <c r="AB128">
        <v>1</v>
      </c>
      <c r="AD128" s="3">
        <f t="shared" si="12"/>
        <v>9.1041634206660529</v>
      </c>
      <c r="AE128" s="3">
        <f t="shared" si="13"/>
        <v>15.533692280864987</v>
      </c>
      <c r="AF128" s="3">
        <f t="shared" si="14"/>
        <v>6.4295288601989338</v>
      </c>
      <c r="AG128" s="3">
        <f t="shared" si="15"/>
        <v>0.39912793398322677</v>
      </c>
      <c r="AH128" s="3"/>
      <c r="BG128" s="3"/>
      <c r="BH128" s="3"/>
      <c r="BI128" s="3"/>
      <c r="BJ128" s="3"/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11466</v>
      </c>
      <c r="J129">
        <v>15473</v>
      </c>
      <c r="L129">
        <v>3613</v>
      </c>
      <c r="M129">
        <v>9.2119999999999997</v>
      </c>
      <c r="N129">
        <v>13.387</v>
      </c>
      <c r="O129">
        <v>4.1760000000000002</v>
      </c>
      <c r="Q129">
        <v>0.26200000000000001</v>
      </c>
      <c r="R129">
        <v>1</v>
      </c>
      <c r="S129">
        <v>0</v>
      </c>
      <c r="T129">
        <v>0</v>
      </c>
      <c r="V129">
        <v>0</v>
      </c>
      <c r="Y129" s="1">
        <v>44841</v>
      </c>
      <c r="Z129" s="6">
        <v>0.35616898148148146</v>
      </c>
      <c r="AB129">
        <v>1</v>
      </c>
      <c r="AD129" s="3">
        <f t="shared" si="12"/>
        <v>11.056754800424034</v>
      </c>
      <c r="AE129" s="3">
        <f t="shared" si="13"/>
        <v>15.67388863385918</v>
      </c>
      <c r="AF129" s="3">
        <f t="shared" si="14"/>
        <v>4.6171338334351457</v>
      </c>
      <c r="AG129" s="3">
        <f t="shared" si="15"/>
        <v>0.39869714788081512</v>
      </c>
      <c r="AH129" s="3"/>
      <c r="AK129">
        <f>ABS(100*(AD129-AD130)/(AVERAGE(AD129:AD130)))</f>
        <v>0.55229423239338093</v>
      </c>
      <c r="AM129">
        <f>100*((AVERAGE(AD129:AD130)*25.225)-(AVERAGE(AD111:AD112)*25))/(1000*0.075)</f>
        <v>116.46797307467952</v>
      </c>
      <c r="AQ129">
        <f>ABS(100*(AE129-AE130)/(AVERAGE(AE129:AE130)))</f>
        <v>0.12322589277669915</v>
      </c>
      <c r="AS129">
        <f>100*((AVERAGE(AE129:AE130)*25.225)-(AVERAGE(AE111:AE112)*25))/(2000*0.075)</f>
        <v>104.68620053043159</v>
      </c>
      <c r="AW129">
        <f>ABS(100*(AF129-AF130)/(AVERAGE(AF129:AF130)))</f>
        <v>0.89684929292832039</v>
      </c>
      <c r="AY129">
        <f>100*((AVERAGE(AF129:AF130)*25.225)-(AVERAGE(AF111:AF112)*25))/(1000*0.075)</f>
        <v>92.904427986183649</v>
      </c>
      <c r="BC129">
        <f>ABS(100*(AG129-AG130)/(AVERAGE(AG129:AG130)))</f>
        <v>1.84662677708692</v>
      </c>
      <c r="BE129">
        <f>100*((AVERAGE(AG129:AG130)*25.225)-(AVERAGE(AG111:AG112)*25))/(100*0.075)</f>
        <v>100.12649680032077</v>
      </c>
      <c r="BG129" s="3">
        <f>AVERAGE(AD129:AD130)</f>
        <v>11.02630597445256</v>
      </c>
      <c r="BH129" s="3">
        <f>AVERAGE(AE129:AE130)</f>
        <v>15.664237435645813</v>
      </c>
      <c r="BI129" s="3">
        <f>AVERAGE(AF129:AF130)</f>
        <v>4.6379314611932516</v>
      </c>
      <c r="BJ129" s="3">
        <f>AVERAGE(AG129:AG130)</f>
        <v>0.40241267801411573</v>
      </c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11403</v>
      </c>
      <c r="J130">
        <v>15454</v>
      </c>
      <c r="L130">
        <v>3682</v>
      </c>
      <c r="M130">
        <v>9.1630000000000003</v>
      </c>
      <c r="N130">
        <v>13.371</v>
      </c>
      <c r="O130">
        <v>4.2080000000000002</v>
      </c>
      <c r="Q130">
        <v>0.26900000000000002</v>
      </c>
      <c r="R130">
        <v>1</v>
      </c>
      <c r="S130">
        <v>0</v>
      </c>
      <c r="T130">
        <v>0</v>
      </c>
      <c r="V130">
        <v>0</v>
      </c>
      <c r="Y130" s="1">
        <v>44841</v>
      </c>
      <c r="Z130" s="6">
        <v>0.36421296296296296</v>
      </c>
      <c r="AB130">
        <v>1</v>
      </c>
      <c r="AD130" s="3">
        <f t="shared" si="12"/>
        <v>10.995857148481086</v>
      </c>
      <c r="AE130" s="3">
        <f t="shared" si="13"/>
        <v>15.654586237432444</v>
      </c>
      <c r="AF130" s="3">
        <f t="shared" si="14"/>
        <v>4.6587290889513575</v>
      </c>
      <c r="AG130" s="3">
        <f t="shared" si="15"/>
        <v>0.40612820814741635</v>
      </c>
      <c r="AH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2961</v>
      </c>
      <c r="J131">
        <v>5535</v>
      </c>
      <c r="L131">
        <v>1210</v>
      </c>
      <c r="M131">
        <v>2.6869999999999998</v>
      </c>
      <c r="N131">
        <v>4.968</v>
      </c>
      <c r="O131">
        <v>2.2810000000000001</v>
      </c>
      <c r="Q131">
        <v>1.0999999999999999E-2</v>
      </c>
      <c r="R131">
        <v>1</v>
      </c>
      <c r="S131">
        <v>0</v>
      </c>
      <c r="T131">
        <v>0</v>
      </c>
      <c r="V131">
        <v>0</v>
      </c>
      <c r="Y131" s="1">
        <v>44841</v>
      </c>
      <c r="Z131" s="6">
        <v>0.37652777777777779</v>
      </c>
      <c r="AB131">
        <v>1</v>
      </c>
      <c r="AD131" s="3">
        <f t="shared" si="12"/>
        <v>2.8355717881261961</v>
      </c>
      <c r="AE131" s="3">
        <f t="shared" si="13"/>
        <v>5.5777193870744846</v>
      </c>
      <c r="AF131" s="3">
        <f t="shared" si="14"/>
        <v>2.7421475989482884</v>
      </c>
      <c r="AG131" s="3">
        <f t="shared" si="15"/>
        <v>0.13990239685700781</v>
      </c>
      <c r="AH131" s="3"/>
      <c r="BG131" s="3"/>
      <c r="BH131" s="3"/>
      <c r="BI131" s="3"/>
      <c r="BJ131" s="3"/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2793</v>
      </c>
      <c r="J132">
        <v>7025</v>
      </c>
      <c r="L132">
        <v>1324</v>
      </c>
      <c r="M132">
        <v>2.5569999999999999</v>
      </c>
      <c r="N132">
        <v>6.23</v>
      </c>
      <c r="O132">
        <v>3.673</v>
      </c>
      <c r="Q132">
        <v>2.1999999999999999E-2</v>
      </c>
      <c r="R132">
        <v>1</v>
      </c>
      <c r="S132">
        <v>0</v>
      </c>
      <c r="T132">
        <v>0</v>
      </c>
      <c r="V132">
        <v>0</v>
      </c>
      <c r="Y132" s="1">
        <v>44841</v>
      </c>
      <c r="Z132" s="6">
        <v>0.38357638888888884</v>
      </c>
      <c r="AB132">
        <v>2</v>
      </c>
      <c r="AD132" s="3">
        <f t="shared" si="12"/>
        <v>2.6731780496116708</v>
      </c>
      <c r="AE132" s="3">
        <f t="shared" si="13"/>
        <v>7.0914336331712038</v>
      </c>
      <c r="AF132" s="3">
        <f t="shared" si="14"/>
        <v>4.4182555835595334</v>
      </c>
      <c r="AG132" s="3">
        <f t="shared" si="15"/>
        <v>0.15217980077574025</v>
      </c>
      <c r="AH132" s="3"/>
      <c r="AK132">
        <f>ABS(100*(AD132-AD133)/(AVERAGE(AD132:AD133)))</f>
        <v>57.117566603395701</v>
      </c>
      <c r="AL132">
        <f>ABS(100*((AVERAGE(AD132:AD133)-AVERAGE(AD126:AD127))/(AVERAGE(AD126:AD127,AD132:AD133))))</f>
        <v>10.836332166044656</v>
      </c>
      <c r="AQ132">
        <f>ABS(100*(AE132-AE133)/(AVERAGE(AE132:AE133)))</f>
        <v>1.5212179985525531</v>
      </c>
      <c r="AR132">
        <f>ABS(100*((AVERAGE(AE132:AE133)-AVERAGE(AE126:AE127))/(AVERAGE(AE126:AE127,AE132:AE133))))</f>
        <v>13.491493159715814</v>
      </c>
      <c r="AW132">
        <f>ABS(100*(AF132-AF133)/(AVERAGE(AF132:AF133)))</f>
        <v>59.592116784626448</v>
      </c>
      <c r="AX132">
        <f>ABS(100*((AVERAGE(AF132:AF133)-AVERAGE(AF126:AF127))/(AVERAGE(AF126:AF127,AF132:AF133))))</f>
        <v>48.641827944371663</v>
      </c>
      <c r="BC132">
        <f>ABS(100*(AG132-AG133)/(AVERAGE(AG132:AG133)))</f>
        <v>7.0329115373770925</v>
      </c>
      <c r="BD132">
        <f>ABS(100*((AVERAGE(AG132:AG133)-AVERAGE(AG126:AG127))/(AVERAGE(AG126:AG127,AG132:AG133))))</f>
        <v>33.292373455898733</v>
      </c>
      <c r="BG132" s="3">
        <f>AVERAGE(AD132:AD133)</f>
        <v>3.741786846801002</v>
      </c>
      <c r="BH132" s="3">
        <f>AVERAGE(AE132:AE133)</f>
        <v>7.1457851178464891</v>
      </c>
      <c r="BI132" s="3">
        <f>AVERAGE(AF132:AF133)</f>
        <v>3.4039982710454875</v>
      </c>
      <c r="BJ132" s="3">
        <f>AVERAGE(AG132:AG133)</f>
        <v>0.15772617184429041</v>
      </c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5004</v>
      </c>
      <c r="J133">
        <v>7132</v>
      </c>
      <c r="L133">
        <v>1427</v>
      </c>
      <c r="M133">
        <v>4.2539999999999996</v>
      </c>
      <c r="N133">
        <v>6.3209999999999997</v>
      </c>
      <c r="O133">
        <v>2.0670000000000002</v>
      </c>
      <c r="Q133">
        <v>3.3000000000000002E-2</v>
      </c>
      <c r="R133">
        <v>1</v>
      </c>
      <c r="S133">
        <v>0</v>
      </c>
      <c r="T133">
        <v>0</v>
      </c>
      <c r="V133">
        <v>0</v>
      </c>
      <c r="Y133" s="1">
        <v>44841</v>
      </c>
      <c r="Z133" s="6">
        <v>0.39125000000000004</v>
      </c>
      <c r="AB133">
        <v>2</v>
      </c>
      <c r="AD133" s="3">
        <f t="shared" si="12"/>
        <v>4.8103956439903328</v>
      </c>
      <c r="AE133" s="3">
        <f t="shared" si="13"/>
        <v>7.2001366025217743</v>
      </c>
      <c r="AF133" s="3">
        <f t="shared" si="14"/>
        <v>2.3897409585314415</v>
      </c>
      <c r="AG133" s="3">
        <f t="shared" si="15"/>
        <v>0.16327254291284057</v>
      </c>
      <c r="AH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1682</v>
      </c>
      <c r="J134">
        <v>462</v>
      </c>
      <c r="L134">
        <v>266</v>
      </c>
      <c r="M134">
        <v>1.7050000000000001</v>
      </c>
      <c r="N134">
        <v>0.67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44841</v>
      </c>
      <c r="Z134" s="6">
        <v>0.40354166666666669</v>
      </c>
      <c r="AB134">
        <v>1</v>
      </c>
      <c r="AD134" s="3">
        <f t="shared" si="12"/>
        <v>1.5992527907447809</v>
      </c>
      <c r="AE134" s="3">
        <f t="shared" si="13"/>
        <v>0.42397954113578851</v>
      </c>
      <c r="AF134" s="3">
        <f t="shared" si="14"/>
        <v>-1.1752732496089924</v>
      </c>
      <c r="AG134" s="3">
        <f t="shared" si="15"/>
        <v>3.8236876687855019E-2</v>
      </c>
      <c r="AH134" s="3"/>
      <c r="BG134" s="3"/>
      <c r="BH134" s="3"/>
      <c r="BI134" s="3"/>
      <c r="BJ134" s="3"/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408</v>
      </c>
      <c r="J135">
        <v>405</v>
      </c>
      <c r="L135">
        <v>253</v>
      </c>
      <c r="M135">
        <v>0.72799999999999998</v>
      </c>
      <c r="N135">
        <v>0.622</v>
      </c>
      <c r="O135">
        <v>0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44841</v>
      </c>
      <c r="Z135" s="6">
        <v>0.40961805555555553</v>
      </c>
      <c r="AB135">
        <v>1</v>
      </c>
      <c r="AD135" s="3">
        <f t="shared" si="12"/>
        <v>0.36776694034296481</v>
      </c>
      <c r="AE135" s="3">
        <f t="shared" si="13"/>
        <v>0.36607235185557846</v>
      </c>
      <c r="AF135" s="3">
        <f t="shared" si="14"/>
        <v>-1.6945884873863504E-3</v>
      </c>
      <c r="AG135" s="3">
        <f t="shared" si="15"/>
        <v>3.6836821855017111E-2</v>
      </c>
      <c r="AH135" s="3"/>
      <c r="AK135">
        <f>ABS(100*(AD135-AD136)/(AVERAGE(AD135:AD136)))</f>
        <v>41.976291091246154</v>
      </c>
      <c r="AQ135">
        <f>ABS(100*(AE135-AE136)/(AVERAGE(AE135:AE136)))</f>
        <v>14.659085002874061</v>
      </c>
      <c r="AW135">
        <f>ABS(100*(AF135-AF136)/(AVERAGE(AF135:AF136)))</f>
        <v>203.72205746111155</v>
      </c>
      <c r="BC135">
        <f>ABS(100*(AG135-AG136)/(AVERAGE(AG135:AG136)))</f>
        <v>19.284476885810008</v>
      </c>
      <c r="BG135" s="3">
        <f>AVERAGE(AD135:AD136)</f>
        <v>0.30396940021225849</v>
      </c>
      <c r="BH135" s="3">
        <f>AVERAGE(AE135:AE136)</f>
        <v>0.39502594649568346</v>
      </c>
      <c r="BI135" s="3">
        <f>AVERAGE(AF135:AF136)</f>
        <v>9.1056546283424994E-2</v>
      </c>
      <c r="BJ135" s="3">
        <f>AVERAGE(AG135:AG136)</f>
        <v>4.0767745039523545E-2</v>
      </c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276</v>
      </c>
      <c r="J136">
        <v>462</v>
      </c>
      <c r="L136">
        <v>326</v>
      </c>
      <c r="M136">
        <v>0.627</v>
      </c>
      <c r="N136">
        <v>0.67</v>
      </c>
      <c r="O136">
        <v>4.3999999999999997E-2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44841</v>
      </c>
      <c r="Z136" s="6">
        <v>0.41616898148148151</v>
      </c>
      <c r="AB136">
        <v>1</v>
      </c>
      <c r="AD136" s="3">
        <f t="shared" si="12"/>
        <v>0.24017186008155217</v>
      </c>
      <c r="AE136" s="3">
        <f t="shared" si="13"/>
        <v>0.42397954113578851</v>
      </c>
      <c r="AF136" s="3">
        <f t="shared" si="14"/>
        <v>0.18380768105423634</v>
      </c>
      <c r="AG136" s="3">
        <f t="shared" si="15"/>
        <v>4.4698668224029986E-2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2657</v>
      </c>
      <c r="J137">
        <v>9147</v>
      </c>
      <c r="L137">
        <v>3884</v>
      </c>
      <c r="M137">
        <v>4.0890000000000004</v>
      </c>
      <c r="N137">
        <v>13.38</v>
      </c>
      <c r="O137">
        <v>9.2910000000000004</v>
      </c>
      <c r="Q137">
        <v>0.48399999999999999</v>
      </c>
      <c r="R137">
        <v>1</v>
      </c>
      <c r="S137">
        <v>0</v>
      </c>
      <c r="T137">
        <v>0</v>
      </c>
      <c r="V137">
        <v>0</v>
      </c>
      <c r="Y137" s="1">
        <v>44841</v>
      </c>
      <c r="Z137" s="6">
        <v>0.42834490740740744</v>
      </c>
      <c r="AB137">
        <v>1</v>
      </c>
      <c r="AD137" s="3">
        <f t="shared" si="12"/>
        <v>4.2361940862776315</v>
      </c>
      <c r="AE137" s="3">
        <f t="shared" si="13"/>
        <v>15.412010898928784</v>
      </c>
      <c r="AF137" s="3">
        <f t="shared" si="14"/>
        <v>11.175816812651153</v>
      </c>
      <c r="AG137" s="3">
        <f t="shared" si="15"/>
        <v>0.71313817719867567</v>
      </c>
      <c r="AH137" s="3"/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4449</v>
      </c>
      <c r="J138">
        <v>9296</v>
      </c>
      <c r="L138">
        <v>3914</v>
      </c>
      <c r="M138">
        <v>6.38</v>
      </c>
      <c r="N138">
        <v>13.590999999999999</v>
      </c>
      <c r="O138">
        <v>7.2110000000000003</v>
      </c>
      <c r="Q138">
        <v>0.48899999999999999</v>
      </c>
      <c r="R138">
        <v>1</v>
      </c>
      <c r="S138">
        <v>0</v>
      </c>
      <c r="T138">
        <v>0</v>
      </c>
      <c r="V138">
        <v>0</v>
      </c>
      <c r="Y138" s="1">
        <v>44841</v>
      </c>
      <c r="Z138" s="6">
        <v>0.43526620370370367</v>
      </c>
      <c r="AB138">
        <v>1</v>
      </c>
      <c r="AD138" s="3">
        <f t="shared" si="12"/>
        <v>7.123193882091412</v>
      </c>
      <c r="AE138" s="3">
        <f t="shared" si="13"/>
        <v>15.664296606611572</v>
      </c>
      <c r="AF138" s="3">
        <f t="shared" si="14"/>
        <v>8.5411027245201598</v>
      </c>
      <c r="AG138" s="3">
        <f t="shared" si="15"/>
        <v>0.71852300347882136</v>
      </c>
      <c r="AH138" s="3"/>
      <c r="AI138">
        <f>100*(AVERAGE(I138:I139))/(AVERAGE(I$51:I$52))</f>
        <v>86.844376258509925</v>
      </c>
      <c r="AK138">
        <f>ABS(100*(AD138-AD139)/(AVERAGE(AD138:AD139)))</f>
        <v>3.5325771827579135</v>
      </c>
      <c r="AO138">
        <f>100*(AVERAGE(J138:J139))/(AVERAGE(J$51:J$52))</f>
        <v>81.25933737586783</v>
      </c>
      <c r="AQ138">
        <f>ABS(100*(AE138-AE139)/(AVERAGE(AE138:AE139)))</f>
        <v>1.07587209013447</v>
      </c>
      <c r="AU138">
        <f>100*(((AVERAGE(J138:J139))-(AVERAGE(I138:I139)))/((AVERAGE(J$51:J$52))-(AVERAGE($I$51:I52))))</f>
        <v>76.534998783356315</v>
      </c>
      <c r="AW138">
        <f>ABS(100*(AF138-AF139)/(AVERAGE(AF138:AF139)))</f>
        <v>5.0879110791119224</v>
      </c>
      <c r="BA138">
        <f>100*(AVERAGE(L138:L139))/(AVERAGE(L$51:L$52))</f>
        <v>82.650703633690398</v>
      </c>
      <c r="BC138">
        <f>ABS(100*(AG138-AG139)/(AVERAGE(AG138:AG139)))</f>
        <v>1.0437264716312262</v>
      </c>
      <c r="BG138" s="3">
        <f>AVERAGE(AD138:AD139)</f>
        <v>7.2512722770507851</v>
      </c>
      <c r="BH138" s="3">
        <f>AVERAGE(AE138:AE139)</f>
        <v>15.580483569495478</v>
      </c>
      <c r="BI138" s="3">
        <f>AVERAGE(AF138:AF139)</f>
        <v>8.3292112924446933</v>
      </c>
      <c r="BJ138" s="3">
        <f>AVERAGE(AG138:AG139)</f>
        <v>0.72229238187492351</v>
      </c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4608</v>
      </c>
      <c r="J139">
        <v>9197</v>
      </c>
      <c r="L139">
        <v>3956</v>
      </c>
      <c r="M139">
        <v>6.5830000000000002</v>
      </c>
      <c r="N139">
        <v>13.451000000000001</v>
      </c>
      <c r="O139">
        <v>6.8680000000000003</v>
      </c>
      <c r="Q139">
        <v>0.496</v>
      </c>
      <c r="R139">
        <v>1</v>
      </c>
      <c r="S139">
        <v>0</v>
      </c>
      <c r="T139">
        <v>0</v>
      </c>
      <c r="V139">
        <v>0</v>
      </c>
      <c r="Y139" s="1">
        <v>44841</v>
      </c>
      <c r="Z139" s="6">
        <v>0.44269675925925928</v>
      </c>
      <c r="AB139">
        <v>1</v>
      </c>
      <c r="AD139" s="3">
        <f t="shared" si="12"/>
        <v>7.3793506720101583</v>
      </c>
      <c r="AE139" s="3">
        <f t="shared" si="13"/>
        <v>15.496670532379383</v>
      </c>
      <c r="AF139" s="3">
        <f t="shared" si="14"/>
        <v>8.1173198603692249</v>
      </c>
      <c r="AG139" s="3">
        <f t="shared" si="15"/>
        <v>0.72606176027102565</v>
      </c>
      <c r="AH139" s="3"/>
      <c r="BG139" s="3"/>
      <c r="BH139" s="3"/>
      <c r="BI139" s="3"/>
      <c r="BJ139" s="3"/>
    </row>
    <row r="140" spans="1:62" x14ac:dyDescent="0.35">
      <c r="A140">
        <v>116</v>
      </c>
      <c r="B140">
        <v>6</v>
      </c>
      <c r="R140">
        <v>1</v>
      </c>
    </row>
  </sheetData>
  <conditionalFormatting sqref="BC37:BD38 AK40:AL41 AW40:AX41 AQ40:AR41 AK43:AL44 AL42 AQ43:AR44 AR42 AW43:AX44 AX42 BD42 BC40:BD41 BD39 BD36">
    <cfRule type="cellIs" dxfId="1979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1978" priority="329" operator="between">
      <formula>80</formula>
      <formula>120</formula>
    </cfRule>
  </conditionalFormatting>
  <conditionalFormatting sqref="BC44">
    <cfRule type="cellIs" dxfId="1977" priority="328" operator="greaterThan">
      <formula>20</formula>
    </cfRule>
  </conditionalFormatting>
  <conditionalFormatting sqref="AL48 AX48 BD48 BC53:BD53 AW53:AX53 AK53:AL53">
    <cfRule type="cellIs" dxfId="1976" priority="327" operator="greaterThan">
      <formula>20</formula>
    </cfRule>
  </conditionalFormatting>
  <conditionalFormatting sqref="AK53">
    <cfRule type="cellIs" dxfId="1975" priority="325" operator="greaterThan">
      <formula>20</formula>
    </cfRule>
  </conditionalFormatting>
  <conditionalFormatting sqref="BC53">
    <cfRule type="cellIs" dxfId="1974" priority="322" operator="greaterThan">
      <formula>20</formula>
    </cfRule>
  </conditionalFormatting>
  <conditionalFormatting sqref="AM35:AN40 AY35:AZ40">
    <cfRule type="cellIs" dxfId="1973" priority="320" operator="between">
      <formula>80</formula>
      <formula>120</formula>
    </cfRule>
  </conditionalFormatting>
  <conditionalFormatting sqref="AR48 AQ53:AR53">
    <cfRule type="cellIs" dxfId="1972" priority="326" operator="greaterThan">
      <formula>20</formula>
    </cfRule>
  </conditionalFormatting>
  <conditionalFormatting sqref="AQ35:AR35 AQ40:AR40 AR39 AQ37:AR38 AR36">
    <cfRule type="cellIs" dxfId="1971" priority="319" operator="greaterThan">
      <formula>20</formula>
    </cfRule>
  </conditionalFormatting>
  <conditionalFormatting sqref="AS35:AT40">
    <cfRule type="cellIs" dxfId="1970" priority="318" operator="between">
      <formula>80</formula>
      <formula>120</formula>
    </cfRule>
  </conditionalFormatting>
  <conditionalFormatting sqref="AQ53">
    <cfRule type="cellIs" dxfId="1969" priority="324" operator="greaterThan">
      <formula>20</formula>
    </cfRule>
  </conditionalFormatting>
  <conditionalFormatting sqref="AW53">
    <cfRule type="cellIs" dxfId="1968" priority="323" operator="greaterThan">
      <formula>20</formula>
    </cfRule>
  </conditionalFormatting>
  <conditionalFormatting sqref="AK35:AL35 AW35:AX35 AK40:AL40 AL39 AK37:AL38 AL36 AW40:AX40 AX39 AW37:AX38 AX36">
    <cfRule type="cellIs" dxfId="1967" priority="321" operator="greaterThan">
      <formula>20</formula>
    </cfRule>
  </conditionalFormatting>
  <conditionalFormatting sqref="BC53">
    <cfRule type="cellIs" dxfId="1966" priority="316" operator="greaterThan">
      <formula>20</formula>
    </cfRule>
  </conditionalFormatting>
  <conditionalFormatting sqref="AW53">
    <cfRule type="cellIs" dxfId="1965" priority="317" operator="greaterThan">
      <formula>20</formula>
    </cfRule>
  </conditionalFormatting>
  <conditionalFormatting sqref="BE84">
    <cfRule type="cellIs" dxfId="1964" priority="212" operator="between">
      <formula>80</formula>
      <formula>120</formula>
    </cfRule>
  </conditionalFormatting>
  <conditionalFormatting sqref="AK49">
    <cfRule type="cellIs" dxfId="1963" priority="315" operator="greaterThan">
      <formula>20</formula>
    </cfRule>
  </conditionalFormatting>
  <conditionalFormatting sqref="AQ49">
    <cfRule type="cellIs" dxfId="1962" priority="314" operator="greaterThan">
      <formula>20</formula>
    </cfRule>
  </conditionalFormatting>
  <conditionalFormatting sqref="AW49">
    <cfRule type="cellIs" dxfId="1961" priority="313" operator="greaterThan">
      <formula>20</formula>
    </cfRule>
  </conditionalFormatting>
  <conditionalFormatting sqref="BC49">
    <cfRule type="cellIs" dxfId="1960" priority="312" operator="greaterThan">
      <formula>20</formula>
    </cfRule>
  </conditionalFormatting>
  <conditionalFormatting sqref="AK46">
    <cfRule type="cellIs" dxfId="1959" priority="311" operator="greaterThan">
      <formula>20</formula>
    </cfRule>
  </conditionalFormatting>
  <conditionalFormatting sqref="AQ46">
    <cfRule type="cellIs" dxfId="1958" priority="310" operator="greaterThan">
      <formula>20</formula>
    </cfRule>
  </conditionalFormatting>
  <conditionalFormatting sqref="AW46">
    <cfRule type="cellIs" dxfId="1957" priority="309" operator="greaterThan">
      <formula>20</formula>
    </cfRule>
  </conditionalFormatting>
  <conditionalFormatting sqref="BC46">
    <cfRule type="cellIs" dxfId="1956" priority="308" operator="greaterThan">
      <formula>20</formula>
    </cfRule>
  </conditionalFormatting>
  <conditionalFormatting sqref="AK47">
    <cfRule type="cellIs" dxfId="1955" priority="307" operator="greaterThan">
      <formula>20</formula>
    </cfRule>
  </conditionalFormatting>
  <conditionalFormatting sqref="AQ47">
    <cfRule type="cellIs" dxfId="1954" priority="306" operator="greaterThan">
      <formula>20</formula>
    </cfRule>
  </conditionalFormatting>
  <conditionalFormatting sqref="AW47">
    <cfRule type="cellIs" dxfId="1953" priority="305" operator="greaterThan">
      <formula>20</formula>
    </cfRule>
  </conditionalFormatting>
  <conditionalFormatting sqref="BC47">
    <cfRule type="cellIs" dxfId="1952" priority="304" operator="greaterThan">
      <formula>20</formula>
    </cfRule>
  </conditionalFormatting>
  <conditionalFormatting sqref="AW89">
    <cfRule type="cellIs" dxfId="1951" priority="206" operator="greaterThan">
      <formula>20</formula>
    </cfRule>
  </conditionalFormatting>
  <conditionalFormatting sqref="BC89">
    <cfRule type="cellIs" dxfId="1950" priority="205" operator="greaterThan">
      <formula>20</formula>
    </cfRule>
  </conditionalFormatting>
  <conditionalFormatting sqref="AK95 AK92">
    <cfRule type="cellIs" dxfId="1949" priority="204" operator="greaterThan">
      <formula>20</formula>
    </cfRule>
  </conditionalFormatting>
  <conditionalFormatting sqref="AQ95 AQ92">
    <cfRule type="cellIs" dxfId="1948" priority="203" operator="greaterThan">
      <formula>20</formula>
    </cfRule>
  </conditionalFormatting>
  <conditionalFormatting sqref="AK52">
    <cfRule type="cellIs" dxfId="1947" priority="303" operator="greaterThan">
      <formula>20</formula>
    </cfRule>
  </conditionalFormatting>
  <conditionalFormatting sqref="AQ52">
    <cfRule type="cellIs" dxfId="1946" priority="302" operator="greaterThan">
      <formula>20</formula>
    </cfRule>
  </conditionalFormatting>
  <conditionalFormatting sqref="AW52">
    <cfRule type="cellIs" dxfId="1945" priority="301" operator="greaterThan">
      <formula>20</formula>
    </cfRule>
  </conditionalFormatting>
  <conditionalFormatting sqref="BC52">
    <cfRule type="cellIs" dxfId="1944" priority="300" operator="greaterThan">
      <formula>20</formula>
    </cfRule>
  </conditionalFormatting>
  <conditionalFormatting sqref="AK86 AK83 AK80 AK77 AK74 AK71 AK68 AK65 AK62 AK59 AK56">
    <cfRule type="cellIs" dxfId="1943" priority="299" operator="greaterThan">
      <formula>20</formula>
    </cfRule>
  </conditionalFormatting>
  <conditionalFormatting sqref="AQ86 AQ83 AQ80 AQ77 AQ74 AQ71 AQ68 AQ65 AQ62 AQ59 AQ56">
    <cfRule type="cellIs" dxfId="1942" priority="298" operator="greaterThan">
      <formula>20</formula>
    </cfRule>
  </conditionalFormatting>
  <conditionalFormatting sqref="AW86 AW83 AW80 AW77 AW74 AW71 AW68 AW65 AW62 AW59 AW56">
    <cfRule type="cellIs" dxfId="1941" priority="297" operator="greaterThan">
      <formula>20</formula>
    </cfRule>
  </conditionalFormatting>
  <conditionalFormatting sqref="BC86 BC83 BC80 BC77 BC74 BC71 BC68 BC65 BC62 BC59 BC56">
    <cfRule type="cellIs" dxfId="1940" priority="296" operator="greaterThan">
      <formula>20</formula>
    </cfRule>
  </conditionalFormatting>
  <conditionalFormatting sqref="AK93">
    <cfRule type="cellIs" dxfId="1939" priority="295" operator="greaterThan">
      <formula>20</formula>
    </cfRule>
  </conditionalFormatting>
  <conditionalFormatting sqref="AQ93">
    <cfRule type="cellIs" dxfId="1938" priority="294" operator="greaterThan">
      <formula>20</formula>
    </cfRule>
  </conditionalFormatting>
  <conditionalFormatting sqref="AW93">
    <cfRule type="cellIs" dxfId="1937" priority="293" operator="greaterThan">
      <formula>20</formula>
    </cfRule>
  </conditionalFormatting>
  <conditionalFormatting sqref="BC96 BC93">
    <cfRule type="cellIs" dxfId="1936" priority="292" operator="greaterThan">
      <formula>20</formula>
    </cfRule>
  </conditionalFormatting>
  <conditionalFormatting sqref="AM87:AN87">
    <cfRule type="cellIs" dxfId="1935" priority="291" operator="between">
      <formula>80</formula>
      <formula>120</formula>
    </cfRule>
  </conditionalFormatting>
  <conditionalFormatting sqref="AL86">
    <cfRule type="cellIs" dxfId="1934" priority="290" operator="greaterThan">
      <formula>20</formula>
    </cfRule>
  </conditionalFormatting>
  <conditionalFormatting sqref="AM86:AN86">
    <cfRule type="cellIs" dxfId="1933" priority="289" operator="between">
      <formula>80</formula>
      <formula>120</formula>
    </cfRule>
  </conditionalFormatting>
  <conditionalFormatting sqref="AM86:AN86">
    <cfRule type="cellIs" dxfId="1932" priority="288" operator="between">
      <formula>80</formula>
      <formula>120</formula>
    </cfRule>
  </conditionalFormatting>
  <conditionalFormatting sqref="AR84">
    <cfRule type="cellIs" dxfId="1931" priority="227" operator="greaterThan">
      <formula>20</formula>
    </cfRule>
  </conditionalFormatting>
  <conditionalFormatting sqref="AM88:AN88">
    <cfRule type="cellIs" dxfId="1930" priority="287" operator="between">
      <formula>80</formula>
      <formula>120</formula>
    </cfRule>
  </conditionalFormatting>
  <conditionalFormatting sqref="AK87 AK84 AK81 AK78 AK75 AK72 AK69 AK66 AK63 AK60 AK57 AK54">
    <cfRule type="cellIs" dxfId="1929" priority="242" operator="greaterThan">
      <formula>20</formula>
    </cfRule>
  </conditionalFormatting>
  <conditionalFormatting sqref="AQ87 AQ84 AQ81 AQ78 AQ75 AQ72 AQ69 AQ66 AQ63 AQ60 AQ57 AQ54">
    <cfRule type="cellIs" dxfId="1928" priority="241" operator="greaterThan">
      <formula>20</formula>
    </cfRule>
  </conditionalFormatting>
  <conditionalFormatting sqref="AW87 AW84 AW81 AW78 AW75 AW72 AW69 AW66 AW63 AW60 AW57 AW54">
    <cfRule type="cellIs" dxfId="1927" priority="240" operator="greaterThan">
      <formula>20</formula>
    </cfRule>
  </conditionalFormatting>
  <conditionalFormatting sqref="BC87 BC84 BC81 BC78 BC75 BC72 BC69 BC66 BC63 BC60 BC57 BC54">
    <cfRule type="cellIs" dxfId="1926" priority="239" operator="greaterThan">
      <formula>20</formula>
    </cfRule>
  </conditionalFormatting>
  <conditionalFormatting sqref="AQ94 AQ91">
    <cfRule type="cellIs" dxfId="1925" priority="237" operator="greaterThan">
      <formula>20</formula>
    </cfRule>
  </conditionalFormatting>
  <conditionalFormatting sqref="AW94 AW91">
    <cfRule type="cellIs" dxfId="1924" priority="236" operator="greaterThan">
      <formula>20</formula>
    </cfRule>
  </conditionalFormatting>
  <conditionalFormatting sqref="AS87:AT87">
    <cfRule type="cellIs" dxfId="1923" priority="286" operator="between">
      <formula>80</formula>
      <formula>120</formula>
    </cfRule>
  </conditionalFormatting>
  <conditionalFormatting sqref="AS87:AT87">
    <cfRule type="cellIs" dxfId="1922" priority="285" operator="between">
      <formula>80</formula>
      <formula>120</formula>
    </cfRule>
  </conditionalFormatting>
  <conditionalFormatting sqref="AR86">
    <cfRule type="cellIs" dxfId="1921" priority="284" operator="greaterThan">
      <formula>20</formula>
    </cfRule>
  </conditionalFormatting>
  <conditionalFormatting sqref="AS86:AT86">
    <cfRule type="cellIs" dxfId="1920" priority="283" operator="between">
      <formula>80</formula>
      <formula>120</formula>
    </cfRule>
  </conditionalFormatting>
  <conditionalFormatting sqref="AS86:AT86">
    <cfRule type="cellIs" dxfId="1919" priority="282" operator="between">
      <formula>80</formula>
      <formula>120</formula>
    </cfRule>
  </conditionalFormatting>
  <conditionalFormatting sqref="AS86:AT86">
    <cfRule type="cellIs" dxfId="1918" priority="281" operator="between">
      <formula>80</formula>
      <formula>120</formula>
    </cfRule>
  </conditionalFormatting>
  <conditionalFormatting sqref="AS88:AT88">
    <cfRule type="cellIs" dxfId="1917" priority="280" operator="between">
      <formula>80</formula>
      <formula>120</formula>
    </cfRule>
  </conditionalFormatting>
  <conditionalFormatting sqref="AS88:AT88">
    <cfRule type="cellIs" dxfId="1916" priority="279" operator="between">
      <formula>80</formula>
      <formula>120</formula>
    </cfRule>
  </conditionalFormatting>
  <conditionalFormatting sqref="AY87:AZ87">
    <cfRule type="cellIs" dxfId="1915" priority="278" operator="between">
      <formula>80</formula>
      <formula>120</formula>
    </cfRule>
  </conditionalFormatting>
  <conditionalFormatting sqref="AX86">
    <cfRule type="cellIs" dxfId="1914" priority="277" operator="greaterThan">
      <formula>20</formula>
    </cfRule>
  </conditionalFormatting>
  <conditionalFormatting sqref="AY86:AZ86">
    <cfRule type="cellIs" dxfId="1913" priority="276" operator="between">
      <formula>80</formula>
      <formula>120</formula>
    </cfRule>
  </conditionalFormatting>
  <conditionalFormatting sqref="AY86:AZ86">
    <cfRule type="cellIs" dxfId="1912" priority="274" operator="between">
      <formula>80</formula>
      <formula>120</formula>
    </cfRule>
  </conditionalFormatting>
  <conditionalFormatting sqref="AY86:AZ86">
    <cfRule type="cellIs" dxfId="1911" priority="275" operator="between">
      <formula>80</formula>
      <formula>120</formula>
    </cfRule>
  </conditionalFormatting>
  <conditionalFormatting sqref="AY88:AZ88">
    <cfRule type="cellIs" dxfId="1910" priority="273" operator="between">
      <formula>80</formula>
      <formula>120</formula>
    </cfRule>
  </conditionalFormatting>
  <conditionalFormatting sqref="BE87">
    <cfRule type="cellIs" dxfId="1909" priority="272" operator="between">
      <formula>80</formula>
      <formula>120</formula>
    </cfRule>
  </conditionalFormatting>
  <conditionalFormatting sqref="BD86">
    <cfRule type="cellIs" dxfId="1908" priority="271" operator="greaterThan">
      <formula>20</formula>
    </cfRule>
  </conditionalFormatting>
  <conditionalFormatting sqref="BE86">
    <cfRule type="cellIs" dxfId="1907" priority="270" operator="between">
      <formula>80</formula>
      <formula>120</formula>
    </cfRule>
  </conditionalFormatting>
  <conditionalFormatting sqref="BE86">
    <cfRule type="cellIs" dxfId="1906" priority="269" operator="between">
      <formula>80</formula>
      <formula>120</formula>
    </cfRule>
  </conditionalFormatting>
  <conditionalFormatting sqref="BE86">
    <cfRule type="cellIs" dxfId="1905" priority="267" operator="between">
      <formula>80</formula>
      <formula>120</formula>
    </cfRule>
  </conditionalFormatting>
  <conditionalFormatting sqref="BE86">
    <cfRule type="cellIs" dxfId="1904" priority="268" operator="between">
      <formula>80</formula>
      <formula>120</formula>
    </cfRule>
  </conditionalFormatting>
  <conditionalFormatting sqref="BE88">
    <cfRule type="cellIs" dxfId="1903" priority="266" operator="between">
      <formula>80</formula>
      <formula>120</formula>
    </cfRule>
  </conditionalFormatting>
  <conditionalFormatting sqref="AW95 AW92">
    <cfRule type="cellIs" dxfId="1902" priority="202" operator="greaterThan">
      <formula>20</formula>
    </cfRule>
  </conditionalFormatting>
  <conditionalFormatting sqref="AQ93 AQ90">
    <cfRule type="cellIs" dxfId="1901" priority="199" operator="greaterThan">
      <formula>20</formula>
    </cfRule>
  </conditionalFormatting>
  <conditionalFormatting sqref="AS97:AT97">
    <cfRule type="cellIs" dxfId="1900" priority="195" operator="between">
      <formula>80</formula>
      <formula>120</formula>
    </cfRule>
  </conditionalFormatting>
  <conditionalFormatting sqref="BE97">
    <cfRule type="cellIs" dxfId="1899" priority="192" operator="between">
      <formula>80</formula>
      <formula>120</formula>
    </cfRule>
  </conditionalFormatting>
  <conditionalFormatting sqref="AS98:AT98 AY98:AZ98 BE98 AM98:AN98">
    <cfRule type="cellIs" dxfId="1898" priority="191" operator="between">
      <formula>80</formula>
      <formula>120</formula>
    </cfRule>
  </conditionalFormatting>
  <conditionalFormatting sqref="BC98:BD98 AW98:AX98 AK98:AL98">
    <cfRule type="cellIs" dxfId="1897" priority="190" operator="greaterThan">
      <formula>20</formula>
    </cfRule>
  </conditionalFormatting>
  <conditionalFormatting sqref="BC43">
    <cfRule type="cellIs" dxfId="1896" priority="265" operator="greaterThan">
      <formula>20</formula>
    </cfRule>
  </conditionalFormatting>
  <conditionalFormatting sqref="AK47:AL47 AW47:AX47 BC47:BD47">
    <cfRule type="cellIs" dxfId="1895" priority="264" operator="greaterThan">
      <formula>20</formula>
    </cfRule>
  </conditionalFormatting>
  <conditionalFormatting sqref="AQ47:AR47">
    <cfRule type="cellIs" dxfId="1894" priority="263" operator="greaterThan">
      <formula>20</formula>
    </cfRule>
  </conditionalFormatting>
  <conditionalFormatting sqref="AQ47">
    <cfRule type="cellIs" dxfId="1893" priority="261" operator="greaterThan">
      <formula>20</formula>
    </cfRule>
  </conditionalFormatting>
  <conditionalFormatting sqref="BC47 BC49">
    <cfRule type="cellIs" dxfId="1892" priority="259" operator="greaterThan">
      <formula>20</formula>
    </cfRule>
  </conditionalFormatting>
  <conditionalFormatting sqref="AK47">
    <cfRule type="cellIs" dxfId="1891" priority="262" operator="greaterThan">
      <formula>20</formula>
    </cfRule>
  </conditionalFormatting>
  <conditionalFormatting sqref="AW47 AW49">
    <cfRule type="cellIs" dxfId="1890" priority="260" operator="greaterThan">
      <formula>20</formula>
    </cfRule>
  </conditionalFormatting>
  <conditionalFormatting sqref="AK49:AL49 AW49:AX49 BC49:BD49">
    <cfRule type="cellIs" dxfId="1889" priority="258" operator="greaterThan">
      <formula>20</formula>
    </cfRule>
  </conditionalFormatting>
  <conditionalFormatting sqref="AM49:AN49 BE49 AY49:AZ49">
    <cfRule type="cellIs" dxfId="1888" priority="257" operator="between">
      <formula>80</formula>
      <formula>120</formula>
    </cfRule>
  </conditionalFormatting>
  <conditionalFormatting sqref="AQ49:AR49">
    <cfRule type="cellIs" dxfId="1887" priority="256" operator="greaterThan">
      <formula>20</formula>
    </cfRule>
  </conditionalFormatting>
  <conditionalFormatting sqref="AS49:AT49">
    <cfRule type="cellIs" dxfId="1886" priority="255" operator="between">
      <formula>80</formula>
      <formula>120</formula>
    </cfRule>
  </conditionalFormatting>
  <conditionalFormatting sqref="AK46">
    <cfRule type="cellIs" dxfId="1885" priority="254" operator="greaterThan">
      <formula>20</formula>
    </cfRule>
  </conditionalFormatting>
  <conditionalFormatting sqref="AQ46">
    <cfRule type="cellIs" dxfId="1884" priority="253" operator="greaterThan">
      <formula>20</formula>
    </cfRule>
  </conditionalFormatting>
  <conditionalFormatting sqref="AW46">
    <cfRule type="cellIs" dxfId="1883" priority="252" operator="greaterThan">
      <formula>20</formula>
    </cfRule>
  </conditionalFormatting>
  <conditionalFormatting sqref="BC46">
    <cfRule type="cellIs" dxfId="1882" priority="251" operator="greaterThan">
      <formula>20</formula>
    </cfRule>
  </conditionalFormatting>
  <conditionalFormatting sqref="AK50">
    <cfRule type="cellIs" dxfId="1881" priority="250" operator="greaterThan">
      <formula>20</formula>
    </cfRule>
  </conditionalFormatting>
  <conditionalFormatting sqref="AQ50">
    <cfRule type="cellIs" dxfId="1880" priority="249" operator="greaterThan">
      <formula>20</formula>
    </cfRule>
  </conditionalFormatting>
  <conditionalFormatting sqref="AW50">
    <cfRule type="cellIs" dxfId="1879" priority="248" operator="greaterThan">
      <formula>20</formula>
    </cfRule>
  </conditionalFormatting>
  <conditionalFormatting sqref="BC50">
    <cfRule type="cellIs" dxfId="1878" priority="247" operator="greaterThan">
      <formula>20</formula>
    </cfRule>
  </conditionalFormatting>
  <conditionalFormatting sqref="AK51">
    <cfRule type="cellIs" dxfId="1877" priority="246" operator="greaterThan">
      <formula>20</formula>
    </cfRule>
  </conditionalFormatting>
  <conditionalFormatting sqref="AQ51">
    <cfRule type="cellIs" dxfId="1876" priority="245" operator="greaterThan">
      <formula>20</formula>
    </cfRule>
  </conditionalFormatting>
  <conditionalFormatting sqref="AW51">
    <cfRule type="cellIs" dxfId="1875" priority="244" operator="greaterThan">
      <formula>20</formula>
    </cfRule>
  </conditionalFormatting>
  <conditionalFormatting sqref="BC51">
    <cfRule type="cellIs" dxfId="1874" priority="243" operator="greaterThan">
      <formula>20</formula>
    </cfRule>
  </conditionalFormatting>
  <conditionalFormatting sqref="AK94 AK91">
    <cfRule type="cellIs" dxfId="1873" priority="238" operator="greaterThan">
      <formula>20</formula>
    </cfRule>
  </conditionalFormatting>
  <conditionalFormatting sqref="BC94 BC91">
    <cfRule type="cellIs" dxfId="1872" priority="235" operator="greaterThan">
      <formula>20</formula>
    </cfRule>
  </conditionalFormatting>
  <conditionalFormatting sqref="AM85:AN85">
    <cfRule type="cellIs" dxfId="1871" priority="234" operator="between">
      <formula>80</formula>
      <formula>120</formula>
    </cfRule>
  </conditionalFormatting>
  <conditionalFormatting sqref="AL84">
    <cfRule type="cellIs" dxfId="1870" priority="233" operator="greaterThan">
      <formula>20</formula>
    </cfRule>
  </conditionalFormatting>
  <conditionalFormatting sqref="AM84:AN84">
    <cfRule type="cellIs" dxfId="1869" priority="232" operator="between">
      <formula>80</formula>
      <formula>120</formula>
    </cfRule>
  </conditionalFormatting>
  <conditionalFormatting sqref="AM84:AN84">
    <cfRule type="cellIs" dxfId="1868" priority="231" operator="between">
      <formula>80</formula>
      <formula>120</formula>
    </cfRule>
  </conditionalFormatting>
  <conditionalFormatting sqref="AM86:AN87">
    <cfRule type="cellIs" dxfId="1867" priority="230" operator="between">
      <formula>80</formula>
      <formula>120</formula>
    </cfRule>
  </conditionalFormatting>
  <conditionalFormatting sqref="AS85:AT85">
    <cfRule type="cellIs" dxfId="1866" priority="229" operator="between">
      <formula>80</formula>
      <formula>120</formula>
    </cfRule>
  </conditionalFormatting>
  <conditionalFormatting sqref="AS85:AT85">
    <cfRule type="cellIs" dxfId="1865" priority="228" operator="between">
      <formula>80</formula>
      <formula>120</formula>
    </cfRule>
  </conditionalFormatting>
  <conditionalFormatting sqref="AS84:AT84">
    <cfRule type="cellIs" dxfId="1864" priority="226" operator="between">
      <formula>80</formula>
      <formula>120</formula>
    </cfRule>
  </conditionalFormatting>
  <conditionalFormatting sqref="AS84:AT84">
    <cfRule type="cellIs" dxfId="1863" priority="225" operator="between">
      <formula>80</formula>
      <formula>120</formula>
    </cfRule>
  </conditionalFormatting>
  <conditionalFormatting sqref="AS84:AT84">
    <cfRule type="cellIs" dxfId="1862" priority="224" operator="between">
      <formula>80</formula>
      <formula>120</formula>
    </cfRule>
  </conditionalFormatting>
  <conditionalFormatting sqref="AS86:AT87">
    <cfRule type="cellIs" dxfId="1861" priority="223" operator="between">
      <formula>80</formula>
      <formula>120</formula>
    </cfRule>
  </conditionalFormatting>
  <conditionalFormatting sqref="AS86:AT87">
    <cfRule type="cellIs" dxfId="1860" priority="222" operator="between">
      <formula>80</formula>
      <formula>120</formula>
    </cfRule>
  </conditionalFormatting>
  <conditionalFormatting sqref="BD84">
    <cfRule type="cellIs" dxfId="1859" priority="214" operator="greaterThan">
      <formula>20</formula>
    </cfRule>
  </conditionalFormatting>
  <conditionalFormatting sqref="AY85:AZ85">
    <cfRule type="cellIs" dxfId="1858" priority="221" operator="between">
      <formula>80</formula>
      <formula>120</formula>
    </cfRule>
  </conditionalFormatting>
  <conditionalFormatting sqref="AX84">
    <cfRule type="cellIs" dxfId="1857" priority="220" operator="greaterThan">
      <formula>20</formula>
    </cfRule>
  </conditionalFormatting>
  <conditionalFormatting sqref="AY84:AZ84">
    <cfRule type="cellIs" dxfId="1856" priority="219" operator="between">
      <formula>80</formula>
      <formula>120</formula>
    </cfRule>
  </conditionalFormatting>
  <conditionalFormatting sqref="AY84:AZ84">
    <cfRule type="cellIs" dxfId="1855" priority="217" operator="between">
      <formula>80</formula>
      <formula>120</formula>
    </cfRule>
  </conditionalFormatting>
  <conditionalFormatting sqref="AY84:AZ84">
    <cfRule type="cellIs" dxfId="1854" priority="218" operator="between">
      <formula>80</formula>
      <formula>120</formula>
    </cfRule>
  </conditionalFormatting>
  <conditionalFormatting sqref="AY86:AZ87">
    <cfRule type="cellIs" dxfId="1853" priority="216" operator="between">
      <formula>80</formula>
      <formula>120</formula>
    </cfRule>
  </conditionalFormatting>
  <conditionalFormatting sqref="AK89">
    <cfRule type="cellIs" dxfId="1852" priority="208" operator="greaterThan">
      <formula>20</formula>
    </cfRule>
  </conditionalFormatting>
  <conditionalFormatting sqref="BE85">
    <cfRule type="cellIs" dxfId="1851" priority="215" operator="between">
      <formula>80</formula>
      <formula>120</formula>
    </cfRule>
  </conditionalFormatting>
  <conditionalFormatting sqref="BE84">
    <cfRule type="cellIs" dxfId="1850" priority="213" operator="between">
      <formula>80</formula>
      <formula>120</formula>
    </cfRule>
  </conditionalFormatting>
  <conditionalFormatting sqref="BE84">
    <cfRule type="cellIs" dxfId="1849" priority="210" operator="between">
      <formula>80</formula>
      <formula>120</formula>
    </cfRule>
  </conditionalFormatting>
  <conditionalFormatting sqref="BE84">
    <cfRule type="cellIs" dxfId="1848" priority="211" operator="between">
      <formula>80</formula>
      <formula>120</formula>
    </cfRule>
  </conditionalFormatting>
  <conditionalFormatting sqref="AK93 AK90">
    <cfRule type="cellIs" dxfId="1847" priority="200" operator="greaterThan">
      <formula>20</formula>
    </cfRule>
  </conditionalFormatting>
  <conditionalFormatting sqref="BE86:BE87">
    <cfRule type="cellIs" dxfId="1846" priority="209" operator="between">
      <formula>80</formula>
      <formula>120</formula>
    </cfRule>
  </conditionalFormatting>
  <conditionalFormatting sqref="AW93 AW90">
    <cfRule type="cellIs" dxfId="1845" priority="198" operator="greaterThan">
      <formula>20</formula>
    </cfRule>
  </conditionalFormatting>
  <conditionalFormatting sqref="AQ89">
    <cfRule type="cellIs" dxfId="1844" priority="207" operator="greaterThan">
      <formula>20</formula>
    </cfRule>
  </conditionalFormatting>
  <conditionalFormatting sqref="BC95 BC92">
    <cfRule type="cellIs" dxfId="1843" priority="201" operator="greaterThan">
      <formula>20</formula>
    </cfRule>
  </conditionalFormatting>
  <conditionalFormatting sqref="BC96 BC93 BC90">
    <cfRule type="cellIs" dxfId="1842" priority="197" operator="greaterThan">
      <formula>20</formula>
    </cfRule>
  </conditionalFormatting>
  <conditionalFormatting sqref="AM97:AN97">
    <cfRule type="cellIs" dxfId="1841" priority="196" operator="between">
      <formula>80</formula>
      <formula>120</formula>
    </cfRule>
  </conditionalFormatting>
  <conditionalFormatting sqref="AS97:AT97">
    <cfRule type="cellIs" dxfId="1840" priority="194" operator="between">
      <formula>80</formula>
      <formula>120</formula>
    </cfRule>
  </conditionalFormatting>
  <conditionalFormatting sqref="AY97:AZ97">
    <cfRule type="cellIs" dxfId="1839" priority="193" operator="between">
      <formula>80</formula>
      <formula>120</formula>
    </cfRule>
  </conditionalFormatting>
  <conditionalFormatting sqref="AK98">
    <cfRule type="cellIs" dxfId="1838" priority="188" operator="greaterThan">
      <formula>20</formula>
    </cfRule>
  </conditionalFormatting>
  <conditionalFormatting sqref="BC98">
    <cfRule type="cellIs" dxfId="1837" priority="185" operator="greaterThan">
      <formula>20</formula>
    </cfRule>
  </conditionalFormatting>
  <conditionalFormatting sqref="AQ98:AR98">
    <cfRule type="cellIs" dxfId="1836" priority="189" operator="greaterThan">
      <formula>20</formula>
    </cfRule>
  </conditionalFormatting>
  <conditionalFormatting sqref="AQ98">
    <cfRule type="cellIs" dxfId="1835" priority="187" operator="greaterThan">
      <formula>20</formula>
    </cfRule>
  </conditionalFormatting>
  <conditionalFormatting sqref="AW98">
    <cfRule type="cellIs" dxfId="1834" priority="186" operator="greaterThan">
      <formula>20</formula>
    </cfRule>
  </conditionalFormatting>
  <conditionalFormatting sqref="BC98">
    <cfRule type="cellIs" dxfId="1833" priority="183" operator="greaterThan">
      <formula>20</formula>
    </cfRule>
  </conditionalFormatting>
  <conditionalFormatting sqref="AW98">
    <cfRule type="cellIs" dxfId="1832" priority="184" operator="greaterThan">
      <formula>20</formula>
    </cfRule>
  </conditionalFormatting>
  <conditionalFormatting sqref="AK131 AK128 AK125 AK122 AK119 AK116 AK113 AK110 AK107 AK104 AK101">
    <cfRule type="cellIs" dxfId="1831" priority="182" operator="greaterThan">
      <formula>20</formula>
    </cfRule>
  </conditionalFormatting>
  <conditionalFormatting sqref="AQ131 AQ128 AQ125 AQ122 AQ119 AQ116 AQ113 AQ110 AQ107 AQ104 AQ101">
    <cfRule type="cellIs" dxfId="1830" priority="181" operator="greaterThan">
      <formula>20</formula>
    </cfRule>
  </conditionalFormatting>
  <conditionalFormatting sqref="AW131 AW128 AW125 AW122 AW119 AW116 AW113 AW110 AW107 AW104 AW101">
    <cfRule type="cellIs" dxfId="1829" priority="180" operator="greaterThan">
      <formula>20</formula>
    </cfRule>
  </conditionalFormatting>
  <conditionalFormatting sqref="BC131 BC128 BC125 BC122 BC119 BC116 BC113 BC110 BC107 BC104 BC101">
    <cfRule type="cellIs" dxfId="1828" priority="179" operator="greaterThan">
      <formula>20</formula>
    </cfRule>
  </conditionalFormatting>
  <conditionalFormatting sqref="AX131">
    <cfRule type="cellIs" dxfId="1827" priority="164" operator="greaterThan">
      <formula>20</formula>
    </cfRule>
  </conditionalFormatting>
  <conditionalFormatting sqref="AM132:AN132">
    <cfRule type="cellIs" dxfId="1826" priority="178" operator="between">
      <formula>80</formula>
      <formula>120</formula>
    </cfRule>
  </conditionalFormatting>
  <conditionalFormatting sqref="AL131">
    <cfRule type="cellIs" dxfId="1825" priority="177" operator="greaterThan">
      <formula>20</formula>
    </cfRule>
  </conditionalFormatting>
  <conditionalFormatting sqref="AM131:AN131">
    <cfRule type="cellIs" dxfId="1824" priority="176" operator="between">
      <formula>80</formula>
      <formula>120</formula>
    </cfRule>
  </conditionalFormatting>
  <conditionalFormatting sqref="AM131:AN131">
    <cfRule type="cellIs" dxfId="1823" priority="175" operator="between">
      <formula>80</formula>
      <formula>120</formula>
    </cfRule>
  </conditionalFormatting>
  <conditionalFormatting sqref="AM133:AN133">
    <cfRule type="cellIs" dxfId="1822" priority="174" operator="between">
      <formula>80</formula>
      <formula>120</formula>
    </cfRule>
  </conditionalFormatting>
  <conditionalFormatting sqref="AS132:AT132">
    <cfRule type="cellIs" dxfId="1821" priority="173" operator="between">
      <formula>80</formula>
      <formula>120</formula>
    </cfRule>
  </conditionalFormatting>
  <conditionalFormatting sqref="AS132:AT132">
    <cfRule type="cellIs" dxfId="1820" priority="172" operator="between">
      <formula>80</formula>
      <formula>120</formula>
    </cfRule>
  </conditionalFormatting>
  <conditionalFormatting sqref="AR131">
    <cfRule type="cellIs" dxfId="1819" priority="171" operator="greaterThan">
      <formula>20</formula>
    </cfRule>
  </conditionalFormatting>
  <conditionalFormatting sqref="AS131:AT131">
    <cfRule type="cellIs" dxfId="1818" priority="170" operator="between">
      <formula>80</formula>
      <formula>120</formula>
    </cfRule>
  </conditionalFormatting>
  <conditionalFormatting sqref="AS131:AT131">
    <cfRule type="cellIs" dxfId="1817" priority="169" operator="between">
      <formula>80</formula>
      <formula>120</formula>
    </cfRule>
  </conditionalFormatting>
  <conditionalFormatting sqref="AS131:AT131">
    <cfRule type="cellIs" dxfId="1816" priority="168" operator="between">
      <formula>80</formula>
      <formula>120</formula>
    </cfRule>
  </conditionalFormatting>
  <conditionalFormatting sqref="AS133:AT133">
    <cfRule type="cellIs" dxfId="1815" priority="167" operator="between">
      <formula>80</formula>
      <formula>120</formula>
    </cfRule>
  </conditionalFormatting>
  <conditionalFormatting sqref="AS133:AT133">
    <cfRule type="cellIs" dxfId="1814" priority="166" operator="between">
      <formula>80</formula>
      <formula>120</formula>
    </cfRule>
  </conditionalFormatting>
  <conditionalFormatting sqref="AY132:AZ132">
    <cfRule type="cellIs" dxfId="1813" priority="165" operator="between">
      <formula>80</formula>
      <formula>120</formula>
    </cfRule>
  </conditionalFormatting>
  <conditionalFormatting sqref="AY131:AZ131">
    <cfRule type="cellIs" dxfId="1812" priority="163" operator="between">
      <formula>80</formula>
      <formula>120</formula>
    </cfRule>
  </conditionalFormatting>
  <conditionalFormatting sqref="AY131:AZ131">
    <cfRule type="cellIs" dxfId="1811" priority="161" operator="between">
      <formula>80</formula>
      <formula>120</formula>
    </cfRule>
  </conditionalFormatting>
  <conditionalFormatting sqref="AY131:AZ131">
    <cfRule type="cellIs" dxfId="1810" priority="162" operator="between">
      <formula>80</formula>
      <formula>120</formula>
    </cfRule>
  </conditionalFormatting>
  <conditionalFormatting sqref="AY133:AZ133">
    <cfRule type="cellIs" dxfId="1809" priority="160" operator="between">
      <formula>80</formula>
      <formula>120</formula>
    </cfRule>
  </conditionalFormatting>
  <conditionalFormatting sqref="BE132">
    <cfRule type="cellIs" dxfId="1808" priority="159" operator="between">
      <formula>80</formula>
      <formula>120</formula>
    </cfRule>
  </conditionalFormatting>
  <conditionalFormatting sqref="BD131">
    <cfRule type="cellIs" dxfId="1807" priority="158" operator="greaterThan">
      <formula>20</formula>
    </cfRule>
  </conditionalFormatting>
  <conditionalFormatting sqref="BE131">
    <cfRule type="cellIs" dxfId="1806" priority="157" operator="between">
      <formula>80</formula>
      <formula>120</formula>
    </cfRule>
  </conditionalFormatting>
  <conditionalFormatting sqref="BE131">
    <cfRule type="cellIs" dxfId="1805" priority="156" operator="between">
      <formula>80</formula>
      <formula>120</formula>
    </cfRule>
  </conditionalFormatting>
  <conditionalFormatting sqref="BE131">
    <cfRule type="cellIs" dxfId="1804" priority="154" operator="between">
      <formula>80</formula>
      <formula>120</formula>
    </cfRule>
  </conditionalFormatting>
  <conditionalFormatting sqref="BE131">
    <cfRule type="cellIs" dxfId="1803" priority="155" operator="between">
      <formula>80</formula>
      <formula>120</formula>
    </cfRule>
  </conditionalFormatting>
  <conditionalFormatting sqref="BE133">
    <cfRule type="cellIs" dxfId="1802" priority="153" operator="between">
      <formula>80</formula>
      <formula>120</formula>
    </cfRule>
  </conditionalFormatting>
  <conditionalFormatting sqref="AK132 AK129 AK126 AK123 AK120 AK117 AK114 AK111 AK108 AK105 AK102 AK99">
    <cfRule type="cellIs" dxfId="1801" priority="152" operator="greaterThan">
      <formula>20</formula>
    </cfRule>
  </conditionalFormatting>
  <conditionalFormatting sqref="AQ132 AQ129 AQ126 AQ123 AQ120 AQ117 AQ114 AQ111 AQ108 AQ105 AQ102 AQ99">
    <cfRule type="cellIs" dxfId="1800" priority="151" operator="greaterThan">
      <formula>20</formula>
    </cfRule>
  </conditionalFormatting>
  <conditionalFormatting sqref="AW132 AW129 AW126 AW123 AW120 AW117 AW114 AW111 AW108 AW105 AW102 AW99">
    <cfRule type="cellIs" dxfId="1799" priority="150" operator="greaterThan">
      <formula>20</formula>
    </cfRule>
  </conditionalFormatting>
  <conditionalFormatting sqref="BC132 BC129 BC126 BC123 BC120 BC117 BC114 BC111 BC108 BC105 BC102 BC99">
    <cfRule type="cellIs" dxfId="1798" priority="149" operator="greaterThan">
      <formula>20</formula>
    </cfRule>
  </conditionalFormatting>
  <conditionalFormatting sqref="AK139 AK136">
    <cfRule type="cellIs" dxfId="1797" priority="148" operator="greaterThan">
      <formula>20</formula>
    </cfRule>
  </conditionalFormatting>
  <conditionalFormatting sqref="AQ139 AQ136">
    <cfRule type="cellIs" dxfId="1796" priority="147" operator="greaterThan">
      <formula>20</formula>
    </cfRule>
  </conditionalFormatting>
  <conditionalFormatting sqref="AW139 AW136">
    <cfRule type="cellIs" dxfId="1795" priority="146" operator="greaterThan">
      <formula>20</formula>
    </cfRule>
  </conditionalFormatting>
  <conditionalFormatting sqref="BC139 BC136">
    <cfRule type="cellIs" dxfId="1794" priority="145" operator="greaterThan">
      <formula>20</formula>
    </cfRule>
  </conditionalFormatting>
  <conditionalFormatting sqref="AL132">
    <cfRule type="cellIs" dxfId="1793" priority="137" operator="lessThan">
      <formula>20</formula>
    </cfRule>
  </conditionalFormatting>
  <conditionalFormatting sqref="AM130:AN130">
    <cfRule type="cellIs" dxfId="1792" priority="144" operator="between">
      <formula>80</formula>
      <formula>120</formula>
    </cfRule>
  </conditionalFormatting>
  <conditionalFormatting sqref="AL129">
    <cfRule type="cellIs" dxfId="1791" priority="143" operator="greaterThan">
      <formula>20</formula>
    </cfRule>
  </conditionalFormatting>
  <conditionalFormatting sqref="AM129:AN129">
    <cfRule type="cellIs" dxfId="1790" priority="142" operator="between">
      <formula>80</formula>
      <formula>120</formula>
    </cfRule>
  </conditionalFormatting>
  <conditionalFormatting sqref="AM129:AN129">
    <cfRule type="cellIs" dxfId="1789" priority="141" operator="between">
      <formula>80</formula>
      <formula>120</formula>
    </cfRule>
  </conditionalFormatting>
  <conditionalFormatting sqref="AL132">
    <cfRule type="cellIs" dxfId="1788" priority="140" operator="greaterThan">
      <formula>20</formula>
    </cfRule>
  </conditionalFormatting>
  <conditionalFormatting sqref="AM131:AN132">
    <cfRule type="cellIs" dxfId="1787" priority="139" operator="between">
      <formula>80</formula>
      <formula>120</formula>
    </cfRule>
  </conditionalFormatting>
  <conditionalFormatting sqref="AL132">
    <cfRule type="cellIs" dxfId="1786" priority="138" operator="greaterThan">
      <formula>20</formula>
    </cfRule>
  </conditionalFormatting>
  <conditionalFormatting sqref="AS130:AT130">
    <cfRule type="cellIs" dxfId="1785" priority="136" operator="between">
      <formula>80</formula>
      <formula>120</formula>
    </cfRule>
  </conditionalFormatting>
  <conditionalFormatting sqref="AS130:AT130">
    <cfRule type="cellIs" dxfId="1784" priority="135" operator="between">
      <formula>80</formula>
      <formula>120</formula>
    </cfRule>
  </conditionalFormatting>
  <conditionalFormatting sqref="AR129">
    <cfRule type="cellIs" dxfId="1783" priority="134" operator="greaterThan">
      <formula>20</formula>
    </cfRule>
  </conditionalFormatting>
  <conditionalFormatting sqref="AS129:AT129">
    <cfRule type="cellIs" dxfId="1782" priority="133" operator="between">
      <formula>80</formula>
      <formula>120</formula>
    </cfRule>
  </conditionalFormatting>
  <conditionalFormatting sqref="AS129:AT129">
    <cfRule type="cellIs" dxfId="1781" priority="132" operator="between">
      <formula>80</formula>
      <formula>120</formula>
    </cfRule>
  </conditionalFormatting>
  <conditionalFormatting sqref="AS129:AT129">
    <cfRule type="cellIs" dxfId="1780" priority="131" operator="between">
      <formula>80</formula>
      <formula>120</formula>
    </cfRule>
  </conditionalFormatting>
  <conditionalFormatting sqref="AR132">
    <cfRule type="cellIs" dxfId="1779" priority="130" operator="greaterThan">
      <formula>20</formula>
    </cfRule>
  </conditionalFormatting>
  <conditionalFormatting sqref="AS131:AT132">
    <cfRule type="cellIs" dxfId="1778" priority="129" operator="between">
      <formula>80</formula>
      <formula>120</formula>
    </cfRule>
  </conditionalFormatting>
  <conditionalFormatting sqref="AS131:AT132">
    <cfRule type="cellIs" dxfId="1777" priority="128" operator="between">
      <formula>80</formula>
      <formula>120</formula>
    </cfRule>
  </conditionalFormatting>
  <conditionalFormatting sqref="AR132">
    <cfRule type="cellIs" dxfId="1776" priority="127" operator="greaterThan">
      <formula>20</formula>
    </cfRule>
  </conditionalFormatting>
  <conditionalFormatting sqref="AR132">
    <cfRule type="cellIs" dxfId="1775" priority="126" operator="lessThan">
      <formula>20</formula>
    </cfRule>
  </conditionalFormatting>
  <conditionalFormatting sqref="AY130:AZ130">
    <cfRule type="cellIs" dxfId="1774" priority="125" operator="between">
      <formula>80</formula>
      <formula>120</formula>
    </cfRule>
  </conditionalFormatting>
  <conditionalFormatting sqref="AX129">
    <cfRule type="cellIs" dxfId="1773" priority="124" operator="greaterThan">
      <formula>20</formula>
    </cfRule>
  </conditionalFormatting>
  <conditionalFormatting sqref="AY129:AZ129">
    <cfRule type="cellIs" dxfId="1772" priority="123" operator="between">
      <formula>80</formula>
      <formula>120</formula>
    </cfRule>
  </conditionalFormatting>
  <conditionalFormatting sqref="AY129:AZ129">
    <cfRule type="cellIs" dxfId="1771" priority="121" operator="between">
      <formula>80</formula>
      <formula>120</formula>
    </cfRule>
  </conditionalFormatting>
  <conditionalFormatting sqref="AY129:AZ129">
    <cfRule type="cellIs" dxfId="1770" priority="122" operator="between">
      <formula>80</formula>
      <formula>120</formula>
    </cfRule>
  </conditionalFormatting>
  <conditionalFormatting sqref="AX132">
    <cfRule type="cellIs" dxfId="1769" priority="120" operator="greaterThan">
      <formula>20</formula>
    </cfRule>
  </conditionalFormatting>
  <conditionalFormatting sqref="AY131:AZ132">
    <cfRule type="cellIs" dxfId="1768" priority="119" operator="between">
      <formula>80</formula>
      <formula>120</formula>
    </cfRule>
  </conditionalFormatting>
  <conditionalFormatting sqref="AX132">
    <cfRule type="cellIs" dxfId="1767" priority="118" operator="greaterThan">
      <formula>20</formula>
    </cfRule>
  </conditionalFormatting>
  <conditionalFormatting sqref="AX132">
    <cfRule type="cellIs" dxfId="1766" priority="117" operator="lessThan">
      <formula>20</formula>
    </cfRule>
  </conditionalFormatting>
  <conditionalFormatting sqref="BE130">
    <cfRule type="cellIs" dxfId="1765" priority="116" operator="between">
      <formula>80</formula>
      <formula>120</formula>
    </cfRule>
  </conditionalFormatting>
  <conditionalFormatting sqref="BD129">
    <cfRule type="cellIs" dxfId="1764" priority="115" operator="greaterThan">
      <formula>20</formula>
    </cfRule>
  </conditionalFormatting>
  <conditionalFormatting sqref="BE129">
    <cfRule type="cellIs" dxfId="1763" priority="114" operator="between">
      <formula>80</formula>
      <formula>120</formula>
    </cfRule>
  </conditionalFormatting>
  <conditionalFormatting sqref="BE129">
    <cfRule type="cellIs" dxfId="1762" priority="113" operator="between">
      <formula>80</formula>
      <formula>120</formula>
    </cfRule>
  </conditionalFormatting>
  <conditionalFormatting sqref="BE129">
    <cfRule type="cellIs" dxfId="1761" priority="111" operator="between">
      <formula>80</formula>
      <formula>120</formula>
    </cfRule>
  </conditionalFormatting>
  <conditionalFormatting sqref="BE129">
    <cfRule type="cellIs" dxfId="1760" priority="112" operator="between">
      <formula>80</formula>
      <formula>120</formula>
    </cfRule>
  </conditionalFormatting>
  <conditionalFormatting sqref="BD132">
    <cfRule type="cellIs" dxfId="1759" priority="110" operator="greaterThan">
      <formula>20</formula>
    </cfRule>
  </conditionalFormatting>
  <conditionalFormatting sqref="BE131:BE132">
    <cfRule type="cellIs" dxfId="1758" priority="109" operator="between">
      <formula>80</formula>
      <formula>120</formula>
    </cfRule>
  </conditionalFormatting>
  <conditionalFormatting sqref="BD132">
    <cfRule type="cellIs" dxfId="1757" priority="108" operator="greaterThan">
      <formula>20</formula>
    </cfRule>
  </conditionalFormatting>
  <conditionalFormatting sqref="BD132">
    <cfRule type="cellIs" dxfId="1756" priority="107" operator="lessThan">
      <formula>20</formula>
    </cfRule>
  </conditionalFormatting>
  <conditionalFormatting sqref="AK134">
    <cfRule type="cellIs" dxfId="1755" priority="106" operator="greaterThan">
      <formula>20</formula>
    </cfRule>
  </conditionalFormatting>
  <conditionalFormatting sqref="AQ134">
    <cfRule type="cellIs" dxfId="1754" priority="105" operator="greaterThan">
      <formula>20</formula>
    </cfRule>
  </conditionalFormatting>
  <conditionalFormatting sqref="AW134">
    <cfRule type="cellIs" dxfId="1753" priority="104" operator="greaterThan">
      <formula>20</formula>
    </cfRule>
  </conditionalFormatting>
  <conditionalFormatting sqref="BC134">
    <cfRule type="cellIs" dxfId="1752" priority="103" operator="greaterThan">
      <formula>20</formula>
    </cfRule>
  </conditionalFormatting>
  <conditionalFormatting sqref="AK137">
    <cfRule type="cellIs" dxfId="1751" priority="102" operator="greaterThan">
      <formula>20</formula>
    </cfRule>
  </conditionalFormatting>
  <conditionalFormatting sqref="AQ137">
    <cfRule type="cellIs" dxfId="1750" priority="101" operator="greaterThan">
      <formula>20</formula>
    </cfRule>
  </conditionalFormatting>
  <conditionalFormatting sqref="AW137">
    <cfRule type="cellIs" dxfId="1749" priority="100" operator="greaterThan">
      <formula>20</formula>
    </cfRule>
  </conditionalFormatting>
  <conditionalFormatting sqref="BC137">
    <cfRule type="cellIs" dxfId="1748" priority="99" operator="greaterThan">
      <formula>20</formula>
    </cfRule>
  </conditionalFormatting>
  <conditionalFormatting sqref="AK135">
    <cfRule type="cellIs" dxfId="1747" priority="98" operator="greaterThan">
      <formula>20</formula>
    </cfRule>
  </conditionalFormatting>
  <conditionalFormatting sqref="AQ135">
    <cfRule type="cellIs" dxfId="1746" priority="97" operator="greaterThan">
      <formula>20</formula>
    </cfRule>
  </conditionalFormatting>
  <conditionalFormatting sqref="AW135">
    <cfRule type="cellIs" dxfId="1745" priority="96" operator="greaterThan">
      <formula>20</formula>
    </cfRule>
  </conditionalFormatting>
  <conditionalFormatting sqref="BC135">
    <cfRule type="cellIs" dxfId="1744" priority="95" operator="greaterThan">
      <formula>20</formula>
    </cfRule>
  </conditionalFormatting>
  <conditionalFormatting sqref="AM90:AN90">
    <cfRule type="cellIs" dxfId="1743" priority="94" operator="between">
      <formula>80</formula>
      <formula>120</formula>
    </cfRule>
  </conditionalFormatting>
  <conditionalFormatting sqref="AL89">
    <cfRule type="cellIs" dxfId="1742" priority="93" operator="greaterThan">
      <formula>20</formula>
    </cfRule>
  </conditionalFormatting>
  <conditionalFormatting sqref="AM89:AN89">
    <cfRule type="cellIs" dxfId="1741" priority="92" operator="between">
      <formula>80</formula>
      <formula>120</formula>
    </cfRule>
  </conditionalFormatting>
  <conditionalFormatting sqref="AM89:AN89">
    <cfRule type="cellIs" dxfId="1740" priority="91" operator="between">
      <formula>80</formula>
      <formula>120</formula>
    </cfRule>
  </conditionalFormatting>
  <conditionalFormatting sqref="AL90">
    <cfRule type="cellIs" dxfId="1739" priority="84" operator="lessThan">
      <formula>20</formula>
    </cfRule>
  </conditionalFormatting>
  <conditionalFormatting sqref="AM88:AN88">
    <cfRule type="cellIs" dxfId="1738" priority="90" operator="between">
      <formula>80</formula>
      <formula>120</formula>
    </cfRule>
  </conditionalFormatting>
  <conditionalFormatting sqref="AM87:AN87">
    <cfRule type="cellIs" dxfId="1737" priority="89" operator="between">
      <formula>80</formula>
      <formula>120</formula>
    </cfRule>
  </conditionalFormatting>
  <conditionalFormatting sqref="AM87:AN87">
    <cfRule type="cellIs" dxfId="1736" priority="88" operator="between">
      <formula>80</formula>
      <formula>120</formula>
    </cfRule>
  </conditionalFormatting>
  <conditionalFormatting sqref="AL90">
    <cfRule type="cellIs" dxfId="1735" priority="87" operator="greaterThan">
      <formula>20</formula>
    </cfRule>
  </conditionalFormatting>
  <conditionalFormatting sqref="AM89:AN90">
    <cfRule type="cellIs" dxfId="1734" priority="86" operator="between">
      <formula>80</formula>
      <formula>120</formula>
    </cfRule>
  </conditionalFormatting>
  <conditionalFormatting sqref="AL90">
    <cfRule type="cellIs" dxfId="1733" priority="85" operator="greaterThan">
      <formula>20</formula>
    </cfRule>
  </conditionalFormatting>
  <conditionalFormatting sqref="AS90:AT90">
    <cfRule type="cellIs" dxfId="1732" priority="83" operator="between">
      <formula>80</formula>
      <formula>120</formula>
    </cfRule>
  </conditionalFormatting>
  <conditionalFormatting sqref="AS90:AT90">
    <cfRule type="cellIs" dxfId="1731" priority="82" operator="between">
      <formula>80</formula>
      <formula>120</formula>
    </cfRule>
  </conditionalFormatting>
  <conditionalFormatting sqref="AR89">
    <cfRule type="cellIs" dxfId="1730" priority="81" operator="greaterThan">
      <formula>20</formula>
    </cfRule>
  </conditionalFormatting>
  <conditionalFormatting sqref="AS89:AT89">
    <cfRule type="cellIs" dxfId="1729" priority="80" operator="between">
      <formula>80</formula>
      <formula>120</formula>
    </cfRule>
  </conditionalFormatting>
  <conditionalFormatting sqref="AS89:AT89">
    <cfRule type="cellIs" dxfId="1728" priority="79" operator="between">
      <formula>80</formula>
      <formula>120</formula>
    </cfRule>
  </conditionalFormatting>
  <conditionalFormatting sqref="AS89:AT89">
    <cfRule type="cellIs" dxfId="1727" priority="78" operator="between">
      <formula>80</formula>
      <formula>120</formula>
    </cfRule>
  </conditionalFormatting>
  <conditionalFormatting sqref="AS88:AT88">
    <cfRule type="cellIs" dxfId="1726" priority="77" operator="between">
      <formula>80</formula>
      <formula>120</formula>
    </cfRule>
  </conditionalFormatting>
  <conditionalFormatting sqref="AS88:AT88">
    <cfRule type="cellIs" dxfId="1725" priority="76" operator="between">
      <formula>80</formula>
      <formula>120</formula>
    </cfRule>
  </conditionalFormatting>
  <conditionalFormatting sqref="AS87:AT87">
    <cfRule type="cellIs" dxfId="1724" priority="75" operator="between">
      <formula>80</formula>
      <formula>120</formula>
    </cfRule>
  </conditionalFormatting>
  <conditionalFormatting sqref="AS87:AT87">
    <cfRule type="cellIs" dxfId="1723" priority="74" operator="between">
      <formula>80</formula>
      <formula>120</formula>
    </cfRule>
  </conditionalFormatting>
  <conditionalFormatting sqref="AS87:AT87">
    <cfRule type="cellIs" dxfId="1722" priority="73" operator="between">
      <formula>80</formula>
      <formula>120</formula>
    </cfRule>
  </conditionalFormatting>
  <conditionalFormatting sqref="AR90">
    <cfRule type="cellIs" dxfId="1721" priority="72" operator="greaterThan">
      <formula>20</formula>
    </cfRule>
  </conditionalFormatting>
  <conditionalFormatting sqref="AS89:AT90">
    <cfRule type="cellIs" dxfId="1720" priority="71" operator="between">
      <formula>80</formula>
      <formula>120</formula>
    </cfRule>
  </conditionalFormatting>
  <conditionalFormatting sqref="AS89:AT90">
    <cfRule type="cellIs" dxfId="1719" priority="70" operator="between">
      <formula>80</formula>
      <formula>120</formula>
    </cfRule>
  </conditionalFormatting>
  <conditionalFormatting sqref="AR90">
    <cfRule type="cellIs" dxfId="1718" priority="69" operator="greaterThan">
      <formula>20</formula>
    </cfRule>
  </conditionalFormatting>
  <conditionalFormatting sqref="AR90">
    <cfRule type="cellIs" dxfId="1717" priority="68" operator="lessThan">
      <formula>20</formula>
    </cfRule>
  </conditionalFormatting>
  <conditionalFormatting sqref="AY90:AZ90">
    <cfRule type="cellIs" dxfId="1716" priority="67" operator="between">
      <formula>80</formula>
      <formula>120</formula>
    </cfRule>
  </conditionalFormatting>
  <conditionalFormatting sqref="AX89">
    <cfRule type="cellIs" dxfId="1715" priority="66" operator="greaterThan">
      <formula>20</formula>
    </cfRule>
  </conditionalFormatting>
  <conditionalFormatting sqref="AY89:AZ89">
    <cfRule type="cellIs" dxfId="1714" priority="65" operator="between">
      <formula>80</formula>
      <formula>120</formula>
    </cfRule>
  </conditionalFormatting>
  <conditionalFormatting sqref="AY89:AZ89">
    <cfRule type="cellIs" dxfId="1713" priority="63" operator="between">
      <formula>80</formula>
      <formula>120</formula>
    </cfRule>
  </conditionalFormatting>
  <conditionalFormatting sqref="AY89:AZ89">
    <cfRule type="cellIs" dxfId="1712" priority="64" operator="between">
      <formula>80</formula>
      <formula>120</formula>
    </cfRule>
  </conditionalFormatting>
  <conditionalFormatting sqref="AY88:AZ88">
    <cfRule type="cellIs" dxfId="1711" priority="62" operator="between">
      <formula>80</formula>
      <formula>120</formula>
    </cfRule>
  </conditionalFormatting>
  <conditionalFormatting sqref="AY87:AZ87">
    <cfRule type="cellIs" dxfId="1710" priority="61" operator="between">
      <formula>80</formula>
      <formula>120</formula>
    </cfRule>
  </conditionalFormatting>
  <conditionalFormatting sqref="AY87:AZ87">
    <cfRule type="cellIs" dxfId="1709" priority="59" operator="between">
      <formula>80</formula>
      <formula>120</formula>
    </cfRule>
  </conditionalFormatting>
  <conditionalFormatting sqref="AY87:AZ87">
    <cfRule type="cellIs" dxfId="1708" priority="60" operator="between">
      <formula>80</formula>
      <formula>120</formula>
    </cfRule>
  </conditionalFormatting>
  <conditionalFormatting sqref="AX90">
    <cfRule type="cellIs" dxfId="1707" priority="58" operator="greaterThan">
      <formula>20</formula>
    </cfRule>
  </conditionalFormatting>
  <conditionalFormatting sqref="AY89:AZ90">
    <cfRule type="cellIs" dxfId="1706" priority="57" operator="between">
      <formula>80</formula>
      <formula>120</formula>
    </cfRule>
  </conditionalFormatting>
  <conditionalFormatting sqref="AX90">
    <cfRule type="cellIs" dxfId="1705" priority="56" operator="greaterThan">
      <formula>20</formula>
    </cfRule>
  </conditionalFormatting>
  <conditionalFormatting sqref="AX90">
    <cfRule type="cellIs" dxfId="1704" priority="55" operator="lessThan">
      <formula>20</formula>
    </cfRule>
  </conditionalFormatting>
  <conditionalFormatting sqref="BE87">
    <cfRule type="cellIs" dxfId="1703" priority="46" operator="between">
      <formula>80</formula>
      <formula>120</formula>
    </cfRule>
  </conditionalFormatting>
  <conditionalFormatting sqref="BE90">
    <cfRule type="cellIs" dxfId="1702" priority="54" operator="between">
      <formula>80</formula>
      <formula>120</formula>
    </cfRule>
  </conditionalFormatting>
  <conditionalFormatting sqref="BD89">
    <cfRule type="cellIs" dxfId="1701" priority="53" operator="greaterThan">
      <formula>20</formula>
    </cfRule>
  </conditionalFormatting>
  <conditionalFormatting sqref="BE89">
    <cfRule type="cellIs" dxfId="1700" priority="52" operator="between">
      <formula>80</formula>
      <formula>120</formula>
    </cfRule>
  </conditionalFormatting>
  <conditionalFormatting sqref="BE89">
    <cfRule type="cellIs" dxfId="1699" priority="51" operator="between">
      <formula>80</formula>
      <formula>120</formula>
    </cfRule>
  </conditionalFormatting>
  <conditionalFormatting sqref="BE89">
    <cfRule type="cellIs" dxfId="1698" priority="49" operator="between">
      <formula>80</formula>
      <formula>120</formula>
    </cfRule>
  </conditionalFormatting>
  <conditionalFormatting sqref="BE89">
    <cfRule type="cellIs" dxfId="1697" priority="50" operator="between">
      <formula>80</formula>
      <formula>120</formula>
    </cfRule>
  </conditionalFormatting>
  <conditionalFormatting sqref="BE88">
    <cfRule type="cellIs" dxfId="1696" priority="48" operator="between">
      <formula>80</formula>
      <formula>120</formula>
    </cfRule>
  </conditionalFormatting>
  <conditionalFormatting sqref="BE87">
    <cfRule type="cellIs" dxfId="1695" priority="47" operator="between">
      <formula>80</formula>
      <formula>120</formula>
    </cfRule>
  </conditionalFormatting>
  <conditionalFormatting sqref="BE87">
    <cfRule type="cellIs" dxfId="1694" priority="44" operator="between">
      <formula>80</formula>
      <formula>120</formula>
    </cfRule>
  </conditionalFormatting>
  <conditionalFormatting sqref="BE87">
    <cfRule type="cellIs" dxfId="1693" priority="45" operator="between">
      <formula>80</formula>
      <formula>120</formula>
    </cfRule>
  </conditionalFormatting>
  <conditionalFormatting sqref="BD90">
    <cfRule type="cellIs" dxfId="1692" priority="43" operator="greaterThan">
      <formula>20</formula>
    </cfRule>
  </conditionalFormatting>
  <conditionalFormatting sqref="BE89:BE90">
    <cfRule type="cellIs" dxfId="1691" priority="42" operator="between">
      <formula>80</formula>
      <formula>120</formula>
    </cfRule>
  </conditionalFormatting>
  <conditionalFormatting sqref="BD90">
    <cfRule type="cellIs" dxfId="1690" priority="41" operator="greaterThan">
      <formula>20</formula>
    </cfRule>
  </conditionalFormatting>
  <conditionalFormatting sqref="BD90">
    <cfRule type="cellIs" dxfId="1689" priority="40" operator="lessThan">
      <formula>20</formula>
    </cfRule>
  </conditionalFormatting>
  <conditionalFormatting sqref="AK26 AK33 AK36 AK39 AK42 AK45 AK48">
    <cfRule type="cellIs" dxfId="1688" priority="39" operator="greaterThan">
      <formula>20</formula>
    </cfRule>
  </conditionalFormatting>
  <conditionalFormatting sqref="AQ26 AQ33 AQ36 AQ39 AQ42 AQ45 AQ48">
    <cfRule type="cellIs" dxfId="1687" priority="38" operator="greaterThan">
      <formula>20</formula>
    </cfRule>
  </conditionalFormatting>
  <conditionalFormatting sqref="AW26 AW33 AW36 AW39 AW42 AW45 AW48">
    <cfRule type="cellIs" dxfId="1686" priority="37" operator="greaterThan">
      <formula>20</formula>
    </cfRule>
  </conditionalFormatting>
  <conditionalFormatting sqref="BC26 BC33 BC36 BC39 BC42 BC45 BC48">
    <cfRule type="cellIs" dxfId="1685" priority="36" operator="greaterThan">
      <formula>20</formula>
    </cfRule>
  </conditionalFormatting>
  <conditionalFormatting sqref="AJ36 AJ39 AJ42 AJ45 AJ48">
    <cfRule type="cellIs" dxfId="1684" priority="35" operator="lessThan">
      <formula>20.1</formula>
    </cfRule>
  </conditionalFormatting>
  <conditionalFormatting sqref="AP36 AP39 AP42 AP45 AP48">
    <cfRule type="cellIs" dxfId="1683" priority="34" operator="lessThan">
      <formula>20.1</formula>
    </cfRule>
  </conditionalFormatting>
  <conditionalFormatting sqref="AV36 AV39 AV42 AV45 AV48">
    <cfRule type="cellIs" dxfId="1682" priority="33" operator="lessThan">
      <formula>20.1</formula>
    </cfRule>
  </conditionalFormatting>
  <conditionalFormatting sqref="BB36 BB39 BB42 BB45 BB48">
    <cfRule type="cellIs" dxfId="1681" priority="32" operator="lessThan">
      <formula>20.1</formula>
    </cfRule>
  </conditionalFormatting>
  <conditionalFormatting sqref="AI26">
    <cfRule type="cellIs" dxfId="1680" priority="31" operator="between">
      <formula>80</formula>
      <formula>120</formula>
    </cfRule>
  </conditionalFormatting>
  <conditionalFormatting sqref="AO26">
    <cfRule type="cellIs" dxfId="1679" priority="30" operator="between">
      <formula>80</formula>
      <formula>120</formula>
    </cfRule>
  </conditionalFormatting>
  <conditionalFormatting sqref="AU26">
    <cfRule type="cellIs" dxfId="1678" priority="29" operator="between">
      <formula>80</formula>
      <formula>120</formula>
    </cfRule>
  </conditionalFormatting>
  <conditionalFormatting sqref="BA26">
    <cfRule type="cellIs" dxfId="1677" priority="28" operator="between">
      <formula>80</formula>
      <formula>120</formula>
    </cfRule>
  </conditionalFormatting>
  <conditionalFormatting sqref="BC138">
    <cfRule type="cellIs" dxfId="1676" priority="27" operator="greaterThan">
      <formula>20</formula>
    </cfRule>
  </conditionalFormatting>
  <conditionalFormatting sqref="BA96">
    <cfRule type="cellIs" dxfId="1675" priority="17" operator="between">
      <formula>80</formula>
      <formula>120</formula>
    </cfRule>
  </conditionalFormatting>
  <conditionalFormatting sqref="AK96">
    <cfRule type="cellIs" dxfId="1674" priority="22" operator="greaterThan">
      <formula>20</formula>
    </cfRule>
  </conditionalFormatting>
  <conditionalFormatting sqref="AQ96">
    <cfRule type="cellIs" dxfId="1673" priority="21" operator="greaterThan">
      <formula>20</formula>
    </cfRule>
  </conditionalFormatting>
  <conditionalFormatting sqref="AO96">
    <cfRule type="cellIs" dxfId="1672" priority="19" operator="between">
      <formula>80</formula>
      <formula>120</formula>
    </cfRule>
  </conditionalFormatting>
  <conditionalFormatting sqref="AU96">
    <cfRule type="cellIs" dxfId="1671" priority="18" operator="between">
      <formula>80</formula>
      <formula>120</formula>
    </cfRule>
  </conditionalFormatting>
  <conditionalFormatting sqref="AO138">
    <cfRule type="cellIs" dxfId="1670" priority="12" operator="between">
      <formula>80</formula>
      <formula>120</formula>
    </cfRule>
  </conditionalFormatting>
  <conditionalFormatting sqref="AO51">
    <cfRule type="cellIs" dxfId="1669" priority="26" operator="between">
      <formula>80</formula>
      <formula>120</formula>
    </cfRule>
  </conditionalFormatting>
  <conditionalFormatting sqref="AU51">
    <cfRule type="cellIs" dxfId="1668" priority="25" operator="between">
      <formula>80</formula>
      <formula>120</formula>
    </cfRule>
  </conditionalFormatting>
  <conditionalFormatting sqref="AI138">
    <cfRule type="cellIs" dxfId="1667" priority="9" operator="between">
      <formula>80</formula>
      <formula>120</formula>
    </cfRule>
  </conditionalFormatting>
  <conditionalFormatting sqref="BA51">
    <cfRule type="cellIs" dxfId="1666" priority="24" operator="between">
      <formula>80</formula>
      <formula>120</formula>
    </cfRule>
  </conditionalFormatting>
  <conditionalFormatting sqref="AI51">
    <cfRule type="cellIs" dxfId="1665" priority="23" operator="between">
      <formula>80</formula>
      <formula>120</formula>
    </cfRule>
  </conditionalFormatting>
  <conditionalFormatting sqref="AU138">
    <cfRule type="cellIs" dxfId="1664" priority="11" operator="between">
      <formula>80</formula>
      <formula>120</formula>
    </cfRule>
  </conditionalFormatting>
  <conditionalFormatting sqref="BA138">
    <cfRule type="cellIs" dxfId="1663" priority="10" operator="between">
      <formula>80</formula>
      <formula>120</formula>
    </cfRule>
  </conditionalFormatting>
  <conditionalFormatting sqref="AW96">
    <cfRule type="cellIs" dxfId="1662" priority="20" operator="greaterThan">
      <formula>20</formula>
    </cfRule>
  </conditionalFormatting>
  <conditionalFormatting sqref="AI96">
    <cfRule type="cellIs" dxfId="1661" priority="16" operator="between">
      <formula>80</formula>
      <formula>120</formula>
    </cfRule>
  </conditionalFormatting>
  <conditionalFormatting sqref="AK138">
    <cfRule type="cellIs" dxfId="1660" priority="15" operator="greaterThan">
      <formula>20</formula>
    </cfRule>
  </conditionalFormatting>
  <conditionalFormatting sqref="AQ138">
    <cfRule type="cellIs" dxfId="1659" priority="14" operator="greaterThan">
      <formula>20</formula>
    </cfRule>
  </conditionalFormatting>
  <conditionalFormatting sqref="AW138">
    <cfRule type="cellIs" dxfId="1658" priority="13" operator="greaterThan">
      <formula>20</formula>
    </cfRule>
  </conditionalFormatting>
  <conditionalFormatting sqref="AK29">
    <cfRule type="cellIs" dxfId="1657" priority="8" operator="greaterThan">
      <formula>20</formula>
    </cfRule>
  </conditionalFormatting>
  <conditionalFormatting sqref="AQ29">
    <cfRule type="cellIs" dxfId="1656" priority="7" operator="greaterThan">
      <formula>20</formula>
    </cfRule>
  </conditionalFormatting>
  <conditionalFormatting sqref="AW29">
    <cfRule type="cellIs" dxfId="1655" priority="6" operator="greaterThan">
      <formula>20</formula>
    </cfRule>
  </conditionalFormatting>
  <conditionalFormatting sqref="BC29">
    <cfRule type="cellIs" dxfId="1654" priority="5" operator="greaterThan">
      <formula>20</formula>
    </cfRule>
  </conditionalFormatting>
  <conditionalFormatting sqref="AI29">
    <cfRule type="cellIs" dxfId="1653" priority="4" operator="between">
      <formula>80</formula>
      <formula>120</formula>
    </cfRule>
  </conditionalFormatting>
  <conditionalFormatting sqref="AO29">
    <cfRule type="cellIs" dxfId="1652" priority="3" operator="between">
      <formula>80</formula>
      <formula>120</formula>
    </cfRule>
  </conditionalFormatting>
  <conditionalFormatting sqref="AU29">
    <cfRule type="cellIs" dxfId="1651" priority="2" operator="between">
      <formula>80</formula>
      <formula>120</formula>
    </cfRule>
  </conditionalFormatting>
  <conditionalFormatting sqref="BA29">
    <cfRule type="cellIs" dxfId="165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9304-E366-434C-95BE-78B6537B55FA}">
  <dimension ref="A1:BJ140"/>
  <sheetViews>
    <sheetView zoomScale="74" zoomScaleNormal="74" workbookViewId="0">
      <selection activeCell="A25" sqref="A25:BL144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5.6463706740642224E-2</v>
      </c>
      <c r="N14" s="3">
        <f>((H14*$H$21)+$H$22)*1000/L14</f>
        <v>0.12640278591438159</v>
      </c>
      <c r="O14" s="3">
        <f>N14-M14</f>
        <v>6.9939079173739371E-2</v>
      </c>
      <c r="P14" s="3">
        <f>((J14*$J$21)+$J$22)*1000/L14</f>
        <v>2.1641293202233847E-2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1084</v>
      </c>
      <c r="G15">
        <f>6*H36/1000</f>
        <v>1.2000000000000001E-3</v>
      </c>
      <c r="H15" s="2">
        <f>AVERAGE(J36:J37) - (B16*H36/0.5)</f>
        <v>2148.6999999999998</v>
      </c>
      <c r="I15">
        <f>0.3*H36/1000</f>
        <v>5.9999999999999995E-5</v>
      </c>
      <c r="J15" s="2">
        <f>AVERAGE(L36:L37) - (C16*H36/0.5)</f>
        <v>987</v>
      </c>
      <c r="L15">
        <v>0.2</v>
      </c>
      <c r="M15" s="3">
        <f t="shared" ref="M15:M19" si="0">((F15*$F$21)+$F$22)*1000/L15</f>
        <v>2.8515903739747372</v>
      </c>
      <c r="N15" s="3">
        <f t="shared" ref="N15:N19" si="1">((H15*$H$21)+$H$22)*1000/L15</f>
        <v>5.7525350153360719</v>
      </c>
      <c r="O15" s="3">
        <f t="shared" ref="O15:O19" si="2">N15-M15</f>
        <v>2.9009446413613347</v>
      </c>
      <c r="P15" s="3">
        <f t="shared" ref="P15:P19" si="3">((J15*$J$21)+$J$22)*1000/L15</f>
        <v>0.30563426358555984</v>
      </c>
    </row>
    <row r="16" spans="1:16" x14ac:dyDescent="0.35">
      <c r="A16">
        <f>AVERAGE(I33:I34)</f>
        <v>47.5</v>
      </c>
      <c r="B16">
        <f>AVERAGE(J33:J34)</f>
        <v>134.5</v>
      </c>
      <c r="C16">
        <f>AVERAGE(L33:L34)</f>
        <v>142.5</v>
      </c>
      <c r="E16">
        <f>3*G39/1000</f>
        <v>1.7999999999999997E-3</v>
      </c>
      <c r="F16" s="2">
        <f>AVERAGE(I39:I40) - (A16*G39/0.5)</f>
        <v>3785</v>
      </c>
      <c r="G16">
        <f>6*H39/1000</f>
        <v>3.5999999999999995E-3</v>
      </c>
      <c r="H16" s="2">
        <f>AVERAGE(J39:J40) - (B16*H39/0.5)</f>
        <v>7432.6</v>
      </c>
      <c r="I16">
        <f>0.3*H39/1000</f>
        <v>1.7999999999999998E-4</v>
      </c>
      <c r="J16" s="2">
        <f>AVERAGE(L39:L40) - (C16*H39/0.5)</f>
        <v>3108.5</v>
      </c>
      <c r="L16">
        <v>0.6</v>
      </c>
      <c r="M16" s="3">
        <f t="shared" si="0"/>
        <v>3.2017215208266281</v>
      </c>
      <c r="N16" s="3">
        <f t="shared" si="1"/>
        <v>6.3738605596801783</v>
      </c>
      <c r="O16" s="3">
        <f t="shared" si="2"/>
        <v>3.1721390388535502</v>
      </c>
      <c r="P16" s="3">
        <f t="shared" si="3"/>
        <v>0.28209527171035637</v>
      </c>
    </row>
    <row r="17" spans="1:62" x14ac:dyDescent="0.35">
      <c r="E17">
        <f>9*G42/1000</f>
        <v>2.9970000000000005E-3</v>
      </c>
      <c r="F17" s="2">
        <f>AVERAGE(I42:I43) - (A16*G42/0.5)</f>
        <v>5578.3649999999998</v>
      </c>
      <c r="G17">
        <f>18*H42/1000</f>
        <v>5.9940000000000011E-3</v>
      </c>
      <c r="H17" s="2">
        <f>AVERAGE(J42:J43) - (B16*H42/0.5)</f>
        <v>11040.423000000001</v>
      </c>
      <c r="I17">
        <f>0.9*H42/1000</f>
        <v>2.9970000000000002E-4</v>
      </c>
      <c r="J17" s="2">
        <f>AVERAGE(L42:L43) - (C16*H42/0.5)</f>
        <v>5304.5950000000003</v>
      </c>
      <c r="L17">
        <v>0.33300000000000002</v>
      </c>
      <c r="M17" s="3">
        <f t="shared" si="0"/>
        <v>8.4620362067717547</v>
      </c>
      <c r="N17" s="3">
        <f t="shared" si="1"/>
        <v>16.966910642575638</v>
      </c>
      <c r="O17" s="3">
        <f t="shared" si="2"/>
        <v>8.5048744358038828</v>
      </c>
      <c r="P17" s="3">
        <f t="shared" si="3"/>
        <v>0.84441288591685681</v>
      </c>
    </row>
    <row r="18" spans="1:62" x14ac:dyDescent="0.35">
      <c r="E18">
        <f>9*G45/1000</f>
        <v>4.2030000000000001E-3</v>
      </c>
      <c r="F18" s="2">
        <f>AVERAGE(I45:I46) - (A16*G45/0.5)</f>
        <v>8406.6350000000002</v>
      </c>
      <c r="G18">
        <f>18*H45/1000</f>
        <v>8.4060000000000003E-3</v>
      </c>
      <c r="H18" s="2">
        <f>AVERAGE(J45:J46) - (B16*H45/0.5)</f>
        <v>16499.877</v>
      </c>
      <c r="I18">
        <f>0.9*H45/1000</f>
        <v>4.2030000000000002E-4</v>
      </c>
      <c r="J18" s="2">
        <f>AVERAGE(L45:L46) - (B16*H45/0.5)</f>
        <v>8610.3770000000004</v>
      </c>
      <c r="L18">
        <v>0.46700000000000003</v>
      </c>
      <c r="M18" s="3">
        <f t="shared" si="0"/>
        <v>9.062565348221435</v>
      </c>
      <c r="N18" s="3">
        <f t="shared" si="1"/>
        <v>18.014188611302611</v>
      </c>
      <c r="O18" s="3">
        <f t="shared" si="2"/>
        <v>8.9516232630811761</v>
      </c>
      <c r="P18" s="3">
        <f t="shared" si="3"/>
        <v>0.96291484869410593</v>
      </c>
    </row>
    <row r="19" spans="1:62" x14ac:dyDescent="0.35">
      <c r="E19">
        <f>9*G48/1000</f>
        <v>5.3999999999999994E-3</v>
      </c>
      <c r="F19" s="2">
        <f>AVERAGE(I48:I49) - (A16*G48/0.5)</f>
        <v>10802.5</v>
      </c>
      <c r="G19">
        <f>18*H48/1000</f>
        <v>1.0799999999999999E-2</v>
      </c>
      <c r="H19" s="2">
        <f>AVERAGE(J48:J49) - (B16*H48/0.5)</f>
        <v>21414.1</v>
      </c>
      <c r="I19">
        <f>0.9*H48/1000</f>
        <v>5.4000000000000001E-4</v>
      </c>
      <c r="J19" s="2">
        <f>AVERAGE(L48:L49) - (C16*H48/0.5)</f>
        <v>10145.5</v>
      </c>
      <c r="L19">
        <v>0.6</v>
      </c>
      <c r="M19" s="3">
        <f t="shared" si="0"/>
        <v>9.0505684747739128</v>
      </c>
      <c r="N19" s="3">
        <f t="shared" si="1"/>
        <v>18.165613237852483</v>
      </c>
      <c r="O19" s="3">
        <f t="shared" si="2"/>
        <v>9.1150447630785703</v>
      </c>
      <c r="P19" s="3">
        <f t="shared" si="3"/>
        <v>0.87987435384182766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5.000795400596184E-7</v>
      </c>
      <c r="G21" s="5"/>
      <c r="H21" s="5">
        <f>SLOPE(G13:G19,H13:H19)</f>
        <v>5.0602951091824069E-7</v>
      </c>
      <c r="I21" s="5"/>
      <c r="J21" s="5">
        <f>SLOPE(I13:I19,J13:J19)</f>
        <v>5.0968800522791343E-8</v>
      </c>
    </row>
    <row r="22" spans="1:62" x14ac:dyDescent="0.35">
      <c r="D22" t="s">
        <v>34</v>
      </c>
      <c r="F22" s="5">
        <f>INTERCEPT(E13:E19,F13:F19)</f>
        <v>2.8231853370321112E-5</v>
      </c>
      <c r="G22" s="5"/>
      <c r="H22" s="5">
        <f>INTERCEPT(G13:G19,H13:H19)</f>
        <v>6.3201392957190801E-5</v>
      </c>
      <c r="I22" s="5"/>
      <c r="J22" s="5">
        <f>INTERCEPT(I13:I19,J13:J19)</f>
        <v>1.0820646601116923E-5</v>
      </c>
    </row>
    <row r="23" spans="1:62" x14ac:dyDescent="0.35">
      <c r="D23" t="s">
        <v>35</v>
      </c>
      <c r="F23" s="4">
        <f>RSQ(E13:E19,F13:F19)</f>
        <v>0.99770883140369615</v>
      </c>
      <c r="G23" s="4"/>
      <c r="H23" s="4">
        <f>RSQ(G13:G19,H13:H19)</f>
        <v>0.99788849742563002</v>
      </c>
      <c r="I23" s="4"/>
      <c r="J23" s="4">
        <f>RSQ(I13:I19,J13:J19)</f>
        <v>0.99276277070622176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4927</v>
      </c>
      <c r="J25">
        <v>9866</v>
      </c>
      <c r="L25">
        <v>4098</v>
      </c>
      <c r="M25">
        <v>6.9909999999999997</v>
      </c>
      <c r="N25">
        <v>14.395</v>
      </c>
      <c r="O25">
        <v>7.4039999999999999</v>
      </c>
      <c r="Q25">
        <v>0.52100000000000002</v>
      </c>
      <c r="R25">
        <v>1</v>
      </c>
      <c r="S25">
        <v>0</v>
      </c>
      <c r="T25">
        <v>0</v>
      </c>
      <c r="V25">
        <v>0</v>
      </c>
      <c r="Y25" s="1">
        <v>44841</v>
      </c>
      <c r="Z25" s="6">
        <v>0.47847222222222219</v>
      </c>
      <c r="AB25">
        <v>1</v>
      </c>
      <c r="AD25" s="3">
        <f t="shared" ref="AD25:AD37" si="4">((I25*$F$21)+$F$22)*1000/G25</f>
        <v>8.3070791574802048</v>
      </c>
      <c r="AE25" s="3">
        <f t="shared" ref="AE25:AE37" si="5">((J25*$H$21)+$H$22)*1000/H25</f>
        <v>16.852295158921848</v>
      </c>
      <c r="AF25" s="3">
        <f t="shared" ref="AF25:AF37" si="6">AE25-AD25</f>
        <v>8.5452160014416432</v>
      </c>
      <c r="AG25" s="3">
        <f t="shared" ref="AG25:AG37" si="7">((L25*$J$21)+$J$22)*1000/H25</f>
        <v>0.73230263714505295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4944</v>
      </c>
      <c r="J26">
        <v>9797</v>
      </c>
      <c r="L26">
        <v>4234</v>
      </c>
      <c r="M26">
        <v>7.0129999999999999</v>
      </c>
      <c r="N26">
        <v>14.297000000000001</v>
      </c>
      <c r="O26">
        <v>7.2839999999999998</v>
      </c>
      <c r="Q26">
        <v>0.54500000000000004</v>
      </c>
      <c r="R26">
        <v>1</v>
      </c>
      <c r="S26">
        <v>0</v>
      </c>
      <c r="T26">
        <v>0</v>
      </c>
      <c r="V26">
        <v>0</v>
      </c>
      <c r="Y26" s="1">
        <v>44841</v>
      </c>
      <c r="Z26" s="6">
        <v>0.4854282407407407</v>
      </c>
      <c r="AB26">
        <v>1</v>
      </c>
      <c r="AD26" s="3">
        <f t="shared" si="4"/>
        <v>8.3354169980835806</v>
      </c>
      <c r="AE26" s="3">
        <f t="shared" si="5"/>
        <v>16.735908371410652</v>
      </c>
      <c r="AF26" s="3">
        <f t="shared" si="6"/>
        <v>8.4004913733270712</v>
      </c>
      <c r="AG26" s="3">
        <f t="shared" si="7"/>
        <v>0.75540849338205152</v>
      </c>
      <c r="AH26" s="3"/>
      <c r="AK26">
        <f>ABS(100*(AD26-AD27)/(AVERAGE(AD26:AD27)))</f>
        <v>1.0543162389500598</v>
      </c>
      <c r="AQ26">
        <f>ABS(100*(AE26-AE27)/(AVERAGE(AE26:AE27)))</f>
        <v>1.0427218528857631</v>
      </c>
      <c r="AW26">
        <f>ABS(100*(AF26-AF27)/(AVERAGE(AF26:AF27)))</f>
        <v>1.0312159468534479</v>
      </c>
      <c r="BC26">
        <f>ABS(100*(AG26-AG27)/(AVERAGE(AG26:AG27)))</f>
        <v>1.9760155249787223</v>
      </c>
      <c r="BG26" s="3">
        <f>AVERAGE(AD26:AD27)</f>
        <v>8.3795906907888487</v>
      </c>
      <c r="BH26" s="3">
        <f>AVERAGE(AE26:AE27)</f>
        <v>16.823620153303146</v>
      </c>
      <c r="BI26" s="3">
        <f>AVERAGE(AF26:AF27)</f>
        <v>8.4440294625142975</v>
      </c>
      <c r="BJ26" s="3">
        <f>AVERAGE(AG26:AG27)</f>
        <v>0.74801801730624673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4997</v>
      </c>
      <c r="J27">
        <v>9901</v>
      </c>
      <c r="L27">
        <v>4147</v>
      </c>
      <c r="M27">
        <v>7.08</v>
      </c>
      <c r="N27">
        <v>14.444000000000001</v>
      </c>
      <c r="O27">
        <v>7.3639999999999999</v>
      </c>
      <c r="Q27">
        <v>0.52900000000000003</v>
      </c>
      <c r="R27">
        <v>1</v>
      </c>
      <c r="S27">
        <v>0</v>
      </c>
      <c r="T27">
        <v>0</v>
      </c>
      <c r="V27">
        <v>0</v>
      </c>
      <c r="Y27" s="1">
        <v>44841</v>
      </c>
      <c r="Z27" s="6">
        <v>0.49278935185185185</v>
      </c>
      <c r="AB27">
        <v>1</v>
      </c>
      <c r="AD27" s="3">
        <f t="shared" si="4"/>
        <v>8.4237643834941149</v>
      </c>
      <c r="AE27" s="3">
        <f t="shared" si="5"/>
        <v>16.911331935195637</v>
      </c>
      <c r="AF27" s="3">
        <f t="shared" si="6"/>
        <v>8.4875675517015221</v>
      </c>
      <c r="AG27" s="3">
        <f t="shared" si="7"/>
        <v>0.74062754123044205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2719</v>
      </c>
      <c r="J28">
        <v>745</v>
      </c>
      <c r="L28">
        <v>293</v>
      </c>
      <c r="M28">
        <v>2.5009999999999999</v>
      </c>
      <c r="N28">
        <v>0.90900000000000003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44841</v>
      </c>
      <c r="Z28" s="6">
        <v>0.50488425925925928</v>
      </c>
      <c r="AB28">
        <v>1</v>
      </c>
      <c r="AD28" s="3">
        <f t="shared" si="4"/>
        <v>2.775896245584847</v>
      </c>
      <c r="AE28" s="3">
        <f t="shared" si="5"/>
        <v>0.88038675718256021</v>
      </c>
      <c r="AF28" s="3">
        <f t="shared" si="6"/>
        <v>-1.8955094884022867</v>
      </c>
      <c r="AG28" s="3">
        <f t="shared" si="7"/>
        <v>5.1509010308589571E-2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401</v>
      </c>
      <c r="J29">
        <v>770</v>
      </c>
      <c r="L29">
        <v>317</v>
      </c>
      <c r="M29">
        <v>0.72299999999999998</v>
      </c>
      <c r="N29">
        <v>0.93100000000000005</v>
      </c>
      <c r="O29">
        <v>0.20799999999999999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44841</v>
      </c>
      <c r="Z29" s="6">
        <v>0.51124999999999998</v>
      </c>
      <c r="AB29">
        <v>1</v>
      </c>
      <c r="AD29" s="3">
        <f t="shared" si="4"/>
        <v>0.4575274978684562</v>
      </c>
      <c r="AE29" s="3">
        <f t="shared" si="5"/>
        <v>0.90568823272847221</v>
      </c>
      <c r="AF29" s="3">
        <f t="shared" si="6"/>
        <v>0.44816073486001601</v>
      </c>
      <c r="AG29" s="3">
        <f t="shared" si="7"/>
        <v>5.3955512733683555E-2</v>
      </c>
      <c r="AH29" s="3"/>
      <c r="AK29">
        <f>ABS(100*(AD29-AD30)/(AVERAGE(AD29:AD30)))</f>
        <v>6.5469444851328022</v>
      </c>
      <c r="AQ29">
        <f>ABS(100*(AE29-AE30)/(AVERAGE(AE29:AE30)))</f>
        <v>0.56028896737475831</v>
      </c>
      <c r="AW29">
        <f>ABS(100*(AF29-AF30)/(AVERAGE(AF29:AF30)))</f>
        <v>5.2037831957270928</v>
      </c>
      <c r="BC29">
        <f>ABS(100*(AG29-AG30)/(AVERAGE(AG29:AG30)))</f>
        <v>0.75858229238629349</v>
      </c>
      <c r="BG29" s="3">
        <f>AVERAGE(AD29:AD30)</f>
        <v>0.44302519120672723</v>
      </c>
      <c r="BH29" s="3">
        <f>AVERAGE(AE29:AE30)</f>
        <v>0.90315808517388096</v>
      </c>
      <c r="BI29" s="3">
        <f>AVERAGE(AF29:AF30)</f>
        <v>0.46013289396715373</v>
      </c>
      <c r="BJ29" s="3">
        <f>AVERAGE(AG29:AG30)</f>
        <v>5.3751637531592393E-2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372</v>
      </c>
      <c r="J30">
        <v>765</v>
      </c>
      <c r="L30">
        <v>313</v>
      </c>
      <c r="M30">
        <v>0.7</v>
      </c>
      <c r="N30">
        <v>0.92700000000000005</v>
      </c>
      <c r="O30">
        <v>0.22700000000000001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44841</v>
      </c>
      <c r="Z30" s="6">
        <v>0.51791666666666669</v>
      </c>
      <c r="AB30">
        <v>1</v>
      </c>
      <c r="AD30" s="3">
        <f t="shared" si="4"/>
        <v>0.42852288454499832</v>
      </c>
      <c r="AE30" s="3">
        <f t="shared" si="5"/>
        <v>0.90062793761928983</v>
      </c>
      <c r="AF30" s="3">
        <f t="shared" si="6"/>
        <v>0.47210505307429151</v>
      </c>
      <c r="AG30" s="3">
        <f t="shared" si="7"/>
        <v>5.3547762329501231E-2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44841</v>
      </c>
      <c r="Z31" s="6">
        <v>0.52158564814814812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60</v>
      </c>
      <c r="J32">
        <v>99</v>
      </c>
      <c r="L32">
        <v>188</v>
      </c>
      <c r="M32">
        <v>0.46100000000000002</v>
      </c>
      <c r="N32">
        <v>0.36199999999999999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44841</v>
      </c>
      <c r="Z32" s="6">
        <v>0.53217592592592589</v>
      </c>
      <c r="AB32">
        <v>1</v>
      </c>
      <c r="AD32" s="3">
        <f t="shared" si="4"/>
        <v>0.11647325154779643</v>
      </c>
      <c r="AE32" s="3">
        <f t="shared" si="5"/>
        <v>0.22659662907619327</v>
      </c>
      <c r="AF32" s="3">
        <f t="shared" si="6"/>
        <v>0.11012337752839683</v>
      </c>
      <c r="AG32" s="3">
        <f t="shared" si="7"/>
        <v>4.0805562198803394E-2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40</v>
      </c>
      <c r="J33">
        <v>163</v>
      </c>
      <c r="L33">
        <v>132</v>
      </c>
      <c r="M33">
        <v>0.44600000000000001</v>
      </c>
      <c r="N33">
        <v>0.41599999999999998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44841</v>
      </c>
      <c r="Z33" s="6">
        <v>0.53811342592592593</v>
      </c>
      <c r="AB33">
        <v>1</v>
      </c>
      <c r="AD33" s="3">
        <f t="shared" si="4"/>
        <v>9.6470069945411685E-2</v>
      </c>
      <c r="AE33" s="3">
        <f t="shared" si="5"/>
        <v>0.29136840647372808</v>
      </c>
      <c r="AF33" s="3">
        <f t="shared" si="6"/>
        <v>0.1948983365283164</v>
      </c>
      <c r="AG33" s="3">
        <f t="shared" si="7"/>
        <v>3.5097056540250762E-2</v>
      </c>
      <c r="AH33" s="3"/>
      <c r="AK33">
        <f>ABS(100*(AD33-AD34)/(AVERAGE(AD33:AD34)))</f>
        <v>14.429358422920101</v>
      </c>
      <c r="AQ33">
        <f>ABS(100*(AE33-AE34)/(AVERAGE(AE33:AE34)))</f>
        <v>21.974069066144466</v>
      </c>
      <c r="AW33">
        <f>ABS(100*(AF33-AF34)/(AVERAGE(AF33:AF34)))</f>
        <v>45.845577793222219</v>
      </c>
      <c r="BC33">
        <f>ABS(100*(AG33-AG34)/(AVERAGE(AG33:AG34)))</f>
        <v>5.9188372456415692</v>
      </c>
      <c r="BG33" s="3">
        <f>AVERAGE(AD33:AD34)</f>
        <v>0.10397126304630597</v>
      </c>
      <c r="BH33" s="3">
        <f>AVERAGE(AE33:AE34)</f>
        <v>0.26252472435138835</v>
      </c>
      <c r="BI33" s="3">
        <f>AVERAGE(AF33:AF34)</f>
        <v>0.15855346130508238</v>
      </c>
      <c r="BJ33" s="3">
        <f>AVERAGE(AG33:AG34)</f>
        <v>3.6167401351229381E-2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55</v>
      </c>
      <c r="J34">
        <v>106</v>
      </c>
      <c r="L34">
        <v>153</v>
      </c>
      <c r="M34">
        <v>0.45700000000000002</v>
      </c>
      <c r="N34">
        <v>0.36899999999999999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44841</v>
      </c>
      <c r="Z34" s="6">
        <v>0.54413194444444446</v>
      </c>
      <c r="AB34">
        <v>1</v>
      </c>
      <c r="AD34" s="3">
        <f t="shared" si="4"/>
        <v>0.11147245614720025</v>
      </c>
      <c r="AE34" s="3">
        <f t="shared" si="5"/>
        <v>0.23368104222904862</v>
      </c>
      <c r="AF34" s="3">
        <f t="shared" si="6"/>
        <v>0.12220858608184837</v>
      </c>
      <c r="AG34" s="3">
        <f t="shared" si="7"/>
        <v>3.7237746162207999E-2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472</v>
      </c>
      <c r="J35">
        <v>2188</v>
      </c>
      <c r="L35">
        <v>1027</v>
      </c>
      <c r="M35">
        <v>1.9419999999999999</v>
      </c>
      <c r="N35">
        <v>5.3310000000000004</v>
      </c>
      <c r="O35">
        <v>3.3889999999999998</v>
      </c>
      <c r="Q35">
        <v>0</v>
      </c>
      <c r="R35">
        <v>1</v>
      </c>
      <c r="S35">
        <v>0</v>
      </c>
      <c r="T35">
        <v>0</v>
      </c>
      <c r="V35">
        <v>0</v>
      </c>
      <c r="Y35" s="1">
        <v>44841</v>
      </c>
      <c r="Z35" s="6">
        <v>0.55504629629629632</v>
      </c>
      <c r="AB35">
        <v>1</v>
      </c>
      <c r="AD35" s="3">
        <f t="shared" si="4"/>
        <v>1.3213469813923051</v>
      </c>
      <c r="AE35" s="3">
        <f t="shared" si="5"/>
        <v>5.8519698142315066</v>
      </c>
      <c r="AF35" s="3">
        <f t="shared" si="6"/>
        <v>4.5306228328392013</v>
      </c>
      <c r="AG35" s="3">
        <f t="shared" si="7"/>
        <v>0.3158280236901182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1088</v>
      </c>
      <c r="J36">
        <v>2204</v>
      </c>
      <c r="L36">
        <v>1010</v>
      </c>
      <c r="M36">
        <v>3.1240000000000001</v>
      </c>
      <c r="N36">
        <v>5.3630000000000004</v>
      </c>
      <c r="O36">
        <v>2.2389999999999999</v>
      </c>
      <c r="Q36">
        <v>0</v>
      </c>
      <c r="R36">
        <v>1</v>
      </c>
      <c r="S36">
        <v>0</v>
      </c>
      <c r="T36">
        <v>0</v>
      </c>
      <c r="V36">
        <v>0</v>
      </c>
      <c r="Y36" s="1">
        <v>44841</v>
      </c>
      <c r="Z36" s="6">
        <v>0.56135416666666671</v>
      </c>
      <c r="AB36">
        <v>1</v>
      </c>
      <c r="AD36" s="3">
        <f t="shared" si="4"/>
        <v>2.8615919647759296</v>
      </c>
      <c r="AE36" s="3">
        <f t="shared" si="5"/>
        <v>5.8924521751049657</v>
      </c>
      <c r="AF36" s="3">
        <f t="shared" si="6"/>
        <v>3.0308602103290361</v>
      </c>
      <c r="AG36" s="3">
        <f t="shared" si="7"/>
        <v>0.31149567564568093</v>
      </c>
      <c r="AH36" s="3"/>
      <c r="AJ36">
        <f>ABS(100*((AVERAGE(AD36:AD37))-3)/3)</f>
        <v>3.3634023239866195</v>
      </c>
      <c r="AK36">
        <f>ABS(100*(AD36-AD37)/(AVERAGE(AD36:AD37)))</f>
        <v>2.5874231506794265</v>
      </c>
      <c r="AP36">
        <f>ABS(100*((AVERAGE(AE36:AE37))-6)/6)</f>
        <v>1.8557174371153451</v>
      </c>
      <c r="AQ36">
        <f>ABS(100*(AE36-AE37)/(AVERAGE(AE36:AE37)))</f>
        <v>0.12889938611399765</v>
      </c>
      <c r="AV36">
        <f>ABS(100*((AVERAGE(AF36:AF37))-3)/3)</f>
        <v>0.34803255024407065</v>
      </c>
      <c r="AW36">
        <f>ABS(100*(AF36-AF37)/(AVERAGE(AF36:AF37)))</f>
        <v>2.7630286949883414</v>
      </c>
      <c r="BB36">
        <f>ABS(100*((AVERAGE(AG36:AG37))-0.3)/0.3)</f>
        <v>6.7201239115184759</v>
      </c>
      <c r="BC36">
        <f>ABS(100*(AG36-AG37)/(AVERAGE(AG36:AG37)))</f>
        <v>5.4127224065434181</v>
      </c>
      <c r="BG36" s="3">
        <f>AVERAGE(AD36:AD37)</f>
        <v>2.8990979302804014</v>
      </c>
      <c r="BH36" s="3">
        <f>AVERAGE(AE36:AE37)</f>
        <v>5.8886569537730793</v>
      </c>
      <c r="BI36" s="3">
        <f>AVERAGE(AF36:AF37)</f>
        <v>2.9895590234926779</v>
      </c>
      <c r="BJ36" s="3">
        <f>AVERAGE(AG36:AG37)</f>
        <v>0.32016037173455542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1118</v>
      </c>
      <c r="J37">
        <v>2201</v>
      </c>
      <c r="L37">
        <v>1078</v>
      </c>
      <c r="M37">
        <v>3.181</v>
      </c>
      <c r="N37">
        <v>5.3579999999999997</v>
      </c>
      <c r="O37">
        <v>2.1760000000000002</v>
      </c>
      <c r="Q37">
        <v>0</v>
      </c>
      <c r="R37">
        <v>1</v>
      </c>
      <c r="S37">
        <v>0</v>
      </c>
      <c r="T37">
        <v>0</v>
      </c>
      <c r="V37">
        <v>0</v>
      </c>
      <c r="Y37" s="1">
        <v>44841</v>
      </c>
      <c r="Z37" s="6">
        <v>0.56805555555555554</v>
      </c>
      <c r="AB37">
        <v>1</v>
      </c>
      <c r="AD37" s="3">
        <f t="shared" si="4"/>
        <v>2.9366038957848728</v>
      </c>
      <c r="AE37" s="3">
        <f t="shared" si="5"/>
        <v>5.8848617324411929</v>
      </c>
      <c r="AF37" s="3">
        <f t="shared" si="6"/>
        <v>2.9482578366563201</v>
      </c>
      <c r="AG37" s="3">
        <f t="shared" si="7"/>
        <v>0.32882506782342991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3808</v>
      </c>
      <c r="J38">
        <v>7503</v>
      </c>
      <c r="L38">
        <v>3187</v>
      </c>
      <c r="M38">
        <v>2.78</v>
      </c>
      <c r="N38">
        <v>5.5289999999999999</v>
      </c>
      <c r="O38">
        <v>2.7490000000000001</v>
      </c>
      <c r="Q38">
        <v>0.18099999999999999</v>
      </c>
      <c r="R38">
        <v>1</v>
      </c>
      <c r="S38">
        <v>0</v>
      </c>
      <c r="T38">
        <v>0</v>
      </c>
      <c r="V38">
        <v>0</v>
      </c>
      <c r="Y38" s="1">
        <v>44841</v>
      </c>
      <c r="Z38" s="6">
        <v>0.58182870370370365</v>
      </c>
      <c r="AB38">
        <v>1</v>
      </c>
      <c r="AD38" s="3">
        <f t="shared" ref="AD38:AD101" si="8">((I38*$F$21)+$F$22)*1000/G38</f>
        <v>3.2208912365289133</v>
      </c>
      <c r="AE38" s="3">
        <f t="shared" ref="AE38:AE101" si="9">((J38*$H$21)+$H$22)*1000/H38</f>
        <v>6.4332346889612513</v>
      </c>
      <c r="AF38" s="3">
        <f t="shared" ref="AF38:AF101" si="10">AE38-AD38</f>
        <v>3.212343452432338</v>
      </c>
      <c r="AG38" s="3">
        <f t="shared" ref="AG38:AG101" si="11">((L38*$J$21)+$J$22)*1000/H38</f>
        <v>0.28876368977875488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3863</v>
      </c>
      <c r="J39">
        <v>7634</v>
      </c>
      <c r="L39">
        <v>3314</v>
      </c>
      <c r="M39">
        <v>2.8159999999999998</v>
      </c>
      <c r="N39">
        <v>5.6219999999999999</v>
      </c>
      <c r="O39">
        <v>2.806</v>
      </c>
      <c r="Q39">
        <v>0.192</v>
      </c>
      <c r="R39">
        <v>1</v>
      </c>
      <c r="S39">
        <v>0</v>
      </c>
      <c r="T39">
        <v>0</v>
      </c>
      <c r="V39">
        <v>0</v>
      </c>
      <c r="Y39" s="1">
        <v>44841</v>
      </c>
      <c r="Z39" s="6">
        <v>0.58893518518518517</v>
      </c>
      <c r="AB39">
        <v>1</v>
      </c>
      <c r="AD39" s="3">
        <f t="shared" si="8"/>
        <v>3.2667318610343785</v>
      </c>
      <c r="AE39" s="3">
        <f t="shared" si="9"/>
        <v>6.5437177988450674</v>
      </c>
      <c r="AF39" s="3">
        <f t="shared" si="10"/>
        <v>3.2769859378106889</v>
      </c>
      <c r="AG39" s="3">
        <f t="shared" si="11"/>
        <v>0.2995520858894124</v>
      </c>
      <c r="AH39" s="3"/>
      <c r="AJ39">
        <f>ABS(100*((AVERAGE(AD39:AD40))-3)/3)</f>
        <v>8.307635904409727</v>
      </c>
      <c r="AK39">
        <f>ABS(100*(AD39-AD40)/(AVERAGE(AD39:AD40)))</f>
        <v>1.0773499489629295</v>
      </c>
      <c r="AP39">
        <f>ABS(100*((AVERAGE(AE39:AE40))-6)/6)</f>
        <v>8.4997083019530653</v>
      </c>
      <c r="AQ39">
        <f>ABS(100*(AE39-AE40)/(AVERAGE(AE39:AE40)))</f>
        <v>1.0364175552742279</v>
      </c>
      <c r="AV39">
        <f>ABS(100*((AVERAGE(AF39:AF40))-3)/3)</f>
        <v>8.6917806994964177</v>
      </c>
      <c r="AW39">
        <f>ABS(100*(AF39-AF40)/(AVERAGE(AF39:AF40)))</f>
        <v>0.99562982722523463</v>
      </c>
      <c r="BB39">
        <f>ABS(100*((AVERAGE(AG39:AG40))-0.3)/0.3)</f>
        <v>1.1262067135493679</v>
      </c>
      <c r="BC39">
        <f>ABS(100*(AG39-AG40)/(AVERAGE(AG39:AG40)))</f>
        <v>1.9760585237990138</v>
      </c>
      <c r="BG39" s="3">
        <f>AVERAGE(AD39:AD40)</f>
        <v>3.2492290771322918</v>
      </c>
      <c r="BH39" s="3">
        <f>AVERAGE(AE39:AE40)</f>
        <v>6.5099824981171839</v>
      </c>
      <c r="BI39" s="3">
        <f>AVERAGE(AF39:AF40)</f>
        <v>3.2607534209848925</v>
      </c>
      <c r="BJ39" s="3">
        <f>AVERAGE(AG39:AG40)</f>
        <v>0.29662137985935189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3821</v>
      </c>
      <c r="J40">
        <v>7554</v>
      </c>
      <c r="L40">
        <v>3245</v>
      </c>
      <c r="M40">
        <v>2.7879999999999998</v>
      </c>
      <c r="N40">
        <v>5.5650000000000004</v>
      </c>
      <c r="O40">
        <v>2.7770000000000001</v>
      </c>
      <c r="Q40">
        <v>0.186</v>
      </c>
      <c r="R40">
        <v>1</v>
      </c>
      <c r="S40">
        <v>0</v>
      </c>
      <c r="T40">
        <v>0</v>
      </c>
      <c r="V40">
        <v>0</v>
      </c>
      <c r="Y40" s="1">
        <v>44841</v>
      </c>
      <c r="Z40" s="6">
        <v>0.59680555555555559</v>
      </c>
      <c r="AB40">
        <v>1</v>
      </c>
      <c r="AD40" s="3">
        <f t="shared" si="8"/>
        <v>3.2317262932302051</v>
      </c>
      <c r="AE40" s="3">
        <f t="shared" si="9"/>
        <v>6.4762471973893012</v>
      </c>
      <c r="AF40" s="3">
        <f t="shared" si="10"/>
        <v>3.2445209041590961</v>
      </c>
      <c r="AG40" s="3">
        <f t="shared" si="11"/>
        <v>0.29369067382929143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4059</v>
      </c>
      <c r="J41">
        <v>10979</v>
      </c>
      <c r="L41">
        <v>5319</v>
      </c>
      <c r="M41">
        <v>5.2990000000000004</v>
      </c>
      <c r="N41">
        <v>14.384</v>
      </c>
      <c r="O41">
        <v>9.0860000000000003</v>
      </c>
      <c r="Q41">
        <v>0.66100000000000003</v>
      </c>
      <c r="R41">
        <v>1</v>
      </c>
      <c r="S41">
        <v>0</v>
      </c>
      <c r="T41">
        <v>0</v>
      </c>
      <c r="V41">
        <v>0</v>
      </c>
      <c r="Y41" s="1">
        <v>44841</v>
      </c>
      <c r="Z41" s="6">
        <v>0.60982638888888896</v>
      </c>
      <c r="AB41">
        <v>1</v>
      </c>
      <c r="AD41" s="3">
        <f t="shared" si="8"/>
        <v>6.1803444638808163</v>
      </c>
      <c r="AE41" s="3">
        <f t="shared" si="9"/>
        <v>16.873571751737401</v>
      </c>
      <c r="AF41" s="3">
        <f t="shared" si="10"/>
        <v>10.693227287856585</v>
      </c>
      <c r="AG41" s="3">
        <f t="shared" si="11"/>
        <v>0.84661770745298515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5600</v>
      </c>
      <c r="J42">
        <v>11176</v>
      </c>
      <c r="L42">
        <v>5395</v>
      </c>
      <c r="M42">
        <v>7.0739999999999998</v>
      </c>
      <c r="N42">
        <v>14.634</v>
      </c>
      <c r="O42">
        <v>7.5609999999999999</v>
      </c>
      <c r="Q42">
        <v>0.67300000000000004</v>
      </c>
      <c r="R42">
        <v>1</v>
      </c>
      <c r="S42">
        <v>0</v>
      </c>
      <c r="T42">
        <v>0</v>
      </c>
      <c r="V42">
        <v>0</v>
      </c>
      <c r="Y42" s="1">
        <v>44841</v>
      </c>
      <c r="Z42" s="6">
        <v>0.61697916666666663</v>
      </c>
      <c r="AB42">
        <v>1</v>
      </c>
      <c r="AD42" s="3">
        <f t="shared" si="8"/>
        <v>8.4945263594720242</v>
      </c>
      <c r="AE42" s="3">
        <f t="shared" si="9"/>
        <v>17.172934555493839</v>
      </c>
      <c r="AF42" s="3">
        <f t="shared" si="10"/>
        <v>8.6784081960218149</v>
      </c>
      <c r="AG42" s="3">
        <f t="shared" si="11"/>
        <v>0.85825022649121985</v>
      </c>
      <c r="AH42" s="3"/>
      <c r="AJ42">
        <f>ABS(100*((AVERAGE(AD42:AD43))-9)/9)</f>
        <v>5.4495137435842542</v>
      </c>
      <c r="AK42">
        <f>ABS(100*(AD42-AD43)/(AVERAGE(AD42:AD43)))</f>
        <v>0.35295437742629088</v>
      </c>
      <c r="AP42">
        <f>ABS(100*((AVERAGE(AE42:AE43))-18)/18)</f>
        <v>4.9831523277075478</v>
      </c>
      <c r="AQ42">
        <f>ABS(100*(AE42-AE43)/(AVERAGE(AE42:AE43)))</f>
        <v>0.81742198817771239</v>
      </c>
      <c r="AV42">
        <f>ABS(100*((AVERAGE(AF42:AF43))-9)/9)</f>
        <v>4.5167909118308422</v>
      </c>
      <c r="AW42">
        <f>ABS(100*(AF42-AF43)/(AVERAGE(AF42:AF43)))</f>
        <v>1.976365592269318</v>
      </c>
      <c r="BB42">
        <f>ABS(100*((AVERAGE(AG42:AG43))-0.9)/0.9)</f>
        <v>4.5623339926830946</v>
      </c>
      <c r="BC42">
        <f>ABS(100*(AG42-AG43)/(AVERAGE(AG42:AG43)))</f>
        <v>0.16037636651515558</v>
      </c>
      <c r="BG42" s="3">
        <f>AVERAGE(AD42:AD43)</f>
        <v>8.5095437630774171</v>
      </c>
      <c r="BH42" s="3">
        <f>AVERAGE(AE42:AE43)</f>
        <v>17.103032581012641</v>
      </c>
      <c r="BI42" s="3">
        <f>AVERAGE(AF42:AF43)</f>
        <v>8.5934888179352242</v>
      </c>
      <c r="BJ42" s="3">
        <f>AVERAGE(AG42:AG43)</f>
        <v>0.85893899406585217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5620</v>
      </c>
      <c r="J43">
        <v>11084</v>
      </c>
      <c r="L43">
        <v>5404</v>
      </c>
      <c r="M43">
        <v>7.0970000000000004</v>
      </c>
      <c r="N43">
        <v>14.518000000000001</v>
      </c>
      <c r="O43">
        <v>7.4210000000000003</v>
      </c>
      <c r="Q43">
        <v>0.67400000000000004</v>
      </c>
      <c r="R43">
        <v>1</v>
      </c>
      <c r="S43">
        <v>0</v>
      </c>
      <c r="T43">
        <v>0</v>
      </c>
      <c r="V43">
        <v>0</v>
      </c>
      <c r="Y43" s="1">
        <v>44841</v>
      </c>
      <c r="Z43" s="6">
        <v>0.624537037037037</v>
      </c>
      <c r="AB43">
        <v>1</v>
      </c>
      <c r="AD43" s="3">
        <f t="shared" si="8"/>
        <v>8.5245611666828118</v>
      </c>
      <c r="AE43" s="3">
        <f t="shared" si="9"/>
        <v>17.033130606531444</v>
      </c>
      <c r="AF43" s="3">
        <f t="shared" si="10"/>
        <v>8.5085694398486318</v>
      </c>
      <c r="AG43" s="3">
        <f t="shared" si="11"/>
        <v>0.85962776164048449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8292</v>
      </c>
      <c r="J44">
        <v>16746</v>
      </c>
      <c r="L44">
        <v>8773</v>
      </c>
      <c r="M44">
        <v>7.2560000000000002</v>
      </c>
      <c r="N44">
        <v>15.488</v>
      </c>
      <c r="O44">
        <v>8.2319999999999993</v>
      </c>
      <c r="Q44">
        <v>0.85799999999999998</v>
      </c>
      <c r="R44">
        <v>1</v>
      </c>
      <c r="S44">
        <v>0</v>
      </c>
      <c r="T44">
        <v>0</v>
      </c>
      <c r="V44">
        <v>0</v>
      </c>
      <c r="Y44" s="1">
        <v>44841</v>
      </c>
      <c r="Z44" s="6">
        <v>0.63822916666666674</v>
      </c>
      <c r="AB44">
        <v>1</v>
      </c>
      <c r="AD44" s="3">
        <f t="shared" si="8"/>
        <v>8.9398102773975943</v>
      </c>
      <c r="AE44" s="3">
        <f t="shared" si="9"/>
        <v>18.2808813336061</v>
      </c>
      <c r="AF44" s="3">
        <f t="shared" si="10"/>
        <v>9.3410710562085058</v>
      </c>
      <c r="AG44" s="3">
        <f t="shared" si="11"/>
        <v>0.98066366935238825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8408</v>
      </c>
      <c r="J45">
        <v>16565</v>
      </c>
      <c r="L45">
        <v>8730</v>
      </c>
      <c r="M45">
        <v>7.35</v>
      </c>
      <c r="N45">
        <v>15.324</v>
      </c>
      <c r="O45">
        <v>7.9729999999999999</v>
      </c>
      <c r="Q45">
        <v>0.85299999999999998</v>
      </c>
      <c r="R45">
        <v>1</v>
      </c>
      <c r="S45">
        <v>0</v>
      </c>
      <c r="T45">
        <v>0</v>
      </c>
      <c r="V45">
        <v>0</v>
      </c>
      <c r="Y45" s="1">
        <v>44841</v>
      </c>
      <c r="Z45" s="6">
        <v>0.64563657407407404</v>
      </c>
      <c r="AB45">
        <v>1</v>
      </c>
      <c r="AD45" s="3">
        <f t="shared" si="8"/>
        <v>9.0640270368128313</v>
      </c>
      <c r="AE45" s="3">
        <f t="shared" si="9"/>
        <v>18.084754264063914</v>
      </c>
      <c r="AF45" s="3">
        <f t="shared" si="10"/>
        <v>9.0207272272510828</v>
      </c>
      <c r="AG45" s="3">
        <f t="shared" si="11"/>
        <v>0.97597061063187429</v>
      </c>
      <c r="AH45" s="3"/>
      <c r="AJ45">
        <f>ABS(100*((AVERAGE(AD45:AD46))-9)/9)</f>
        <v>1.2230322725233438</v>
      </c>
      <c r="AK45">
        <f>ABS(100*(AD45-AD46)/(AVERAGE(AD45:AD46)))</f>
        <v>1.0108781388870562</v>
      </c>
      <c r="AP45">
        <f>ABS(100*((AVERAGE(AE45:AE46))-18)/18)</f>
        <v>0.83505860966452716</v>
      </c>
      <c r="AQ45">
        <f>ABS(100*(AE45-AE46)/(AVERAGE(AE45:AE46)))</f>
        <v>0.72237095333493417</v>
      </c>
      <c r="AV45">
        <f>ABS(100*((AVERAGE(AF45:AF46))-9)/9)</f>
        <v>0.44708494680574989</v>
      </c>
      <c r="AW45">
        <f>ABS(100*(AF45-AF46)/(AVERAGE(AF45:AF46)))</f>
        <v>0.43163506817248437</v>
      </c>
      <c r="BB45">
        <f>ABS(100*((AVERAGE(AG45:AG46))-0.9)/0.9)</f>
        <v>8.5139395594151868</v>
      </c>
      <c r="BC45">
        <f>ABS(100*(AG45-AG46)/(AVERAGE(AG45:AG46)))</f>
        <v>0.13410369324617186</v>
      </c>
      <c r="BG45" s="3">
        <f>AVERAGE(AD45:AD46)</f>
        <v>9.1100729045271009</v>
      </c>
      <c r="BH45" s="3">
        <f>AVERAGE(AE45:AE46)</f>
        <v>18.150310549739615</v>
      </c>
      <c r="BI45" s="3">
        <f>AVERAGE(AF45:AF46)</f>
        <v>9.0402376452125175</v>
      </c>
      <c r="BJ45" s="3">
        <f>AVERAGE(AG45:AG46)</f>
        <v>0.97662545603473672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8494</v>
      </c>
      <c r="J46">
        <v>16686</v>
      </c>
      <c r="L46">
        <v>8742</v>
      </c>
      <c r="M46">
        <v>7.4210000000000003</v>
      </c>
      <c r="N46">
        <v>15.433</v>
      </c>
      <c r="O46">
        <v>8.0120000000000005</v>
      </c>
      <c r="Q46">
        <v>0.85499999999999998</v>
      </c>
      <c r="R46">
        <v>1</v>
      </c>
      <c r="S46">
        <v>0</v>
      </c>
      <c r="T46">
        <v>0</v>
      </c>
      <c r="V46">
        <v>0</v>
      </c>
      <c r="Y46" s="1">
        <v>44841</v>
      </c>
      <c r="Z46" s="6">
        <v>0.65363425925925933</v>
      </c>
      <c r="AB46">
        <v>1</v>
      </c>
      <c r="AD46" s="3">
        <f t="shared" si="8"/>
        <v>9.1561187722413688</v>
      </c>
      <c r="AE46" s="3">
        <f t="shared" si="9"/>
        <v>18.215866835415319</v>
      </c>
      <c r="AF46" s="3">
        <f t="shared" si="10"/>
        <v>9.0597480631739504</v>
      </c>
      <c r="AG46" s="3">
        <f t="shared" si="11"/>
        <v>0.97728030143759914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10946</v>
      </c>
      <c r="J47">
        <v>21328</v>
      </c>
      <c r="L47">
        <v>10258</v>
      </c>
      <c r="M47">
        <v>7.3440000000000003</v>
      </c>
      <c r="N47">
        <v>15.29</v>
      </c>
      <c r="O47">
        <v>7.9459999999999997</v>
      </c>
      <c r="Q47">
        <v>0.79700000000000004</v>
      </c>
      <c r="R47">
        <v>1</v>
      </c>
      <c r="S47">
        <v>0</v>
      </c>
      <c r="T47">
        <v>0</v>
      </c>
      <c r="V47">
        <v>0</v>
      </c>
      <c r="Y47" s="1">
        <v>44841</v>
      </c>
      <c r="Z47" s="6">
        <v>0.66813657407407412</v>
      </c>
      <c r="AB47">
        <v>1</v>
      </c>
      <c r="AD47" s="3">
        <f t="shared" si="8"/>
        <v>9.170170831438174</v>
      </c>
      <c r="AE47" s="3">
        <f t="shared" si="9"/>
        <v>18.092998003035717</v>
      </c>
      <c r="AF47" s="3">
        <f t="shared" si="10"/>
        <v>8.9228271715975431</v>
      </c>
      <c r="AG47" s="3">
        <f t="shared" si="11"/>
        <v>0.88943100393985086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10861</v>
      </c>
      <c r="J48">
        <v>21814</v>
      </c>
      <c r="L48">
        <v>10379</v>
      </c>
      <c r="M48">
        <v>7.2889999999999997</v>
      </c>
      <c r="N48">
        <v>15.632999999999999</v>
      </c>
      <c r="O48">
        <v>8.343</v>
      </c>
      <c r="Q48">
        <v>0.80800000000000005</v>
      </c>
      <c r="R48">
        <v>1</v>
      </c>
      <c r="S48">
        <v>0</v>
      </c>
      <c r="T48">
        <v>0</v>
      </c>
      <c r="V48">
        <v>0</v>
      </c>
      <c r="Y48" s="1">
        <v>44841</v>
      </c>
      <c r="Z48" s="6">
        <v>0.67584490740740744</v>
      </c>
      <c r="AB48">
        <v>1</v>
      </c>
      <c r="AD48" s="3">
        <f t="shared" si="8"/>
        <v>9.0993262299297282</v>
      </c>
      <c r="AE48" s="3">
        <f t="shared" si="9"/>
        <v>18.502881906879491</v>
      </c>
      <c r="AF48" s="3">
        <f t="shared" si="10"/>
        <v>9.4035556769497628</v>
      </c>
      <c r="AG48" s="3">
        <f t="shared" si="11"/>
        <v>0.89970971204528061</v>
      </c>
      <c r="AH48" s="3"/>
      <c r="AJ48">
        <f>ABS(100*((AVERAGE(AD48:AD49))-9)/9)</f>
        <v>1.089733678661986</v>
      </c>
      <c r="AK48">
        <f>ABS(100*(AD48-AD49)/(AVERAGE(AD48:AD49)))</f>
        <v>2.7482708341382861E-2</v>
      </c>
      <c r="AP48">
        <f>ABS(100*((AVERAGE(AE48:AE49))-18)/18)</f>
        <v>1.6763065349416135</v>
      </c>
      <c r="AQ48">
        <f>ABS(100*(AE48-AE49)/(AVERAGE(AE48:AE49)))</f>
        <v>2.1981165026428164</v>
      </c>
      <c r="AV48">
        <f>ABS(100*((AVERAGE(AF48:AF49))-9)/9)</f>
        <v>2.2628793912212211</v>
      </c>
      <c r="AW48">
        <f>ABS(100*(AF48-AF49)/(AVERAGE(AF48:AF49)))</f>
        <v>4.3438490840654405</v>
      </c>
      <c r="BB48">
        <f>ABS(100*((AVERAGE(AG48:AG49))-0.9)/0.9)</f>
        <v>0.6221708899085564</v>
      </c>
      <c r="BC48">
        <f>ABS(100*(AG48-AG49)/(AVERAGE(AG48:AG49)))</f>
        <v>1.1872198819396433</v>
      </c>
      <c r="BG48" s="3">
        <f>AVERAGE(AD48:AD49)</f>
        <v>9.0980760310795787</v>
      </c>
      <c r="BH48" s="3">
        <f>AVERAGE(AE48:AE49)</f>
        <v>18.30173517628949</v>
      </c>
      <c r="BI48" s="3">
        <f>AVERAGE(AF48:AF49)</f>
        <v>9.2036591452099099</v>
      </c>
      <c r="BJ48" s="3">
        <f>AVERAGE(AG48:AG49)</f>
        <v>0.89440046199082301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10858</v>
      </c>
      <c r="J49">
        <v>21337</v>
      </c>
      <c r="L49">
        <v>10254</v>
      </c>
      <c r="M49">
        <v>7.2880000000000003</v>
      </c>
      <c r="N49">
        <v>15.295999999999999</v>
      </c>
      <c r="O49">
        <v>8.0079999999999991</v>
      </c>
      <c r="Q49">
        <v>0.79700000000000004</v>
      </c>
      <c r="R49">
        <v>1</v>
      </c>
      <c r="S49">
        <v>0</v>
      </c>
      <c r="T49">
        <v>0</v>
      </c>
      <c r="V49">
        <v>0</v>
      </c>
      <c r="Y49" s="1">
        <v>44841</v>
      </c>
      <c r="Z49" s="6">
        <v>0.68415509259259266</v>
      </c>
      <c r="AB49">
        <v>1</v>
      </c>
      <c r="AD49" s="3">
        <f t="shared" si="8"/>
        <v>9.0968258322294293</v>
      </c>
      <c r="AE49" s="3">
        <f t="shared" si="9"/>
        <v>18.100588445699486</v>
      </c>
      <c r="AF49" s="3">
        <f t="shared" si="10"/>
        <v>9.003762613470057</v>
      </c>
      <c r="AG49" s="3">
        <f t="shared" si="11"/>
        <v>0.88909121193636553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5138</v>
      </c>
      <c r="J50">
        <v>9636</v>
      </c>
      <c r="L50">
        <v>3785</v>
      </c>
      <c r="M50">
        <v>7.2610000000000001</v>
      </c>
      <c r="N50">
        <v>14.069000000000001</v>
      </c>
      <c r="O50">
        <v>6.8079999999999998</v>
      </c>
      <c r="Q50">
        <v>0.46600000000000003</v>
      </c>
      <c r="R50">
        <v>1</v>
      </c>
      <c r="S50">
        <v>0</v>
      </c>
      <c r="T50">
        <v>0</v>
      </c>
      <c r="V50">
        <v>0</v>
      </c>
      <c r="Y50" s="1">
        <v>44841</v>
      </c>
      <c r="Z50" s="6">
        <v>0.6971412037037038</v>
      </c>
      <c r="AB50">
        <v>1</v>
      </c>
      <c r="AD50" s="3">
        <f t="shared" si="8"/>
        <v>8.6588017673221351</v>
      </c>
      <c r="AE50" s="3">
        <f t="shared" si="9"/>
        <v>16.464339200551194</v>
      </c>
      <c r="AF50" s="3">
        <f t="shared" si="10"/>
        <v>7.805537433229059</v>
      </c>
      <c r="AG50" s="3">
        <f t="shared" si="11"/>
        <v>0.67912518859960724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5169</v>
      </c>
      <c r="J51">
        <v>9617</v>
      </c>
      <c r="L51">
        <v>3785</v>
      </c>
      <c r="M51">
        <v>7.3</v>
      </c>
      <c r="N51">
        <v>14.042999999999999</v>
      </c>
      <c r="O51">
        <v>6.7430000000000003</v>
      </c>
      <c r="Q51">
        <v>0.46600000000000003</v>
      </c>
      <c r="R51">
        <v>1</v>
      </c>
      <c r="S51">
        <v>0</v>
      </c>
      <c r="T51">
        <v>0</v>
      </c>
      <c r="V51">
        <v>0</v>
      </c>
      <c r="Y51" s="1">
        <v>44841</v>
      </c>
      <c r="Z51" s="6">
        <v>0.70415509259259268</v>
      </c>
      <c r="AB51">
        <v>1</v>
      </c>
      <c r="AD51" s="3">
        <f t="shared" si="8"/>
        <v>8.7104766531282944</v>
      </c>
      <c r="AE51" s="3">
        <f t="shared" si="9"/>
        <v>16.432290664859703</v>
      </c>
      <c r="AF51" s="3">
        <f t="shared" si="10"/>
        <v>7.7218140117314089</v>
      </c>
      <c r="AG51" s="3">
        <f t="shared" si="11"/>
        <v>0.67912518859960724</v>
      </c>
      <c r="AH51" s="3"/>
      <c r="AI51">
        <f>100*(AVERAGE(I51:I52))/(AVERAGE(I$51:I$52))</f>
        <v>100</v>
      </c>
      <c r="AK51">
        <f>ABS(100*(AD51-AD52)/(AVERAGE(AD51:AD52)))</f>
        <v>2.2516749181682387</v>
      </c>
      <c r="AO51">
        <f>100*(AVERAGE(J51:J52))/(AVERAGE(J$51:J$52))</f>
        <v>100</v>
      </c>
      <c r="AQ51">
        <f>ABS(100*(AE51-AE52)/(AVERAGE(AE51:AE52)))</f>
        <v>5.1311540132435669E-2</v>
      </c>
      <c r="AU51">
        <f>100*(((AVERAGE(J51:J52))-(AVERAGE(I51:I52)))/((AVERAGE(J$51:J$52))-(AVERAGE($I$51:I52))))</f>
        <v>100</v>
      </c>
      <c r="AW51">
        <f>ABS(100*(AF51-AF52)/(AVERAGE(AF51:AF52)))</f>
        <v>2.4902954278518004</v>
      </c>
      <c r="BA51">
        <f>100*(AVERAGE(L51:L52))/(AVERAGE(L$51:L$52))</f>
        <v>100</v>
      </c>
      <c r="BC51">
        <f>ABS(100*(AG51-AG52)/(AVERAGE(AG51:AG52)))</f>
        <v>1.5885826131515546</v>
      </c>
      <c r="BG51" s="3">
        <f>AVERAGE(AD51:AD52)</f>
        <v>8.8096590952401179</v>
      </c>
      <c r="BH51" s="3">
        <f>AVERAGE(AE51:AE52)</f>
        <v>16.436507577450691</v>
      </c>
      <c r="BI51" s="3">
        <f>AVERAGE(AF51:AF52)</f>
        <v>7.6268484822105718</v>
      </c>
      <c r="BJ51" s="3">
        <f>AVERAGE(AG51:AG52)</f>
        <v>0.67377346454471421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5288</v>
      </c>
      <c r="J52">
        <v>9622</v>
      </c>
      <c r="L52">
        <v>3722</v>
      </c>
      <c r="M52">
        <v>7.4530000000000003</v>
      </c>
      <c r="N52">
        <v>14.05</v>
      </c>
      <c r="O52">
        <v>6.5970000000000004</v>
      </c>
      <c r="Q52">
        <v>0.45500000000000002</v>
      </c>
      <c r="R52">
        <v>1</v>
      </c>
      <c r="S52">
        <v>0</v>
      </c>
      <c r="T52">
        <v>0</v>
      </c>
      <c r="V52">
        <v>0</v>
      </c>
      <c r="Y52" s="1">
        <v>44841</v>
      </c>
      <c r="Z52" s="6">
        <v>0.71157407407407414</v>
      </c>
      <c r="AB52">
        <v>1</v>
      </c>
      <c r="AD52" s="3">
        <f t="shared" si="8"/>
        <v>8.9088415373519432</v>
      </c>
      <c r="AE52" s="3">
        <f t="shared" si="9"/>
        <v>16.440724490041678</v>
      </c>
      <c r="AF52" s="3">
        <f t="shared" si="10"/>
        <v>7.5318829526897346</v>
      </c>
      <c r="AG52" s="3">
        <f t="shared" si="11"/>
        <v>0.66842174048982106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5147</v>
      </c>
      <c r="J53">
        <v>7114</v>
      </c>
      <c r="L53">
        <v>2893</v>
      </c>
      <c r="M53">
        <v>4.3630000000000004</v>
      </c>
      <c r="N53">
        <v>6.306</v>
      </c>
      <c r="O53">
        <v>1.9419999999999999</v>
      </c>
      <c r="Q53">
        <v>0.187</v>
      </c>
      <c r="R53">
        <v>1</v>
      </c>
      <c r="S53">
        <v>0</v>
      </c>
      <c r="T53">
        <v>0</v>
      </c>
      <c r="V53">
        <v>0</v>
      </c>
      <c r="Y53" s="1">
        <v>44841</v>
      </c>
      <c r="Z53" s="6">
        <v>0.7247337962962962</v>
      </c>
      <c r="AB53">
        <v>1</v>
      </c>
      <c r="AD53" s="3">
        <f t="shared" si="8"/>
        <v>5.2042824921143538</v>
      </c>
      <c r="AE53" s="3">
        <f t="shared" si="9"/>
        <v>7.3261906672591097</v>
      </c>
      <c r="AF53" s="3">
        <f t="shared" si="10"/>
        <v>2.1219081751447559</v>
      </c>
      <c r="AG53" s="3">
        <f t="shared" si="11"/>
        <v>0.31654677302710454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3479</v>
      </c>
      <c r="J54">
        <v>7044</v>
      </c>
      <c r="L54">
        <v>2974</v>
      </c>
      <c r="M54">
        <v>3.0840000000000001</v>
      </c>
      <c r="N54">
        <v>6.2460000000000004</v>
      </c>
      <c r="O54">
        <v>3.1619999999999999</v>
      </c>
      <c r="Q54">
        <v>0.19500000000000001</v>
      </c>
      <c r="R54">
        <v>1</v>
      </c>
      <c r="S54">
        <v>0</v>
      </c>
      <c r="T54">
        <v>0</v>
      </c>
      <c r="V54">
        <v>0</v>
      </c>
      <c r="Y54" s="1">
        <v>44841</v>
      </c>
      <c r="Z54" s="6">
        <v>0.73187500000000005</v>
      </c>
      <c r="AB54">
        <v>1</v>
      </c>
      <c r="AD54" s="3">
        <f t="shared" si="8"/>
        <v>3.5360171464754671</v>
      </c>
      <c r="AE54" s="3">
        <f t="shared" si="9"/>
        <v>7.2553465357305562</v>
      </c>
      <c r="AF54" s="3">
        <f t="shared" si="10"/>
        <v>3.7193293892550892</v>
      </c>
      <c r="AG54" s="3">
        <f t="shared" si="11"/>
        <v>0.32480371871179675</v>
      </c>
      <c r="AH54" s="3"/>
      <c r="AK54">
        <f>ABS(100*(AD54-AD55)/(AVERAGE(AD54:AD55)))</f>
        <v>8.4818727760878176E-2</v>
      </c>
      <c r="AQ54">
        <f>ABS(100*(AE54-AE55)/(AVERAGE(AE54:AE55)))</f>
        <v>0.58758543989247902</v>
      </c>
      <c r="AW54">
        <f>ABS(100*(AF54-AF55)/(AVERAGE(AF54:AF55)))</f>
        <v>1.2310569903326738</v>
      </c>
      <c r="BC54">
        <f>ABS(100*(AG54-AG55)/(AVERAGE(AG54:AG55)))</f>
        <v>3.5779324947755407</v>
      </c>
      <c r="BG54" s="3">
        <f>AVERAGE(AD54:AD55)</f>
        <v>3.5375173850956463</v>
      </c>
      <c r="BH54" s="3">
        <f>AVERAGE(AE54:AE55)</f>
        <v>7.2340932962719897</v>
      </c>
      <c r="BI54" s="3">
        <f>AVERAGE(AF54:AF55)</f>
        <v>3.6965759111763443</v>
      </c>
      <c r="BJ54" s="3">
        <f>AVERAGE(AG54:AG55)</f>
        <v>0.31909521305324412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3482</v>
      </c>
      <c r="J55">
        <v>7002</v>
      </c>
      <c r="L55">
        <v>2862</v>
      </c>
      <c r="M55">
        <v>3.0859999999999999</v>
      </c>
      <c r="N55">
        <v>6.21</v>
      </c>
      <c r="O55">
        <v>3.1240000000000001</v>
      </c>
      <c r="Q55">
        <v>0.183</v>
      </c>
      <c r="R55">
        <v>1</v>
      </c>
      <c r="S55">
        <v>0</v>
      </c>
      <c r="T55">
        <v>0</v>
      </c>
      <c r="V55">
        <v>0</v>
      </c>
      <c r="Y55" s="1">
        <v>44841</v>
      </c>
      <c r="Z55" s="6">
        <v>0.73934027777777767</v>
      </c>
      <c r="AB55">
        <v>1</v>
      </c>
      <c r="AD55" s="3">
        <f t="shared" si="8"/>
        <v>3.5390176237158251</v>
      </c>
      <c r="AE55" s="3">
        <f t="shared" si="9"/>
        <v>7.2128400568134241</v>
      </c>
      <c r="AF55" s="3">
        <f t="shared" si="10"/>
        <v>3.673822433097599</v>
      </c>
      <c r="AG55" s="3">
        <f t="shared" si="11"/>
        <v>0.31338670739469149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108</v>
      </c>
      <c r="D56" t="s">
        <v>27</v>
      </c>
      <c r="G56">
        <v>0.5</v>
      </c>
      <c r="H56">
        <v>0.5</v>
      </c>
      <c r="I56">
        <v>3393</v>
      </c>
      <c r="J56">
        <v>5208</v>
      </c>
      <c r="L56">
        <v>694</v>
      </c>
      <c r="M56">
        <v>3.0179999999999998</v>
      </c>
      <c r="N56">
        <v>4.6909999999999998</v>
      </c>
      <c r="O56">
        <v>1.673</v>
      </c>
      <c r="Q56">
        <v>0</v>
      </c>
      <c r="R56">
        <v>1</v>
      </c>
      <c r="S56">
        <v>0</v>
      </c>
      <c r="T56">
        <v>0</v>
      </c>
      <c r="V56">
        <v>0</v>
      </c>
      <c r="Y56" s="1">
        <v>44841</v>
      </c>
      <c r="Z56" s="6">
        <v>0.75199074074074079</v>
      </c>
      <c r="AB56">
        <v>1</v>
      </c>
      <c r="AD56" s="3">
        <f t="shared" si="8"/>
        <v>3.4500034655852128</v>
      </c>
      <c r="AE56" s="3">
        <f t="shared" si="9"/>
        <v>5.3972061716387767</v>
      </c>
      <c r="AF56" s="3">
        <f t="shared" si="10"/>
        <v>1.9472027060535639</v>
      </c>
      <c r="AG56" s="3">
        <f t="shared" si="11"/>
        <v>9.2385988327868221E-2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108</v>
      </c>
      <c r="D57" t="s">
        <v>27</v>
      </c>
      <c r="G57">
        <v>0.5</v>
      </c>
      <c r="H57">
        <v>0.5</v>
      </c>
      <c r="I57">
        <v>3266</v>
      </c>
      <c r="J57">
        <v>5151</v>
      </c>
      <c r="L57">
        <v>682</v>
      </c>
      <c r="M57">
        <v>2.92</v>
      </c>
      <c r="N57">
        <v>4.6429999999999998</v>
      </c>
      <c r="O57">
        <v>1.722</v>
      </c>
      <c r="Q57">
        <v>0</v>
      </c>
      <c r="R57">
        <v>1</v>
      </c>
      <c r="S57">
        <v>0</v>
      </c>
      <c r="T57">
        <v>0</v>
      </c>
      <c r="V57">
        <v>0</v>
      </c>
      <c r="Y57" s="1">
        <v>44841</v>
      </c>
      <c r="Z57" s="6">
        <v>0.75899305555555552</v>
      </c>
      <c r="AB57">
        <v>1</v>
      </c>
      <c r="AD57" s="3">
        <f t="shared" si="8"/>
        <v>3.3229832624100695</v>
      </c>
      <c r="AE57" s="3">
        <f t="shared" si="9"/>
        <v>5.3395188073940973</v>
      </c>
      <c r="AF57" s="3">
        <f t="shared" si="10"/>
        <v>2.0165355449840279</v>
      </c>
      <c r="AG57" s="3">
        <f t="shared" si="11"/>
        <v>9.1162737115321232E-2</v>
      </c>
      <c r="AH57" s="3"/>
      <c r="AK57">
        <f>ABS(100*(AD57-AD58)/(AVERAGE(AD57:AD58)))</f>
        <v>0.75529733999853377</v>
      </c>
      <c r="AQ57">
        <f>ABS(100*(AE57-AE58)/(AVERAGE(AE57:AE58)))</f>
        <v>1.07458027205379</v>
      </c>
      <c r="AW57">
        <f>ABS(100*(AF57-AF58)/(AVERAGE(AF57:AF58)))</f>
        <v>4.0182757207021309</v>
      </c>
      <c r="BC57">
        <f>ABS(100*(AG57-AG58)/(AVERAGE(AG57:AG58)))</f>
        <v>7.7834625268503972</v>
      </c>
      <c r="BG57" s="3">
        <f>AVERAGE(AD57:AD58)</f>
        <v>3.3104812739085787</v>
      </c>
      <c r="BH57" s="3">
        <f>AVERAGE(AE57:AE58)</f>
        <v>5.3683624895164375</v>
      </c>
      <c r="BI57" s="3">
        <f>AVERAGE(AF57:AF58)</f>
        <v>2.0578812156078579</v>
      </c>
      <c r="BJ57" s="3">
        <f>AVERAGE(AG57:AG58)</f>
        <v>8.7747827480294222E-2</v>
      </c>
    </row>
    <row r="58" spans="1:62" x14ac:dyDescent="0.35">
      <c r="A58">
        <v>34</v>
      </c>
      <c r="B58">
        <v>9</v>
      </c>
      <c r="C58" t="s">
        <v>108</v>
      </c>
      <c r="D58" t="s">
        <v>27</v>
      </c>
      <c r="G58">
        <v>0.5</v>
      </c>
      <c r="H58">
        <v>0.5</v>
      </c>
      <c r="I58">
        <v>3241</v>
      </c>
      <c r="J58">
        <v>5208</v>
      </c>
      <c r="L58">
        <v>615</v>
      </c>
      <c r="M58">
        <v>2.9009999999999998</v>
      </c>
      <c r="N58">
        <v>4.6909999999999998</v>
      </c>
      <c r="O58">
        <v>1.7889999999999999</v>
      </c>
      <c r="Q58">
        <v>0</v>
      </c>
      <c r="R58">
        <v>1</v>
      </c>
      <c r="S58">
        <v>0</v>
      </c>
      <c r="T58">
        <v>0</v>
      </c>
      <c r="V58">
        <v>0</v>
      </c>
      <c r="Y58" s="1">
        <v>44841</v>
      </c>
      <c r="Z58" s="6">
        <v>0.76643518518518527</v>
      </c>
      <c r="AB58">
        <v>1</v>
      </c>
      <c r="AD58" s="3">
        <f t="shared" si="8"/>
        <v>3.2979792854070884</v>
      </c>
      <c r="AE58" s="3">
        <f t="shared" si="9"/>
        <v>5.3972061716387767</v>
      </c>
      <c r="AF58" s="3">
        <f t="shared" si="10"/>
        <v>2.0992268862316883</v>
      </c>
      <c r="AG58" s="3">
        <f t="shared" si="11"/>
        <v>8.4332917845267197E-2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109</v>
      </c>
      <c r="D59" t="s">
        <v>27</v>
      </c>
      <c r="G59">
        <v>0.5</v>
      </c>
      <c r="H59">
        <v>0.5</v>
      </c>
      <c r="I59">
        <v>2848</v>
      </c>
      <c r="J59">
        <v>6054</v>
      </c>
      <c r="L59">
        <v>1522</v>
      </c>
      <c r="M59">
        <v>2.6</v>
      </c>
      <c r="N59">
        <v>5.407</v>
      </c>
      <c r="O59">
        <v>2.8069999999999999</v>
      </c>
      <c r="Q59">
        <v>4.2999999999999997E-2</v>
      </c>
      <c r="R59">
        <v>1</v>
      </c>
      <c r="S59">
        <v>0</v>
      </c>
      <c r="T59">
        <v>0</v>
      </c>
      <c r="V59">
        <v>0</v>
      </c>
      <c r="Y59" s="1">
        <v>44841</v>
      </c>
      <c r="Z59" s="6">
        <v>0.7791435185185186</v>
      </c>
      <c r="AB59">
        <v>1</v>
      </c>
      <c r="AD59" s="3">
        <f t="shared" si="8"/>
        <v>2.9049167669202287</v>
      </c>
      <c r="AE59" s="3">
        <f t="shared" si="9"/>
        <v>6.2534081041124399</v>
      </c>
      <c r="AF59" s="3">
        <f t="shared" si="10"/>
        <v>3.3484913371922111</v>
      </c>
      <c r="AG59" s="3">
        <f t="shared" si="11"/>
        <v>0.17679032199361069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109</v>
      </c>
      <c r="D60" t="s">
        <v>27</v>
      </c>
      <c r="G60">
        <v>0.5</v>
      </c>
      <c r="H60">
        <v>0.5</v>
      </c>
      <c r="I60">
        <v>2940</v>
      </c>
      <c r="J60">
        <v>6142</v>
      </c>
      <c r="L60">
        <v>1563</v>
      </c>
      <c r="M60">
        <v>2.67</v>
      </c>
      <c r="N60">
        <v>5.4820000000000002</v>
      </c>
      <c r="O60">
        <v>2.8119999999999998</v>
      </c>
      <c r="Q60">
        <v>4.7E-2</v>
      </c>
      <c r="R60">
        <v>1</v>
      </c>
      <c r="S60">
        <v>0</v>
      </c>
      <c r="T60">
        <v>0</v>
      </c>
      <c r="V60">
        <v>0</v>
      </c>
      <c r="Y60" s="1">
        <v>44841</v>
      </c>
      <c r="Z60" s="6">
        <v>0.78634259259259265</v>
      </c>
      <c r="AB60">
        <v>1</v>
      </c>
      <c r="AD60" s="3">
        <f t="shared" si="8"/>
        <v>2.9969314022911986</v>
      </c>
      <c r="AE60" s="3">
        <f t="shared" si="9"/>
        <v>6.3424692980340502</v>
      </c>
      <c r="AF60" s="3">
        <f t="shared" si="10"/>
        <v>3.3455378957428517</v>
      </c>
      <c r="AG60" s="3">
        <f t="shared" si="11"/>
        <v>0.18096976363647957</v>
      </c>
      <c r="AH60" s="3"/>
      <c r="AK60">
        <f>ABS(100*(AD60-AD61)/(AVERAGE(AD60:AD61)))</f>
        <v>0.29990455778209424</v>
      </c>
      <c r="AQ60">
        <f>ABS(100*(AE60-AE61)/(AVERAGE(AE60:AE61)))</f>
        <v>1.2039689260539983</v>
      </c>
      <c r="AW60">
        <f>ABS(100*(AF60-AF61)/(AVERAGE(AF60:AF61)))</f>
        <v>2.5705017950884135</v>
      </c>
      <c r="BC60">
        <f>ABS(100*(AG60-AG61)/(AVERAGE(AG60:AG61)))</f>
        <v>1.9911259313892915</v>
      </c>
      <c r="BG60" s="3">
        <f>AVERAGE(AD60:AD61)</f>
        <v>3.0014321181517349</v>
      </c>
      <c r="BH60" s="3">
        <f>AVERAGE(AE60:AE61)</f>
        <v>6.3045170847151821</v>
      </c>
      <c r="BI60" s="3">
        <f>AVERAGE(AF60:AF61)</f>
        <v>3.3030849665634472</v>
      </c>
      <c r="BJ60" s="3">
        <f>AVERAGE(AG60:AG61)</f>
        <v>0.17918585561818187</v>
      </c>
    </row>
    <row r="61" spans="1:62" x14ac:dyDescent="0.35">
      <c r="A61">
        <v>37</v>
      </c>
      <c r="B61">
        <v>10</v>
      </c>
      <c r="C61" t="s">
        <v>109</v>
      </c>
      <c r="D61" t="s">
        <v>27</v>
      </c>
      <c r="G61">
        <v>0.5</v>
      </c>
      <c r="H61">
        <v>0.5</v>
      </c>
      <c r="I61">
        <v>2949</v>
      </c>
      <c r="J61">
        <v>6067</v>
      </c>
      <c r="L61">
        <v>1528</v>
      </c>
      <c r="M61">
        <v>2.677</v>
      </c>
      <c r="N61">
        <v>5.4180000000000001</v>
      </c>
      <c r="O61">
        <v>2.7410000000000001</v>
      </c>
      <c r="Q61">
        <v>4.3999999999999997E-2</v>
      </c>
      <c r="R61">
        <v>1</v>
      </c>
      <c r="S61">
        <v>0</v>
      </c>
      <c r="T61">
        <v>0</v>
      </c>
      <c r="V61">
        <v>0</v>
      </c>
      <c r="Y61" s="1">
        <v>44841</v>
      </c>
      <c r="Z61" s="6">
        <v>0.79377314814814814</v>
      </c>
      <c r="AB61">
        <v>1</v>
      </c>
      <c r="AD61" s="3">
        <f t="shared" si="8"/>
        <v>3.0059328340122713</v>
      </c>
      <c r="AE61" s="3">
        <f t="shared" si="9"/>
        <v>6.266564871396314</v>
      </c>
      <c r="AF61" s="3">
        <f t="shared" si="10"/>
        <v>3.2606320373840427</v>
      </c>
      <c r="AG61" s="3">
        <f t="shared" si="11"/>
        <v>0.17740194759988417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110</v>
      </c>
      <c r="D62" t="s">
        <v>27</v>
      </c>
      <c r="G62">
        <v>0.5</v>
      </c>
      <c r="H62">
        <v>0.5</v>
      </c>
      <c r="I62">
        <v>522</v>
      </c>
      <c r="J62">
        <v>754</v>
      </c>
      <c r="L62">
        <v>110</v>
      </c>
      <c r="M62">
        <v>0.81499999999999995</v>
      </c>
      <c r="N62">
        <v>0.91700000000000004</v>
      </c>
      <c r="O62">
        <v>0.10199999999999999</v>
      </c>
      <c r="Q62">
        <v>0</v>
      </c>
      <c r="R62">
        <v>1</v>
      </c>
      <c r="S62">
        <v>0</v>
      </c>
      <c r="T62">
        <v>0</v>
      </c>
      <c r="V62">
        <v>0</v>
      </c>
      <c r="Y62" s="1">
        <v>44841</v>
      </c>
      <c r="Z62" s="6">
        <v>0.80480324074074072</v>
      </c>
      <c r="AB62">
        <v>1</v>
      </c>
      <c r="AD62" s="3">
        <f t="shared" si="8"/>
        <v>0.57854674656288385</v>
      </c>
      <c r="AE62" s="3">
        <f t="shared" si="9"/>
        <v>0.88949528837908853</v>
      </c>
      <c r="AF62" s="3">
        <f t="shared" si="10"/>
        <v>0.31094854181620468</v>
      </c>
      <c r="AG62" s="3">
        <f t="shared" si="11"/>
        <v>3.2854429317247941E-2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110</v>
      </c>
      <c r="D63" t="s">
        <v>27</v>
      </c>
      <c r="G63">
        <v>0.5</v>
      </c>
      <c r="H63">
        <v>0.5</v>
      </c>
      <c r="I63">
        <v>1641</v>
      </c>
      <c r="J63">
        <v>5847</v>
      </c>
      <c r="L63">
        <v>1461</v>
      </c>
      <c r="M63">
        <v>1.6739999999999999</v>
      </c>
      <c r="N63">
        <v>5.2320000000000002</v>
      </c>
      <c r="O63">
        <v>3.5579999999999998</v>
      </c>
      <c r="Q63">
        <v>3.6999999999999998E-2</v>
      </c>
      <c r="R63">
        <v>1</v>
      </c>
      <c r="S63">
        <v>0</v>
      </c>
      <c r="T63">
        <v>0</v>
      </c>
      <c r="V63">
        <v>0</v>
      </c>
      <c r="Y63" s="1">
        <v>44841</v>
      </c>
      <c r="Z63" s="6">
        <v>0.81153935185185189</v>
      </c>
      <c r="AB63">
        <v>2</v>
      </c>
      <c r="AD63" s="3">
        <f t="shared" si="8"/>
        <v>1.6977247572163099</v>
      </c>
      <c r="AE63" s="3">
        <f t="shared" si="9"/>
        <v>6.0439118865922881</v>
      </c>
      <c r="AF63" s="3">
        <f t="shared" si="10"/>
        <v>4.346187129375978</v>
      </c>
      <c r="AG63" s="3">
        <f t="shared" si="11"/>
        <v>0.17057212832983015</v>
      </c>
      <c r="AH63" s="3"/>
      <c r="AK63">
        <f>ABS(100*(AD63-AD64)/(AVERAGE(AD63:AD64)))</f>
        <v>65.332391060751078</v>
      </c>
      <c r="AQ63">
        <f>ABS(100*(AE63-AE64)/(AVERAGE(AE63:AE64)))</f>
        <v>5.0914696770282912</v>
      </c>
      <c r="AW63">
        <f>ABS(100*(AF63-AF64)/(AVERAGE(AF63:AF64)))</f>
        <v>36.177754685099046</v>
      </c>
      <c r="BC63">
        <f>ABS(100*(AG63-AG64)/(AVERAGE(AG63:AG64)))</f>
        <v>2.9103266226413589</v>
      </c>
      <c r="BG63" s="3">
        <f>AVERAGE(AD63:AD64)</f>
        <v>2.5213557596945013</v>
      </c>
      <c r="BH63" s="3">
        <f>AVERAGE(AE63:AE64)</f>
        <v>6.2017930939987789</v>
      </c>
      <c r="BI63" s="3">
        <f>AVERAGE(AF63:AF64)</f>
        <v>3.680437334304278</v>
      </c>
      <c r="BJ63" s="3">
        <f>AVERAGE(AG63:AG64)</f>
        <v>0.16812562590473618</v>
      </c>
    </row>
    <row r="64" spans="1:62" x14ac:dyDescent="0.35">
      <c r="A64">
        <v>40</v>
      </c>
      <c r="B64">
        <v>11</v>
      </c>
      <c r="C64" t="s">
        <v>110</v>
      </c>
      <c r="D64" t="s">
        <v>27</v>
      </c>
      <c r="G64">
        <v>0.5</v>
      </c>
      <c r="H64">
        <v>0.5</v>
      </c>
      <c r="I64">
        <v>3288</v>
      </c>
      <c r="J64">
        <v>6159</v>
      </c>
      <c r="L64">
        <v>1413</v>
      </c>
      <c r="M64">
        <v>2.9369999999999998</v>
      </c>
      <c r="N64">
        <v>5.4969999999999999</v>
      </c>
      <c r="O64">
        <v>2.5590000000000002</v>
      </c>
      <c r="Q64">
        <v>3.2000000000000001E-2</v>
      </c>
      <c r="R64">
        <v>1</v>
      </c>
      <c r="S64">
        <v>0</v>
      </c>
      <c r="T64">
        <v>0</v>
      </c>
      <c r="V64">
        <v>0</v>
      </c>
      <c r="Y64" s="1">
        <v>44841</v>
      </c>
      <c r="Z64" s="6">
        <v>0.81881944444444443</v>
      </c>
      <c r="AB64">
        <v>2</v>
      </c>
      <c r="AD64" s="3">
        <f t="shared" si="8"/>
        <v>3.344986762172693</v>
      </c>
      <c r="AE64" s="3">
        <f t="shared" si="9"/>
        <v>6.3596743014052706</v>
      </c>
      <c r="AF64" s="3">
        <f t="shared" si="10"/>
        <v>3.0146875392325776</v>
      </c>
      <c r="AG64" s="3">
        <f t="shared" si="11"/>
        <v>0.1656791234796422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111</v>
      </c>
      <c r="D65" t="s">
        <v>27</v>
      </c>
      <c r="G65">
        <v>0.5</v>
      </c>
      <c r="H65">
        <v>0.5</v>
      </c>
      <c r="I65">
        <v>2725</v>
      </c>
      <c r="J65">
        <v>6699</v>
      </c>
      <c r="L65">
        <v>1778</v>
      </c>
      <c r="M65">
        <v>2.5059999999999998</v>
      </c>
      <c r="N65">
        <v>5.9539999999999997</v>
      </c>
      <c r="O65">
        <v>3.4489999999999998</v>
      </c>
      <c r="Q65">
        <v>7.0000000000000007E-2</v>
      </c>
      <c r="R65">
        <v>1</v>
      </c>
      <c r="S65">
        <v>0</v>
      </c>
      <c r="T65">
        <v>0</v>
      </c>
      <c r="V65">
        <v>0</v>
      </c>
      <c r="Y65" s="1">
        <v>44841</v>
      </c>
      <c r="Z65" s="6">
        <v>0.83170138888888889</v>
      </c>
      <c r="AB65">
        <v>1</v>
      </c>
      <c r="AD65" s="3">
        <f t="shared" si="8"/>
        <v>2.7818972000655622</v>
      </c>
      <c r="AE65" s="3">
        <f t="shared" si="9"/>
        <v>6.9061861731969705</v>
      </c>
      <c r="AF65" s="3">
        <f t="shared" si="10"/>
        <v>4.1242889731314083</v>
      </c>
      <c r="AG65" s="3">
        <f t="shared" si="11"/>
        <v>0.20288634786127988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111</v>
      </c>
      <c r="D66" t="s">
        <v>27</v>
      </c>
      <c r="G66">
        <v>0.5</v>
      </c>
      <c r="H66">
        <v>0.5</v>
      </c>
      <c r="I66">
        <v>3095</v>
      </c>
      <c r="J66">
        <v>6458</v>
      </c>
      <c r="L66">
        <v>1814</v>
      </c>
      <c r="M66">
        <v>2.7890000000000001</v>
      </c>
      <c r="N66">
        <v>5.75</v>
      </c>
      <c r="O66">
        <v>2.9609999999999999</v>
      </c>
      <c r="Q66">
        <v>7.3999999999999996E-2</v>
      </c>
      <c r="R66">
        <v>1</v>
      </c>
      <c r="S66">
        <v>0</v>
      </c>
      <c r="T66">
        <v>0</v>
      </c>
      <c r="V66">
        <v>0</v>
      </c>
      <c r="Y66" s="1">
        <v>44841</v>
      </c>
      <c r="Z66" s="6">
        <v>0.83863425925925927</v>
      </c>
      <c r="AB66">
        <v>1</v>
      </c>
      <c r="AD66" s="3">
        <f t="shared" si="8"/>
        <v>3.1519560597096801</v>
      </c>
      <c r="AE66" s="3">
        <f t="shared" si="9"/>
        <v>6.662279948934378</v>
      </c>
      <c r="AF66" s="3">
        <f t="shared" si="10"/>
        <v>3.510323889224698</v>
      </c>
      <c r="AG66" s="3">
        <f t="shared" si="11"/>
        <v>0.20655610149892084</v>
      </c>
      <c r="AH66" s="3"/>
      <c r="AK66">
        <f>ABS(100*(AD66-AD67)/(AVERAGE(AD66:AD67)))</f>
        <v>6.6565341621122869</v>
      </c>
      <c r="AQ66">
        <f>ABS(100*(AE66-AE67)/(AVERAGE(AE66:AE67)))</f>
        <v>1.1458434677022127</v>
      </c>
      <c r="AW66">
        <f>ABS(100*(AF66-AF67)/(AVERAGE(AF66:AF67)))</f>
        <v>8.7084311870116657</v>
      </c>
      <c r="BC66">
        <f>ABS(100*(AG66-AG67)/(AVERAGE(AG66:AG67)))</f>
        <v>3.5664065107837475</v>
      </c>
      <c r="BG66" s="3">
        <f>AVERAGE(AD66:AD67)</f>
        <v>3.2604733199026175</v>
      </c>
      <c r="BH66" s="3">
        <f>AVERAGE(AE66:AE67)</f>
        <v>6.6243277356155099</v>
      </c>
      <c r="BI66" s="3">
        <f>AVERAGE(AF66:AF67)</f>
        <v>3.3638544157128925</v>
      </c>
      <c r="BJ66" s="3">
        <f>AVERAGE(AG66:AG67)</f>
        <v>0.20293731666180265</v>
      </c>
    </row>
    <row r="67" spans="1:62" x14ac:dyDescent="0.35">
      <c r="A67">
        <v>43</v>
      </c>
      <c r="B67">
        <v>12</v>
      </c>
      <c r="C67" t="s">
        <v>111</v>
      </c>
      <c r="D67" t="s">
        <v>27</v>
      </c>
      <c r="G67">
        <v>0.5</v>
      </c>
      <c r="H67">
        <v>0.5</v>
      </c>
      <c r="I67">
        <v>3312</v>
      </c>
      <c r="J67">
        <v>6383</v>
      </c>
      <c r="L67">
        <v>1743</v>
      </c>
      <c r="M67">
        <v>2.9550000000000001</v>
      </c>
      <c r="N67">
        <v>5.6859999999999999</v>
      </c>
      <c r="O67">
        <v>2.7309999999999999</v>
      </c>
      <c r="Q67">
        <v>6.6000000000000003E-2</v>
      </c>
      <c r="R67">
        <v>1</v>
      </c>
      <c r="S67">
        <v>0</v>
      </c>
      <c r="T67">
        <v>0</v>
      </c>
      <c r="V67">
        <v>0</v>
      </c>
      <c r="Y67" s="1">
        <v>44841</v>
      </c>
      <c r="Z67" s="6">
        <v>0.84599537037037031</v>
      </c>
      <c r="AB67">
        <v>1</v>
      </c>
      <c r="AD67" s="3">
        <f t="shared" si="8"/>
        <v>3.3689905800955544</v>
      </c>
      <c r="AE67" s="3">
        <f t="shared" si="9"/>
        <v>6.5863755222966418</v>
      </c>
      <c r="AF67" s="3">
        <f t="shared" si="10"/>
        <v>3.2173849422010874</v>
      </c>
      <c r="AG67" s="3">
        <f t="shared" si="11"/>
        <v>0.19931853182468448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112</v>
      </c>
      <c r="D68" t="s">
        <v>27</v>
      </c>
      <c r="G68">
        <v>0.5</v>
      </c>
      <c r="H68">
        <v>0.5</v>
      </c>
      <c r="I68">
        <v>5628</v>
      </c>
      <c r="J68">
        <v>8874</v>
      </c>
      <c r="L68">
        <v>10847</v>
      </c>
      <c r="M68">
        <v>4.7329999999999997</v>
      </c>
      <c r="N68">
        <v>7.7960000000000003</v>
      </c>
      <c r="O68">
        <v>3.0640000000000001</v>
      </c>
      <c r="Q68">
        <v>1.018</v>
      </c>
      <c r="R68">
        <v>1</v>
      </c>
      <c r="S68">
        <v>0</v>
      </c>
      <c r="T68">
        <v>0</v>
      </c>
      <c r="V68">
        <v>0</v>
      </c>
      <c r="Y68" s="1">
        <v>44841</v>
      </c>
      <c r="Z68" s="6">
        <v>0.85876157407407405</v>
      </c>
      <c r="AB68">
        <v>1</v>
      </c>
      <c r="AD68" s="3">
        <f t="shared" si="8"/>
        <v>5.6853590096517062</v>
      </c>
      <c r="AE68" s="3">
        <f t="shared" si="9"/>
        <v>9.1074145456913183</v>
      </c>
      <c r="AF68" s="3">
        <f t="shared" si="10"/>
        <v>3.4220555360396121</v>
      </c>
      <c r="AG68" s="3">
        <f t="shared" si="11"/>
        <v>1.1273584517436692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112</v>
      </c>
      <c r="D69" t="s">
        <v>27</v>
      </c>
      <c r="G69">
        <v>0.5</v>
      </c>
      <c r="H69">
        <v>0.5</v>
      </c>
      <c r="I69">
        <v>6527</v>
      </c>
      <c r="J69">
        <v>8668</v>
      </c>
      <c r="L69">
        <v>10888</v>
      </c>
      <c r="M69">
        <v>5.423</v>
      </c>
      <c r="N69">
        <v>7.6219999999999999</v>
      </c>
      <c r="O69">
        <v>2.1989999999999998</v>
      </c>
      <c r="Q69">
        <v>1.0229999999999999</v>
      </c>
      <c r="R69">
        <v>1</v>
      </c>
      <c r="S69">
        <v>0</v>
      </c>
      <c r="T69">
        <v>0</v>
      </c>
      <c r="V69">
        <v>0</v>
      </c>
      <c r="Y69" s="1">
        <v>44841</v>
      </c>
      <c r="Z69" s="6">
        <v>0.86594907407407407</v>
      </c>
      <c r="AB69">
        <v>1</v>
      </c>
      <c r="AD69" s="3">
        <f t="shared" si="8"/>
        <v>6.5845020226789011</v>
      </c>
      <c r="AE69" s="3">
        <f t="shared" si="9"/>
        <v>8.898930387193003</v>
      </c>
      <c r="AF69" s="3">
        <f t="shared" si="10"/>
        <v>2.3144283645141019</v>
      </c>
      <c r="AG69" s="3">
        <f t="shared" si="11"/>
        <v>1.1315378933865381</v>
      </c>
      <c r="AH69" s="3"/>
      <c r="AK69">
        <f>ABS(100*(AD69-AD70)/(AVERAGE(AD69:AD70)))</f>
        <v>3.5509378240144525</v>
      </c>
      <c r="AQ69">
        <f>ABS(100*(AE69-AE70)/(AVERAGE(AE69:AE70)))</f>
        <v>2.5265578696940043</v>
      </c>
      <c r="AW69">
        <f>ABS(100*(AF69-AF70)/(AVERAGE(AF69:AF70)))</f>
        <v>0.44709361436073847</v>
      </c>
      <c r="BC69">
        <f>ABS(100*(AG69-AG70)/(AVERAGE(AG69:AG70)))</f>
        <v>1.8122088465928918</v>
      </c>
      <c r="BG69" s="3">
        <f>AVERAGE(AD69:AD70)</f>
        <v>6.7035209532130899</v>
      </c>
      <c r="BH69" s="3">
        <f>AVERAGE(AE69:AE70)</f>
        <v>9.0127870271496064</v>
      </c>
      <c r="BI69" s="3">
        <f>AVERAGE(AF69:AF70)</f>
        <v>2.3092660739365174</v>
      </c>
      <c r="BJ69" s="3">
        <f>AVERAGE(AG69:AG70)</f>
        <v>1.1418845598926648</v>
      </c>
    </row>
    <row r="70" spans="1:62" x14ac:dyDescent="0.35">
      <c r="A70">
        <v>46</v>
      </c>
      <c r="B70">
        <v>13</v>
      </c>
      <c r="C70" t="s">
        <v>112</v>
      </c>
      <c r="D70" t="s">
        <v>27</v>
      </c>
      <c r="G70">
        <v>0.5</v>
      </c>
      <c r="H70">
        <v>0.5</v>
      </c>
      <c r="I70">
        <v>6765</v>
      </c>
      <c r="J70">
        <v>8893</v>
      </c>
      <c r="L70">
        <v>11091</v>
      </c>
      <c r="M70">
        <v>5.6050000000000004</v>
      </c>
      <c r="N70">
        <v>7.8129999999999997</v>
      </c>
      <c r="O70">
        <v>2.2080000000000002</v>
      </c>
      <c r="Q70">
        <v>1.044</v>
      </c>
      <c r="R70">
        <v>1</v>
      </c>
      <c r="S70">
        <v>0</v>
      </c>
      <c r="T70">
        <v>0</v>
      </c>
      <c r="V70">
        <v>0</v>
      </c>
      <c r="Y70" s="1">
        <v>44841</v>
      </c>
      <c r="Z70" s="6">
        <v>0.87351851851851858</v>
      </c>
      <c r="AB70">
        <v>1</v>
      </c>
      <c r="AD70" s="3">
        <f t="shared" si="8"/>
        <v>6.8225398837472788</v>
      </c>
      <c r="AE70" s="3">
        <f t="shared" si="9"/>
        <v>9.1266436671062117</v>
      </c>
      <c r="AF70" s="3">
        <f t="shared" si="10"/>
        <v>2.3041037833589328</v>
      </c>
      <c r="AG70" s="3">
        <f t="shared" si="11"/>
        <v>1.1522312263987913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113</v>
      </c>
      <c r="D71" t="s">
        <v>27</v>
      </c>
      <c r="G71">
        <v>0.5</v>
      </c>
      <c r="H71">
        <v>0.5</v>
      </c>
      <c r="I71">
        <v>4736</v>
      </c>
      <c r="J71">
        <v>7597</v>
      </c>
      <c r="L71">
        <v>1950</v>
      </c>
      <c r="M71">
        <v>4.048</v>
      </c>
      <c r="N71">
        <v>6.7149999999999999</v>
      </c>
      <c r="O71">
        <v>2.6659999999999999</v>
      </c>
      <c r="Q71">
        <v>8.7999999999999995E-2</v>
      </c>
      <c r="R71">
        <v>1</v>
      </c>
      <c r="S71">
        <v>0</v>
      </c>
      <c r="T71">
        <v>0</v>
      </c>
      <c r="V71">
        <v>0</v>
      </c>
      <c r="Y71" s="1">
        <v>44841</v>
      </c>
      <c r="Z71" s="6">
        <v>0.88662037037037045</v>
      </c>
      <c r="AB71">
        <v>1</v>
      </c>
      <c r="AD71" s="3">
        <f t="shared" si="8"/>
        <v>4.7932171101853474</v>
      </c>
      <c r="AE71" s="3">
        <f t="shared" si="9"/>
        <v>7.8150151748061294</v>
      </c>
      <c r="AF71" s="3">
        <f t="shared" si="10"/>
        <v>3.021798064620782</v>
      </c>
      <c r="AG71" s="3">
        <f t="shared" si="11"/>
        <v>0.22041961524112008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113</v>
      </c>
      <c r="D72" t="s">
        <v>27</v>
      </c>
      <c r="G72">
        <v>0.5</v>
      </c>
      <c r="H72">
        <v>0.5</v>
      </c>
      <c r="I72">
        <v>4022</v>
      </c>
      <c r="J72">
        <v>7614</v>
      </c>
      <c r="L72">
        <v>1988</v>
      </c>
      <c r="M72">
        <v>3.5</v>
      </c>
      <c r="N72">
        <v>6.7290000000000001</v>
      </c>
      <c r="O72">
        <v>3.2290000000000001</v>
      </c>
      <c r="Q72">
        <v>9.1999999999999998E-2</v>
      </c>
      <c r="R72">
        <v>1</v>
      </c>
      <c r="S72">
        <v>0</v>
      </c>
      <c r="T72">
        <v>0</v>
      </c>
      <c r="V72">
        <v>0</v>
      </c>
      <c r="Y72" s="1">
        <v>44841</v>
      </c>
      <c r="Z72" s="6">
        <v>0.89372685185185186</v>
      </c>
      <c r="AB72">
        <v>1</v>
      </c>
      <c r="AD72" s="3">
        <f t="shared" si="8"/>
        <v>4.0791035269802123</v>
      </c>
      <c r="AE72" s="3">
        <f t="shared" si="9"/>
        <v>7.8322201781773506</v>
      </c>
      <c r="AF72" s="3">
        <f t="shared" si="10"/>
        <v>3.7531166511971383</v>
      </c>
      <c r="AG72" s="3">
        <f t="shared" si="11"/>
        <v>0.22429324408085222</v>
      </c>
      <c r="AH72" s="3"/>
      <c r="AK72">
        <f>ABS(100*(AD72-AD73)/(AVERAGE(AD72:AD73)))</f>
        <v>3.0367485963934429</v>
      </c>
      <c r="AQ72">
        <f>ABS(100*(AE72-AE73)/(AVERAGE(AE72:AE73)))</f>
        <v>0.3106033518157118</v>
      </c>
      <c r="AW72">
        <f>ABS(100*(AF72-AF73)/(AVERAGE(AF72:AF73)))</f>
        <v>2.5705013945070498</v>
      </c>
      <c r="BC72">
        <f>ABS(100*(AG72-AG73)/(AVERAGE(AG72:AG73)))</f>
        <v>0.40987350361516428</v>
      </c>
      <c r="BG72" s="3">
        <f>AVERAGE(AD72:AD73)</f>
        <v>4.0180938230929391</v>
      </c>
      <c r="BH72" s="3">
        <f>AVERAGE(AE72:AE73)</f>
        <v>7.820075469915313</v>
      </c>
      <c r="BI72" s="3">
        <f>AVERAGE(AF72:AF73)</f>
        <v>3.8019816468223739</v>
      </c>
      <c r="BJ72" s="3">
        <f>AVERAGE(AG72:AG73)</f>
        <v>0.22383452487614711</v>
      </c>
    </row>
    <row r="73" spans="1:62" x14ac:dyDescent="0.35">
      <c r="A73">
        <v>49</v>
      </c>
      <c r="B73">
        <v>14</v>
      </c>
      <c r="C73" t="s">
        <v>113</v>
      </c>
      <c r="D73" t="s">
        <v>27</v>
      </c>
      <c r="G73">
        <v>0.5</v>
      </c>
      <c r="H73">
        <v>0.5</v>
      </c>
      <c r="I73">
        <v>3900</v>
      </c>
      <c r="J73">
        <v>7590</v>
      </c>
      <c r="L73">
        <v>1979</v>
      </c>
      <c r="M73">
        <v>3.407</v>
      </c>
      <c r="N73">
        <v>6.7089999999999996</v>
      </c>
      <c r="O73">
        <v>3.302</v>
      </c>
      <c r="Q73">
        <v>9.0999999999999998E-2</v>
      </c>
      <c r="R73">
        <v>1</v>
      </c>
      <c r="S73">
        <v>0</v>
      </c>
      <c r="T73">
        <v>0</v>
      </c>
      <c r="V73">
        <v>0</v>
      </c>
      <c r="Y73" s="1">
        <v>44841</v>
      </c>
      <c r="Z73" s="6">
        <v>0.9011689814814815</v>
      </c>
      <c r="AB73">
        <v>1</v>
      </c>
      <c r="AD73" s="3">
        <f t="shared" si="8"/>
        <v>3.9570841192056658</v>
      </c>
      <c r="AE73" s="3">
        <f t="shared" si="9"/>
        <v>7.8079307616532754</v>
      </c>
      <c r="AF73" s="3">
        <f t="shared" si="10"/>
        <v>3.8508466424476095</v>
      </c>
      <c r="AG73" s="3">
        <f t="shared" si="11"/>
        <v>0.223375805671442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114</v>
      </c>
      <c r="D74" t="s">
        <v>27</v>
      </c>
      <c r="G74">
        <v>0.5</v>
      </c>
      <c r="H74">
        <v>0.5</v>
      </c>
      <c r="I74">
        <v>6823</v>
      </c>
      <c r="J74">
        <v>10357</v>
      </c>
      <c r="L74">
        <v>1301</v>
      </c>
      <c r="M74">
        <v>5.649</v>
      </c>
      <c r="N74">
        <v>9.0530000000000008</v>
      </c>
      <c r="O74">
        <v>3.4039999999999999</v>
      </c>
      <c r="Q74">
        <v>0.02</v>
      </c>
      <c r="R74">
        <v>1</v>
      </c>
      <c r="S74">
        <v>0</v>
      </c>
      <c r="T74">
        <v>0</v>
      </c>
      <c r="V74">
        <v>0</v>
      </c>
      <c r="Y74" s="1">
        <v>44841</v>
      </c>
      <c r="Z74" s="6">
        <v>0.91413194444444434</v>
      </c>
      <c r="AB74">
        <v>1</v>
      </c>
      <c r="AD74" s="3">
        <f t="shared" si="8"/>
        <v>6.8805491103941954</v>
      </c>
      <c r="AE74" s="3">
        <f t="shared" si="9"/>
        <v>10.608298075074821</v>
      </c>
      <c r="AF74" s="3">
        <f t="shared" si="10"/>
        <v>3.7277489646806252</v>
      </c>
      <c r="AG74" s="3">
        <f t="shared" si="11"/>
        <v>0.15426211216253691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114</v>
      </c>
      <c r="D75" t="s">
        <v>27</v>
      </c>
      <c r="G75">
        <v>0.5</v>
      </c>
      <c r="H75">
        <v>0.5</v>
      </c>
      <c r="I75">
        <v>8206</v>
      </c>
      <c r="J75">
        <v>10405</v>
      </c>
      <c r="L75">
        <v>1301</v>
      </c>
      <c r="M75">
        <v>6.7110000000000003</v>
      </c>
      <c r="N75">
        <v>9.0939999999999994</v>
      </c>
      <c r="O75">
        <v>2.383</v>
      </c>
      <c r="Q75">
        <v>0.02</v>
      </c>
      <c r="R75">
        <v>1</v>
      </c>
      <c r="S75">
        <v>0</v>
      </c>
      <c r="T75">
        <v>0</v>
      </c>
      <c r="V75">
        <v>0</v>
      </c>
      <c r="Y75" s="1">
        <v>44841</v>
      </c>
      <c r="Z75" s="6">
        <v>0.9215740740740741</v>
      </c>
      <c r="AB75">
        <v>1</v>
      </c>
      <c r="AD75" s="3">
        <f t="shared" si="8"/>
        <v>8.2637691181991002</v>
      </c>
      <c r="AE75" s="3">
        <f t="shared" si="9"/>
        <v>10.656876908122969</v>
      </c>
      <c r="AF75" s="3">
        <f t="shared" si="10"/>
        <v>2.3931077899238691</v>
      </c>
      <c r="AG75" s="3">
        <f t="shared" si="11"/>
        <v>0.15426211216253691</v>
      </c>
      <c r="AH75" s="3"/>
      <c r="AK75">
        <f>ABS(100*(AD75-AD76)/(AVERAGE(AD75:AD76)))</f>
        <v>2.8976771059827273</v>
      </c>
      <c r="AQ75">
        <f>ABS(100*(AE75-AE76)/(AVERAGE(AE75:AE76)))</f>
        <v>7.5945305544998648E-2</v>
      </c>
      <c r="AW75">
        <f>ABS(100*(AF75-AF76)/(AVERAGE(AF75:AF76)))</f>
        <v>9.7064432789666988</v>
      </c>
      <c r="BC75">
        <f>ABS(100*(AG75-AG76)/(AVERAGE(AG75:AG76)))</f>
        <v>2.9504470744586837</v>
      </c>
      <c r="BG75" s="3">
        <f>AVERAGE(AD75:AD76)</f>
        <v>8.1457503467450305</v>
      </c>
      <c r="BH75" s="3">
        <f>AVERAGE(AE75:AE76)</f>
        <v>10.660925144210317</v>
      </c>
      <c r="BI75" s="3">
        <f>AVERAGE(AF75:AF76)</f>
        <v>2.5151747974652858</v>
      </c>
      <c r="BJ75" s="3">
        <f>AVERAGE(AG75:AG76)</f>
        <v>0.1520194849395341</v>
      </c>
    </row>
    <row r="76" spans="1:62" x14ac:dyDescent="0.35">
      <c r="A76">
        <v>52</v>
      </c>
      <c r="B76">
        <v>15</v>
      </c>
      <c r="C76" t="s">
        <v>114</v>
      </c>
      <c r="D76" t="s">
        <v>27</v>
      </c>
      <c r="G76">
        <v>0.5</v>
      </c>
      <c r="H76">
        <v>0.5</v>
      </c>
      <c r="I76">
        <v>7970</v>
      </c>
      <c r="J76">
        <v>10413</v>
      </c>
      <c r="L76">
        <v>1257</v>
      </c>
      <c r="M76">
        <v>6.5289999999999999</v>
      </c>
      <c r="N76">
        <v>9.1</v>
      </c>
      <c r="O76">
        <v>2.5710000000000002</v>
      </c>
      <c r="Q76">
        <v>1.4999999999999999E-2</v>
      </c>
      <c r="R76">
        <v>1</v>
      </c>
      <c r="S76">
        <v>0</v>
      </c>
      <c r="T76">
        <v>0</v>
      </c>
      <c r="V76">
        <v>0</v>
      </c>
      <c r="Y76" s="1">
        <v>44841</v>
      </c>
      <c r="Z76" s="6">
        <v>0.92935185185185187</v>
      </c>
      <c r="AB76">
        <v>1</v>
      </c>
      <c r="AD76" s="3">
        <f t="shared" si="8"/>
        <v>8.0277315752909608</v>
      </c>
      <c r="AE76" s="3">
        <f t="shared" si="9"/>
        <v>10.664973380297663</v>
      </c>
      <c r="AF76" s="3">
        <f t="shared" si="10"/>
        <v>2.6372418050067026</v>
      </c>
      <c r="AG76" s="3">
        <f t="shared" si="11"/>
        <v>0.14977685771653126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115</v>
      </c>
      <c r="D77" t="s">
        <v>27</v>
      </c>
      <c r="G77">
        <v>0.5</v>
      </c>
      <c r="H77">
        <v>0.5</v>
      </c>
      <c r="I77">
        <v>6924</v>
      </c>
      <c r="J77">
        <v>8937</v>
      </c>
      <c r="L77">
        <v>9576</v>
      </c>
      <c r="M77">
        <v>5.7270000000000003</v>
      </c>
      <c r="N77">
        <v>7.85</v>
      </c>
      <c r="O77">
        <v>2.1230000000000002</v>
      </c>
      <c r="Q77">
        <v>0.88600000000000001</v>
      </c>
      <c r="R77">
        <v>1</v>
      </c>
      <c r="S77">
        <v>0</v>
      </c>
      <c r="T77">
        <v>0</v>
      </c>
      <c r="V77">
        <v>0</v>
      </c>
      <c r="Y77" s="1">
        <v>44841</v>
      </c>
      <c r="Z77" s="6">
        <v>0.9425810185185185</v>
      </c>
      <c r="AB77">
        <v>1</v>
      </c>
      <c r="AD77" s="3">
        <f t="shared" si="8"/>
        <v>6.9815651774862379</v>
      </c>
      <c r="AE77" s="3">
        <f t="shared" si="9"/>
        <v>9.171174264067016</v>
      </c>
      <c r="AF77" s="3">
        <f t="shared" si="10"/>
        <v>2.189609086580778</v>
      </c>
      <c r="AG77" s="3">
        <f t="shared" si="11"/>
        <v>0.99779576081473376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115</v>
      </c>
      <c r="D78" t="s">
        <v>27</v>
      </c>
      <c r="G78">
        <v>0.5</v>
      </c>
      <c r="H78">
        <v>0.5</v>
      </c>
      <c r="I78">
        <v>6770</v>
      </c>
      <c r="J78">
        <v>9010</v>
      </c>
      <c r="L78">
        <v>9606</v>
      </c>
      <c r="M78">
        <v>5.609</v>
      </c>
      <c r="N78">
        <v>7.9119999999999999</v>
      </c>
      <c r="O78">
        <v>2.3029999999999999</v>
      </c>
      <c r="Q78">
        <v>0.88900000000000001</v>
      </c>
      <c r="R78">
        <v>1</v>
      </c>
      <c r="S78">
        <v>0</v>
      </c>
      <c r="T78">
        <v>0</v>
      </c>
      <c r="V78">
        <v>0</v>
      </c>
      <c r="Y78" s="1">
        <v>44841</v>
      </c>
      <c r="Z78" s="6">
        <v>0.94976851851851851</v>
      </c>
      <c r="AB78">
        <v>1</v>
      </c>
      <c r="AD78" s="3">
        <f t="shared" si="8"/>
        <v>6.8275406791478748</v>
      </c>
      <c r="AE78" s="3">
        <f t="shared" si="9"/>
        <v>9.2450545726610791</v>
      </c>
      <c r="AF78" s="3">
        <f t="shared" si="10"/>
        <v>2.4175138935132043</v>
      </c>
      <c r="AG78" s="3">
        <f t="shared" si="11"/>
        <v>1.0008538888461012</v>
      </c>
      <c r="AH78" s="3"/>
      <c r="AK78">
        <f>ABS(100*(AD78-AD79)/(AVERAGE(AD78:AD79)))</f>
        <v>3.9283312698430848</v>
      </c>
      <c r="AQ78">
        <f>ABS(100*(AE78-AE79)/(AVERAGE(AE78:AE79)))</f>
        <v>1.2447131834104626</v>
      </c>
      <c r="AW78">
        <f>ABS(100*(AF78-AF79)/(AVERAGE(AF78:AF79)))</f>
        <v>5.9666095911144561</v>
      </c>
      <c r="BC78">
        <f>ABS(100*(AG78-AG79)/(AVERAGE(AG78:AG79)))</f>
        <v>0.21411530873149243</v>
      </c>
      <c r="BG78" s="3">
        <f>AVERAGE(AD78:AD79)</f>
        <v>6.6960197601121951</v>
      </c>
      <c r="BH78" s="3">
        <f>AVERAGE(AE78:AE79)</f>
        <v>9.1878732379273167</v>
      </c>
      <c r="BI78" s="3">
        <f>AVERAGE(AF78:AF79)</f>
        <v>2.4918534778151225</v>
      </c>
      <c r="BJ78" s="3">
        <f>AVERAGE(AG78:AG79)</f>
        <v>0.99978354403512237</v>
      </c>
    </row>
    <row r="79" spans="1:62" x14ac:dyDescent="0.35">
      <c r="A79">
        <v>55</v>
      </c>
      <c r="B79">
        <v>16</v>
      </c>
      <c r="C79" t="s">
        <v>115</v>
      </c>
      <c r="D79" t="s">
        <v>27</v>
      </c>
      <c r="G79">
        <v>0.5</v>
      </c>
      <c r="H79">
        <v>0.5</v>
      </c>
      <c r="I79">
        <v>6507</v>
      </c>
      <c r="J79">
        <v>8897</v>
      </c>
      <c r="L79">
        <v>9585</v>
      </c>
      <c r="M79">
        <v>5.407</v>
      </c>
      <c r="N79">
        <v>7.8159999999999998</v>
      </c>
      <c r="O79">
        <v>2.4089999999999998</v>
      </c>
      <c r="Q79">
        <v>0.88600000000000001</v>
      </c>
      <c r="R79">
        <v>1</v>
      </c>
      <c r="S79">
        <v>0</v>
      </c>
      <c r="T79">
        <v>0</v>
      </c>
      <c r="V79">
        <v>0</v>
      </c>
      <c r="Y79" s="1">
        <v>44841</v>
      </c>
      <c r="Z79" s="6">
        <v>0.95733796296296303</v>
      </c>
      <c r="AB79">
        <v>1</v>
      </c>
      <c r="AD79" s="3">
        <f t="shared" si="8"/>
        <v>6.5644988410765155</v>
      </c>
      <c r="AE79" s="3">
        <f t="shared" si="9"/>
        <v>9.1306919031935561</v>
      </c>
      <c r="AF79" s="3">
        <f t="shared" si="10"/>
        <v>2.5661930621170406</v>
      </c>
      <c r="AG79" s="3">
        <f t="shared" si="11"/>
        <v>0.9987131992241437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116</v>
      </c>
      <c r="D80" t="s">
        <v>27</v>
      </c>
      <c r="G80">
        <v>0.5</v>
      </c>
      <c r="H80">
        <v>0.5</v>
      </c>
      <c r="I80">
        <v>4902</v>
      </c>
      <c r="J80">
        <v>6674</v>
      </c>
      <c r="L80">
        <v>2359</v>
      </c>
      <c r="M80">
        <v>4.1749999999999998</v>
      </c>
      <c r="N80">
        <v>5.9329999999999998</v>
      </c>
      <c r="O80">
        <v>1.758</v>
      </c>
      <c r="Q80">
        <v>0.13100000000000001</v>
      </c>
      <c r="R80">
        <v>1</v>
      </c>
      <c r="S80">
        <v>0</v>
      </c>
      <c r="T80">
        <v>0</v>
      </c>
      <c r="V80">
        <v>0</v>
      </c>
      <c r="Y80" s="1">
        <v>44841</v>
      </c>
      <c r="Z80" s="6">
        <v>0.97027777777777768</v>
      </c>
      <c r="AB80">
        <v>1</v>
      </c>
      <c r="AD80" s="3">
        <f t="shared" si="8"/>
        <v>4.9592435174851408</v>
      </c>
      <c r="AE80" s="3">
        <f t="shared" si="9"/>
        <v>6.8808846976510578</v>
      </c>
      <c r="AF80" s="3">
        <f t="shared" si="10"/>
        <v>1.921641180165917</v>
      </c>
      <c r="AG80" s="3">
        <f t="shared" si="11"/>
        <v>0.2621120940687634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116</v>
      </c>
      <c r="D81" t="s">
        <v>27</v>
      </c>
      <c r="G81">
        <v>0.5</v>
      </c>
      <c r="H81">
        <v>0.5</v>
      </c>
      <c r="I81">
        <v>4203</v>
      </c>
      <c r="J81">
        <v>6717</v>
      </c>
      <c r="L81">
        <v>2336</v>
      </c>
      <c r="M81">
        <v>3.6389999999999998</v>
      </c>
      <c r="N81">
        <v>5.9690000000000003</v>
      </c>
      <c r="O81">
        <v>2.33</v>
      </c>
      <c r="Q81">
        <v>0.128</v>
      </c>
      <c r="R81">
        <v>1</v>
      </c>
      <c r="S81">
        <v>0</v>
      </c>
      <c r="T81">
        <v>0</v>
      </c>
      <c r="V81">
        <v>0</v>
      </c>
      <c r="Y81" s="1">
        <v>44841</v>
      </c>
      <c r="Z81" s="6">
        <v>0.97734953703703698</v>
      </c>
      <c r="AB81">
        <v>1</v>
      </c>
      <c r="AD81" s="3">
        <f t="shared" si="8"/>
        <v>4.2601323204817945</v>
      </c>
      <c r="AE81" s="3">
        <f t="shared" si="9"/>
        <v>6.9244032355900265</v>
      </c>
      <c r="AF81" s="3">
        <f t="shared" si="10"/>
        <v>2.664270915108232</v>
      </c>
      <c r="AG81" s="3">
        <f t="shared" si="11"/>
        <v>0.25976752924471502</v>
      </c>
      <c r="AH81" s="3"/>
      <c r="AK81">
        <f>ABS(100*(AD81-AD82)/(AVERAGE(AD81:AD82)))</f>
        <v>1.9758459913103676</v>
      </c>
      <c r="AQ81">
        <f>ABS(100*(AE81-AE82)/(AVERAGE(AE81:AE82)))</f>
        <v>1.0283687788095006</v>
      </c>
      <c r="AW81">
        <f>ABS(100*(AF81-AF82)/(AVERAGE(AF81:AF82)))</f>
        <v>6.026180915331449</v>
      </c>
      <c r="BC81">
        <f>ABS(100*(AG81-AG82)/(AVERAGE(AG81:AG82)))</f>
        <v>2.2219582180415451</v>
      </c>
      <c r="BG81" s="3">
        <f>AVERAGE(AD81:AD82)</f>
        <v>4.3026390813868627</v>
      </c>
      <c r="BH81" s="3">
        <f>AVERAGE(AE81:AE82)</f>
        <v>6.8889811698257493</v>
      </c>
      <c r="BI81" s="3">
        <f>AVERAGE(AF81:AF82)</f>
        <v>2.5863420884388875</v>
      </c>
      <c r="BJ81" s="3">
        <f>AVERAGE(AG81:AG82)</f>
        <v>0.25691327641543871</v>
      </c>
    </row>
    <row r="82" spans="1:62" x14ac:dyDescent="0.35">
      <c r="A82">
        <v>58</v>
      </c>
      <c r="B82">
        <v>17</v>
      </c>
      <c r="C82" t="s">
        <v>116</v>
      </c>
      <c r="D82" t="s">
        <v>27</v>
      </c>
      <c r="G82">
        <v>0.5</v>
      </c>
      <c r="H82">
        <v>0.5</v>
      </c>
      <c r="I82">
        <v>4288</v>
      </c>
      <c r="J82">
        <v>6647</v>
      </c>
      <c r="L82">
        <v>2280</v>
      </c>
      <c r="M82">
        <v>3.7040000000000002</v>
      </c>
      <c r="N82">
        <v>5.91</v>
      </c>
      <c r="O82">
        <v>2.206</v>
      </c>
      <c r="Q82">
        <v>0.122</v>
      </c>
      <c r="R82">
        <v>1</v>
      </c>
      <c r="S82">
        <v>0</v>
      </c>
      <c r="T82">
        <v>0</v>
      </c>
      <c r="V82">
        <v>0</v>
      </c>
      <c r="Y82" s="1">
        <v>44841</v>
      </c>
      <c r="Z82" s="6">
        <v>0.98488425925925915</v>
      </c>
      <c r="AB82">
        <v>1</v>
      </c>
      <c r="AD82" s="3">
        <f t="shared" si="8"/>
        <v>4.34514584229193</v>
      </c>
      <c r="AE82" s="3">
        <f t="shared" si="9"/>
        <v>6.853559104061473</v>
      </c>
      <c r="AF82" s="3">
        <f t="shared" si="10"/>
        <v>2.5084132617695429</v>
      </c>
      <c r="AG82" s="3">
        <f t="shared" si="11"/>
        <v>0.25405902358616239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117</v>
      </c>
      <c r="D83" t="s">
        <v>27</v>
      </c>
      <c r="G83">
        <v>0.5</v>
      </c>
      <c r="H83">
        <v>0.5</v>
      </c>
      <c r="I83">
        <v>4128</v>
      </c>
      <c r="J83">
        <v>6549</v>
      </c>
      <c r="L83">
        <v>1690</v>
      </c>
      <c r="M83">
        <v>3.5819999999999999</v>
      </c>
      <c r="N83">
        <v>5.827</v>
      </c>
      <c r="O83">
        <v>2.2450000000000001</v>
      </c>
      <c r="Q83">
        <v>6.0999999999999999E-2</v>
      </c>
      <c r="R83">
        <v>1</v>
      </c>
      <c r="S83">
        <v>0</v>
      </c>
      <c r="T83">
        <v>0</v>
      </c>
      <c r="V83">
        <v>0</v>
      </c>
      <c r="Y83" s="1">
        <v>44841</v>
      </c>
      <c r="Z83" s="6">
        <v>0.99775462962962969</v>
      </c>
      <c r="AB83">
        <v>1</v>
      </c>
      <c r="AD83" s="3">
        <f t="shared" si="8"/>
        <v>4.1851203894728517</v>
      </c>
      <c r="AE83" s="3">
        <f t="shared" si="9"/>
        <v>6.754377319921498</v>
      </c>
      <c r="AF83" s="3">
        <f t="shared" si="10"/>
        <v>2.5692569304486463</v>
      </c>
      <c r="AG83" s="3">
        <f t="shared" si="11"/>
        <v>0.19391583896926859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117</v>
      </c>
      <c r="D84" t="s">
        <v>27</v>
      </c>
      <c r="G84">
        <v>0.5</v>
      </c>
      <c r="H84">
        <v>0.5</v>
      </c>
      <c r="I84">
        <v>4116</v>
      </c>
      <c r="J84">
        <v>6566</v>
      </c>
      <c r="L84">
        <v>1632</v>
      </c>
      <c r="M84">
        <v>3.5720000000000001</v>
      </c>
      <c r="N84">
        <v>5.8410000000000002</v>
      </c>
      <c r="O84">
        <v>2.2690000000000001</v>
      </c>
      <c r="Q84">
        <v>5.5E-2</v>
      </c>
      <c r="R84">
        <v>1</v>
      </c>
      <c r="S84">
        <v>0</v>
      </c>
      <c r="T84">
        <v>0</v>
      </c>
      <c r="V84">
        <v>0</v>
      </c>
      <c r="Y84" s="1">
        <v>44842</v>
      </c>
      <c r="Z84" s="6">
        <v>4.8495370370370368E-3</v>
      </c>
      <c r="AB84">
        <v>1</v>
      </c>
      <c r="AD84" s="3">
        <f t="shared" si="8"/>
        <v>4.1731184805114205</v>
      </c>
      <c r="AE84" s="3">
        <f t="shared" si="9"/>
        <v>6.7715823232927184</v>
      </c>
      <c r="AF84" s="3">
        <f t="shared" si="10"/>
        <v>2.5984638427812978</v>
      </c>
      <c r="AG84" s="3">
        <f t="shared" si="11"/>
        <v>0.18800345810862479</v>
      </c>
      <c r="AH84" s="3"/>
      <c r="AK84">
        <f>ABS(100*(AD84-AD85)/(AVERAGE(AD84:AD85)))</f>
        <v>2.3969579386563564E-2</v>
      </c>
      <c r="AQ84">
        <f>ABS(100*(AE84-AE85)/(AVERAGE(AE84:AE85)))</f>
        <v>0.14934519626108331</v>
      </c>
      <c r="AW84">
        <f>ABS(100*(AF84-AF85)/(AVERAGE(AF84:AF85)))</f>
        <v>0.42706013346745536</v>
      </c>
      <c r="BC84">
        <f>ABS(100*(AG84-AG85)/(AVERAGE(AG84:AG85)))</f>
        <v>0.75622559358273755</v>
      </c>
      <c r="BG84" s="3">
        <f>AVERAGE(AD84:AD85)</f>
        <v>4.1726184009713609</v>
      </c>
      <c r="BH84" s="3">
        <f>AVERAGE(AE84:AE85)</f>
        <v>6.7766426184019011</v>
      </c>
      <c r="BI84" s="3">
        <f>AVERAGE(AF84:AF85)</f>
        <v>2.6040242174305397</v>
      </c>
      <c r="BJ84" s="3">
        <f>AVERAGE(AG84:AG85)</f>
        <v>0.18871702131594387</v>
      </c>
    </row>
    <row r="85" spans="1:62" x14ac:dyDescent="0.35">
      <c r="A85">
        <v>61</v>
      </c>
      <c r="B85">
        <v>18</v>
      </c>
      <c r="C85" t="s">
        <v>117</v>
      </c>
      <c r="D85" t="s">
        <v>27</v>
      </c>
      <c r="G85">
        <v>0.5</v>
      </c>
      <c r="H85">
        <v>0.5</v>
      </c>
      <c r="I85">
        <v>4115</v>
      </c>
      <c r="J85">
        <v>6576</v>
      </c>
      <c r="L85">
        <v>1646</v>
      </c>
      <c r="M85">
        <v>3.5720000000000001</v>
      </c>
      <c r="N85">
        <v>5.85</v>
      </c>
      <c r="O85">
        <v>2.278</v>
      </c>
      <c r="Q85">
        <v>5.6000000000000001E-2</v>
      </c>
      <c r="R85">
        <v>1</v>
      </c>
      <c r="S85">
        <v>0</v>
      </c>
      <c r="T85">
        <v>0</v>
      </c>
      <c r="V85">
        <v>0</v>
      </c>
      <c r="Y85" s="1">
        <v>44842</v>
      </c>
      <c r="Z85" s="6">
        <v>1.2291666666666666E-2</v>
      </c>
      <c r="AB85">
        <v>1</v>
      </c>
      <c r="AD85" s="3">
        <f t="shared" si="8"/>
        <v>4.1721183214313013</v>
      </c>
      <c r="AE85" s="3">
        <f t="shared" si="9"/>
        <v>6.7817029135110829</v>
      </c>
      <c r="AF85" s="3">
        <f t="shared" si="10"/>
        <v>2.6095845920797816</v>
      </c>
      <c r="AG85" s="3">
        <f t="shared" si="11"/>
        <v>0.18943058452326295</v>
      </c>
      <c r="AH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8985</v>
      </c>
      <c r="J86">
        <v>15477</v>
      </c>
      <c r="L86">
        <v>13032</v>
      </c>
      <c r="M86">
        <v>7.3079999999999998</v>
      </c>
      <c r="N86">
        <v>13.39</v>
      </c>
      <c r="O86">
        <v>6.0819999999999999</v>
      </c>
      <c r="Q86">
        <v>1.2470000000000001</v>
      </c>
      <c r="R86">
        <v>1</v>
      </c>
      <c r="S86">
        <v>0</v>
      </c>
      <c r="T86">
        <v>0</v>
      </c>
      <c r="V86">
        <v>0</v>
      </c>
      <c r="Y86" s="1">
        <v>44842</v>
      </c>
      <c r="Z86" s="6">
        <v>2.5787037037037039E-2</v>
      </c>
      <c r="AB86">
        <v>1</v>
      </c>
      <c r="AD86" s="3">
        <f t="shared" si="8"/>
        <v>9.0428930416119844</v>
      </c>
      <c r="AE86" s="3">
        <f t="shared" si="9"/>
        <v>15.790040266877602</v>
      </c>
      <c r="AF86" s="3">
        <f t="shared" si="10"/>
        <v>6.7471472252656177</v>
      </c>
      <c r="AG86" s="3">
        <f t="shared" si="11"/>
        <v>1.3500921100282675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10989</v>
      </c>
      <c r="J87">
        <v>15562</v>
      </c>
      <c r="L87">
        <v>13360</v>
      </c>
      <c r="M87">
        <v>8.8460000000000001</v>
      </c>
      <c r="N87">
        <v>13.462</v>
      </c>
      <c r="O87">
        <v>4.617</v>
      </c>
      <c r="Q87">
        <v>1.2809999999999999</v>
      </c>
      <c r="R87">
        <v>1</v>
      </c>
      <c r="S87">
        <v>0</v>
      </c>
      <c r="T87">
        <v>0</v>
      </c>
      <c r="V87">
        <v>0</v>
      </c>
      <c r="Y87" s="1">
        <v>44842</v>
      </c>
      <c r="Z87" s="6">
        <v>3.318287037037037E-2</v>
      </c>
      <c r="AB87">
        <v>1</v>
      </c>
      <c r="AD87" s="3">
        <f t="shared" si="8"/>
        <v>11.047211838170936</v>
      </c>
      <c r="AE87" s="3">
        <f t="shared" si="9"/>
        <v>15.876065283733706</v>
      </c>
      <c r="AF87" s="3">
        <f t="shared" si="10"/>
        <v>4.8288534455627694</v>
      </c>
      <c r="AG87" s="3">
        <f t="shared" si="11"/>
        <v>1.3835276431712185</v>
      </c>
      <c r="AH87" s="3"/>
      <c r="AK87">
        <f>ABS(100*(AD87-AD88)/(AVERAGE(AD87:AD88)))</f>
        <v>0.71779324890348406</v>
      </c>
      <c r="AM87">
        <f>100*((AVERAGE(AD87:AD88)*25.225)-(AVERAGE(AD69:AD70)*25))/(1000*0.075)</f>
        <v>146.77513170945645</v>
      </c>
      <c r="AQ87">
        <f>ABS(100*(AE87-AE88)/(AVERAGE(AE87:AE88)))</f>
        <v>0.28088279782909331</v>
      </c>
      <c r="AS87">
        <f>100*((AVERAGE(AE87:AE88)*25.225)-(AVERAGE(AE69:AE70)*25))/(2000*0.075)</f>
        <v>116.39495263284959</v>
      </c>
      <c r="AW87">
        <f>ABS(100*(AF87-AF88)/(AVERAGE(AF87:AF88)))</f>
        <v>0.71154144561924926</v>
      </c>
      <c r="AY87">
        <f>100*((AVERAGE(AF87:AF88)*25.225)-(AVERAGE(AF69:AF70)*25))/(1000*0.075)</f>
        <v>86.01477355624273</v>
      </c>
      <c r="BC87">
        <f>ABS(100*(AG87-AG88)/(AVERAGE(AG87:AG88)))</f>
        <v>0.28776342659555221</v>
      </c>
      <c r="BE87">
        <f>100*((AVERAGE(AG87:AG88)*25.225)-(AVERAGE(AG69:AG70)*25))/(100*0.075)</f>
        <v>84.029719599240693</v>
      </c>
      <c r="BG87" s="3">
        <f>AVERAGE(AD87:AD88)</f>
        <v>11.007705554506227</v>
      </c>
      <c r="BH87" s="3">
        <f>AVERAGE(AE87:AE88)</f>
        <v>15.853799985253302</v>
      </c>
      <c r="BI87" s="3">
        <f>AVERAGE(AF87:AF88)</f>
        <v>4.8460944307470752</v>
      </c>
      <c r="BJ87" s="3">
        <f>AVERAGE(AG87:AG88)</f>
        <v>1.3815398599508295</v>
      </c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10910</v>
      </c>
      <c r="J88">
        <v>15518</v>
      </c>
      <c r="L88">
        <v>13321</v>
      </c>
      <c r="M88">
        <v>8.7850000000000001</v>
      </c>
      <c r="N88">
        <v>13.425000000000001</v>
      </c>
      <c r="O88">
        <v>4.641</v>
      </c>
      <c r="Q88">
        <v>1.2769999999999999</v>
      </c>
      <c r="R88">
        <v>1</v>
      </c>
      <c r="S88">
        <v>0</v>
      </c>
      <c r="T88">
        <v>0</v>
      </c>
      <c r="V88">
        <v>0</v>
      </c>
      <c r="Y88" s="1">
        <v>44842</v>
      </c>
      <c r="Z88" s="6">
        <v>4.1064814814814811E-2</v>
      </c>
      <c r="AB88">
        <v>1</v>
      </c>
      <c r="AD88" s="3">
        <f t="shared" si="8"/>
        <v>10.968199270841517</v>
      </c>
      <c r="AE88" s="3">
        <f t="shared" si="9"/>
        <v>15.831534686772898</v>
      </c>
      <c r="AF88" s="3">
        <f t="shared" si="10"/>
        <v>4.8633354159313811</v>
      </c>
      <c r="AG88" s="3">
        <f t="shared" si="11"/>
        <v>1.3795520767304406</v>
      </c>
      <c r="AH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6236</v>
      </c>
      <c r="J89">
        <v>6899</v>
      </c>
      <c r="L89">
        <v>1905</v>
      </c>
      <c r="M89">
        <v>5.1989999999999998</v>
      </c>
      <c r="N89">
        <v>6.1230000000000002</v>
      </c>
      <c r="O89">
        <v>0.92400000000000004</v>
      </c>
      <c r="Q89">
        <v>8.3000000000000004E-2</v>
      </c>
      <c r="R89">
        <v>1</v>
      </c>
      <c r="S89">
        <v>0</v>
      </c>
      <c r="T89">
        <v>0</v>
      </c>
      <c r="V89">
        <v>0</v>
      </c>
      <c r="Y89" s="1">
        <v>44842</v>
      </c>
      <c r="Z89" s="6">
        <v>5.4340277777777779E-2</v>
      </c>
      <c r="AB89">
        <v>1</v>
      </c>
      <c r="AD89" s="3">
        <f t="shared" si="8"/>
        <v>6.2934557303642027</v>
      </c>
      <c r="AE89" s="3">
        <f t="shared" si="9"/>
        <v>7.1085979775642665</v>
      </c>
      <c r="AF89" s="3">
        <f t="shared" si="10"/>
        <v>0.81514224720006379</v>
      </c>
      <c r="AG89" s="3">
        <f t="shared" si="11"/>
        <v>0.21583242319406884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4364</v>
      </c>
      <c r="J90">
        <v>6939</v>
      </c>
      <c r="L90">
        <v>1869</v>
      </c>
      <c r="M90">
        <v>3.7629999999999999</v>
      </c>
      <c r="N90">
        <v>6.157</v>
      </c>
      <c r="O90">
        <v>2.3940000000000001</v>
      </c>
      <c r="Q90">
        <v>0.08</v>
      </c>
      <c r="R90">
        <v>1</v>
      </c>
      <c r="S90">
        <v>0</v>
      </c>
      <c r="T90">
        <v>0</v>
      </c>
      <c r="V90">
        <v>0</v>
      </c>
      <c r="Y90" s="1">
        <v>44842</v>
      </c>
      <c r="Z90" s="6">
        <v>6.1469907407407404E-2</v>
      </c>
      <c r="AB90">
        <v>1</v>
      </c>
      <c r="AD90" s="3">
        <f t="shared" si="8"/>
        <v>4.4211579323809911</v>
      </c>
      <c r="AE90" s="3">
        <f t="shared" si="9"/>
        <v>7.1490803384377264</v>
      </c>
      <c r="AF90" s="3">
        <f t="shared" si="10"/>
        <v>2.7279224060567353</v>
      </c>
      <c r="AG90" s="3">
        <f t="shared" si="11"/>
        <v>0.21216266955642787</v>
      </c>
      <c r="AH90" s="3"/>
      <c r="AK90">
        <f>ABS(100*(AD90-AD91)/(AVERAGE(AD90:AD91)))</f>
        <v>0.60893720547455421</v>
      </c>
      <c r="AL90">
        <f>ABS(100*((AVERAGE(AD90:AD91)-AVERAGE(AD84:AD85))/(AVERAGE(AD84:AD85,AD90:AD91))))</f>
        <v>6.0888393368865739</v>
      </c>
      <c r="AQ90">
        <f>ABS(100*(AE90-AE91)/(AVERAGE(AE90:AE91)))</f>
        <v>0.14166519910336134</v>
      </c>
      <c r="AR90">
        <f>ABS(100*((AVERAGE(AE90:AE91)-AVERAGE(AE84:AE85))/(AVERAGE(AE84:AE85,AE90:AE91))))</f>
        <v>5.2781600108248696</v>
      </c>
      <c r="AW90">
        <f>ABS(100*(AF90-AF91)/(AVERAGE(AF90:AF91)))</f>
        <v>1.3702455887575615</v>
      </c>
      <c r="AX90">
        <f>ABS(100*((AVERAGE(AF90:AF91)-AVERAGE(AF84:AF85))/(AVERAGE(AF84:AF85,AF90:AF91))))</f>
        <v>3.9649211256398553</v>
      </c>
      <c r="BC90">
        <f>ABS(100*(AG90-AG91)/(AVERAGE(AG90:AG91)))</f>
        <v>1.5982181968522886</v>
      </c>
      <c r="BD90">
        <f>ABS(100*((AVERAGE(AG90:AG91)-AVERAGE(AG84:AG85))/(AVERAGE(AG84:AG85,AG90:AG91))))</f>
        <v>10.903708467282552</v>
      </c>
      <c r="BG90" s="3">
        <f>AVERAGE(AD90:AD91)</f>
        <v>4.434660079962601</v>
      </c>
      <c r="BH90" s="3">
        <f>AVERAGE(AE90:AE91)</f>
        <v>7.1440200433285437</v>
      </c>
      <c r="BI90" s="3">
        <f>AVERAGE(AF90:AF91)</f>
        <v>2.7093599633659426</v>
      </c>
      <c r="BJ90" s="3">
        <f>AVERAGE(AG90:AG91)</f>
        <v>0.21048069913917578</v>
      </c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4391</v>
      </c>
      <c r="J91">
        <v>6929</v>
      </c>
      <c r="L91">
        <v>1836</v>
      </c>
      <c r="M91">
        <v>3.7839999999999998</v>
      </c>
      <c r="N91">
        <v>6.1479999999999997</v>
      </c>
      <c r="O91">
        <v>2.3650000000000002</v>
      </c>
      <c r="Q91">
        <v>7.5999999999999998E-2</v>
      </c>
      <c r="R91">
        <v>1</v>
      </c>
      <c r="S91">
        <v>0</v>
      </c>
      <c r="T91">
        <v>0</v>
      </c>
      <c r="V91">
        <v>0</v>
      </c>
      <c r="Y91" s="1">
        <v>44842</v>
      </c>
      <c r="Z91" s="6">
        <v>6.8981481481481477E-2</v>
      </c>
      <c r="AB91">
        <v>1</v>
      </c>
      <c r="AD91" s="3">
        <f t="shared" si="8"/>
        <v>4.448162227544211</v>
      </c>
      <c r="AE91" s="3">
        <f t="shared" si="9"/>
        <v>7.138959748219361</v>
      </c>
      <c r="AF91" s="3">
        <f t="shared" si="10"/>
        <v>2.69079752067515</v>
      </c>
      <c r="AG91" s="3">
        <f t="shared" si="11"/>
        <v>0.20879872872192365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1374</v>
      </c>
      <c r="J92">
        <v>335</v>
      </c>
      <c r="L92">
        <v>153</v>
      </c>
      <c r="M92">
        <v>1.4690000000000001</v>
      </c>
      <c r="N92">
        <v>0.56200000000000006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44842</v>
      </c>
      <c r="Z92" s="6">
        <v>8.0833333333333326E-2</v>
      </c>
      <c r="AB92">
        <v>1</v>
      </c>
      <c r="AD92" s="3">
        <f t="shared" si="8"/>
        <v>1.4306822828244736</v>
      </c>
      <c r="AE92" s="3">
        <f t="shared" si="9"/>
        <v>0.46544255822960284</v>
      </c>
      <c r="AF92" s="3">
        <f t="shared" si="10"/>
        <v>-0.96523972459487073</v>
      </c>
      <c r="AG92" s="3">
        <f t="shared" si="11"/>
        <v>3.7237746162207999E-2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223</v>
      </c>
      <c r="J93">
        <v>380</v>
      </c>
      <c r="L93">
        <v>123</v>
      </c>
      <c r="M93">
        <v>0.58599999999999997</v>
      </c>
      <c r="N93">
        <v>0.6</v>
      </c>
      <c r="O93">
        <v>1.4999999999999999E-2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44842</v>
      </c>
      <c r="Z93" s="6">
        <v>8.68287037037037E-2</v>
      </c>
      <c r="AB93">
        <v>1</v>
      </c>
      <c r="AD93" s="3">
        <f t="shared" si="8"/>
        <v>0.27949918160723203</v>
      </c>
      <c r="AE93" s="3">
        <f t="shared" si="9"/>
        <v>0.51098521421224452</v>
      </c>
      <c r="AF93" s="3">
        <f t="shared" si="10"/>
        <v>0.23148603260501249</v>
      </c>
      <c r="AG93" s="3">
        <f t="shared" si="11"/>
        <v>3.4179618130840521E-2</v>
      </c>
      <c r="AH93" s="3"/>
      <c r="AK93">
        <f>ABS(100*(AD93-AD94)/(AVERAGE(AD93:AD94)))</f>
        <v>10.510087574869603</v>
      </c>
      <c r="AQ93">
        <f>ABS(100*(AE93-AE94)/(AVERAGE(AE93:AE94)))</f>
        <v>1.5720284129083744</v>
      </c>
      <c r="AW93">
        <f>ABS(100*(AF93-AF94)/(AVERAGE(AF93:AF94)))</f>
        <v>10.411430984891313</v>
      </c>
      <c r="BC93">
        <f>ABS(100*(AG93-AG94)/(AVERAGE(AG93:AG94)))</f>
        <v>1.1858899857385676</v>
      </c>
      <c r="BG93" s="3">
        <f>AVERAGE(AD93:AD94)</f>
        <v>0.29500164734908019</v>
      </c>
      <c r="BH93" s="3">
        <f>AVERAGE(AE93:AE94)</f>
        <v>0.51503345029959047</v>
      </c>
      <c r="BI93" s="3">
        <f>AVERAGE(AF93:AF94)</f>
        <v>0.22003180295051028</v>
      </c>
      <c r="BJ93" s="3">
        <f>AVERAGE(AG93:AG94)</f>
        <v>3.4383493332931683E-2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254</v>
      </c>
      <c r="J94">
        <v>388</v>
      </c>
      <c r="L94">
        <v>127</v>
      </c>
      <c r="M94">
        <v>0.61</v>
      </c>
      <c r="N94">
        <v>0.60699999999999998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44842</v>
      </c>
      <c r="Z94" s="6">
        <v>9.3229166666666655E-2</v>
      </c>
      <c r="AB94">
        <v>1</v>
      </c>
      <c r="AD94" s="3">
        <f t="shared" si="8"/>
        <v>0.31050411309092835</v>
      </c>
      <c r="AE94" s="3">
        <f t="shared" si="9"/>
        <v>0.51908168638693641</v>
      </c>
      <c r="AF94" s="3">
        <f t="shared" si="10"/>
        <v>0.20857757329600807</v>
      </c>
      <c r="AG94" s="3">
        <f t="shared" si="11"/>
        <v>3.4587368535022846E-2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3130</v>
      </c>
      <c r="J95">
        <v>7494</v>
      </c>
      <c r="L95">
        <v>2692</v>
      </c>
      <c r="M95">
        <v>4.694</v>
      </c>
      <c r="N95">
        <v>11.045999999999999</v>
      </c>
      <c r="O95">
        <v>6.3520000000000003</v>
      </c>
      <c r="Q95">
        <v>0.27600000000000002</v>
      </c>
      <c r="R95">
        <v>1</v>
      </c>
      <c r="S95">
        <v>0</v>
      </c>
      <c r="T95">
        <v>0</v>
      </c>
      <c r="V95">
        <v>0</v>
      </c>
      <c r="Y95" s="1">
        <v>44842</v>
      </c>
      <c r="Z95" s="6">
        <v>0.10548611111111111</v>
      </c>
      <c r="AB95">
        <v>1</v>
      </c>
      <c r="AD95" s="3">
        <f t="shared" si="8"/>
        <v>5.3116027125230882</v>
      </c>
      <c r="AE95" s="3">
        <f t="shared" si="9"/>
        <v>12.851288492594955</v>
      </c>
      <c r="AF95" s="3">
        <f t="shared" si="10"/>
        <v>7.5396857800718671</v>
      </c>
      <c r="AG95" s="3">
        <f t="shared" si="11"/>
        <v>0.4934288586949041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5678</v>
      </c>
      <c r="J96">
        <v>7508</v>
      </c>
      <c r="L96">
        <v>2683</v>
      </c>
      <c r="M96">
        <v>7.952</v>
      </c>
      <c r="N96">
        <v>11.065</v>
      </c>
      <c r="O96">
        <v>3.113</v>
      </c>
      <c r="Q96">
        <v>0.27400000000000002</v>
      </c>
      <c r="R96">
        <v>1</v>
      </c>
      <c r="S96">
        <v>0</v>
      </c>
      <c r="T96">
        <v>0</v>
      </c>
      <c r="V96">
        <v>0</v>
      </c>
      <c r="Y96" s="1">
        <v>44842</v>
      </c>
      <c r="Z96" s="6">
        <v>0.11241898148148148</v>
      </c>
      <c r="AB96">
        <v>1</v>
      </c>
      <c r="AD96" s="3">
        <f t="shared" si="8"/>
        <v>9.5589449394294483</v>
      </c>
      <c r="AE96" s="3">
        <f t="shared" si="9"/>
        <v>12.874903203104473</v>
      </c>
      <c r="AF96" s="3">
        <f t="shared" si="10"/>
        <v>3.3159582636750251</v>
      </c>
      <c r="AG96" s="3">
        <f t="shared" si="11"/>
        <v>0.4918997946792204</v>
      </c>
      <c r="AH96" s="3"/>
      <c r="AI96">
        <f>100*(AVERAGE(I96:I97))/(AVERAGE(I$51:I$52))</f>
        <v>109.94549105862102</v>
      </c>
      <c r="AK96">
        <f>ABS(100*(AD96-AD97)/(AVERAGE(AD96:AD97)))</f>
        <v>2.4289595123026171</v>
      </c>
      <c r="AO96">
        <f>100*(AVERAGE(J96:J97))/(AVERAGE(J$51:J$52))</f>
        <v>77.940641405478459</v>
      </c>
      <c r="AQ96">
        <f>ABS(100*(AE96-AE97)/(AVERAGE(AE96:AE97)))</f>
        <v>0.27550389925970725</v>
      </c>
      <c r="AU96">
        <f>100*(((AVERAGE(J96:J97))-(AVERAGE(I96:I97)))/((AVERAGE(J$51:J$52))-(AVERAGE($I$51:I52))))</f>
        <v>39.831473468458213</v>
      </c>
      <c r="AW96">
        <f>ABS(100*(AF96-AF97)/(AVERAGE(AF96:AF97)))</f>
        <v>8.5030660833327936</v>
      </c>
      <c r="BA96">
        <f>100*(AVERAGE(L96:L97))/(AVERAGE(L$51:L$52))</f>
        <v>71.213534034900761</v>
      </c>
      <c r="BC96">
        <f>ABS(100*(AG96-AG97)/(AVERAGE(AG96:AG97)))</f>
        <v>0.69316896149252394</v>
      </c>
      <c r="BG96" s="3">
        <f>AVERAGE(AD96:AD97)</f>
        <v>9.6764636313434593</v>
      </c>
      <c r="BH96" s="3">
        <f>AVERAGE(AE96:AE97)</f>
        <v>12.857192170222335</v>
      </c>
      <c r="BI96" s="3">
        <f>AVERAGE(AF96:AF97)</f>
        <v>3.1807285388788769</v>
      </c>
      <c r="BJ96" s="3">
        <f>AVERAGE(AG96:AG97)</f>
        <v>0.49020083466179398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5819</v>
      </c>
      <c r="J97">
        <v>7487</v>
      </c>
      <c r="L97">
        <v>2663</v>
      </c>
      <c r="M97">
        <v>8.1310000000000002</v>
      </c>
      <c r="N97">
        <v>11.035</v>
      </c>
      <c r="O97">
        <v>2.9039999999999999</v>
      </c>
      <c r="Q97">
        <v>0.27100000000000002</v>
      </c>
      <c r="R97">
        <v>1</v>
      </c>
      <c r="S97">
        <v>0</v>
      </c>
      <c r="T97">
        <v>0</v>
      </c>
      <c r="V97">
        <v>0</v>
      </c>
      <c r="Y97" s="1">
        <v>44842</v>
      </c>
      <c r="Z97" s="6">
        <v>0.11983796296296297</v>
      </c>
      <c r="AB97">
        <v>1</v>
      </c>
      <c r="AD97" s="3">
        <f t="shared" si="8"/>
        <v>9.7939823232574685</v>
      </c>
      <c r="AE97" s="3">
        <f t="shared" si="9"/>
        <v>12.839481137340197</v>
      </c>
      <c r="AF97" s="3">
        <f t="shared" si="10"/>
        <v>3.0454988140827286</v>
      </c>
      <c r="AG97" s="3">
        <f t="shared" si="11"/>
        <v>0.48850187464436756</v>
      </c>
      <c r="AH97" s="3"/>
    </row>
    <row r="98" spans="1:62" x14ac:dyDescent="0.35">
      <c r="A98">
        <v>74</v>
      </c>
      <c r="B98">
        <v>21</v>
      </c>
      <c r="C98" t="s">
        <v>118</v>
      </c>
      <c r="D98" t="s">
        <v>27</v>
      </c>
      <c r="G98">
        <v>0.5</v>
      </c>
      <c r="H98">
        <v>0.5</v>
      </c>
      <c r="I98">
        <v>4284</v>
      </c>
      <c r="J98">
        <v>14751</v>
      </c>
      <c r="L98">
        <v>3171</v>
      </c>
      <c r="M98">
        <v>3.702</v>
      </c>
      <c r="N98">
        <v>12.776</v>
      </c>
      <c r="O98">
        <v>9.0739999999999998</v>
      </c>
      <c r="Q98">
        <v>0.216</v>
      </c>
      <c r="R98">
        <v>1</v>
      </c>
      <c r="S98">
        <v>0</v>
      </c>
      <c r="T98">
        <v>0</v>
      </c>
      <c r="V98">
        <v>0</v>
      </c>
      <c r="Y98" s="1">
        <v>44842</v>
      </c>
      <c r="Z98" s="6">
        <v>0.1330324074074074</v>
      </c>
      <c r="AB98">
        <v>1</v>
      </c>
      <c r="AD98" s="3">
        <f t="shared" si="8"/>
        <v>4.3411452059714524</v>
      </c>
      <c r="AE98" s="3">
        <f t="shared" si="9"/>
        <v>15.055285417024317</v>
      </c>
      <c r="AF98" s="3">
        <f t="shared" si="10"/>
        <v>10.714140211052865</v>
      </c>
      <c r="AG98" s="3">
        <f t="shared" si="11"/>
        <v>0.34488542611777656</v>
      </c>
      <c r="AH98" s="3"/>
    </row>
    <row r="99" spans="1:62" x14ac:dyDescent="0.35">
      <c r="A99">
        <v>75</v>
      </c>
      <c r="B99">
        <v>21</v>
      </c>
      <c r="C99" t="s">
        <v>118</v>
      </c>
      <c r="D99" t="s">
        <v>27</v>
      </c>
      <c r="G99">
        <v>0.5</v>
      </c>
      <c r="H99">
        <v>0.5</v>
      </c>
      <c r="I99">
        <v>5183</v>
      </c>
      <c r="J99">
        <v>14958</v>
      </c>
      <c r="L99">
        <v>3187</v>
      </c>
      <c r="M99">
        <v>4.391</v>
      </c>
      <c r="N99">
        <v>12.951000000000001</v>
      </c>
      <c r="O99">
        <v>8.56</v>
      </c>
      <c r="Q99">
        <v>0.217</v>
      </c>
      <c r="R99">
        <v>1</v>
      </c>
      <c r="S99">
        <v>0</v>
      </c>
      <c r="T99">
        <v>0</v>
      </c>
      <c r="V99">
        <v>0</v>
      </c>
      <c r="Y99" s="1">
        <v>44842</v>
      </c>
      <c r="Z99" s="6">
        <v>0.14041666666666666</v>
      </c>
      <c r="AB99">
        <v>1</v>
      </c>
      <c r="AD99" s="3">
        <f t="shared" si="8"/>
        <v>5.2402882189986464</v>
      </c>
      <c r="AE99" s="3">
        <f t="shared" si="9"/>
        <v>15.264781634544471</v>
      </c>
      <c r="AF99" s="3">
        <f t="shared" si="10"/>
        <v>10.024493415545825</v>
      </c>
      <c r="AG99" s="3">
        <f t="shared" si="11"/>
        <v>0.34651642773450586</v>
      </c>
      <c r="AH99" s="3"/>
      <c r="AK99">
        <f>ABS(100*(AD99-AD100)/(AVERAGE(AD99:AD100)))</f>
        <v>8.0418325859320685</v>
      </c>
      <c r="AQ99">
        <f>ABS(100*(AE99-AE100)/(AVERAGE(AE99:AE100)))</f>
        <v>0.48516599473338112</v>
      </c>
      <c r="AW99">
        <f>ABS(100*(AF99-AF100)/(AVERAGE(AF99:AF100)))</f>
        <v>5.2513224970084469</v>
      </c>
      <c r="BC99">
        <f>ABS(100*(AG99-AG100)/(AVERAGE(AG99:AG100)))</f>
        <v>1.422096059627362</v>
      </c>
      <c r="BG99" s="3">
        <f>AVERAGE(AD99:AD100)</f>
        <v>5.4598231370848191</v>
      </c>
      <c r="BH99" s="3">
        <f>AVERAGE(AE99:AE100)</f>
        <v>15.227841480247438</v>
      </c>
      <c r="BI99" s="3">
        <f>AVERAGE(AF99:AF100)</f>
        <v>9.7680183431626197</v>
      </c>
      <c r="BJ99" s="3">
        <f>AVERAGE(AG99:AG100)</f>
        <v>0.34406992530941188</v>
      </c>
    </row>
    <row r="100" spans="1:62" x14ac:dyDescent="0.35">
      <c r="A100">
        <v>76</v>
      </c>
      <c r="B100">
        <v>21</v>
      </c>
      <c r="C100" t="s">
        <v>118</v>
      </c>
      <c r="D100" t="s">
        <v>27</v>
      </c>
      <c r="G100">
        <v>0.5</v>
      </c>
      <c r="H100">
        <v>0.5</v>
      </c>
      <c r="I100">
        <v>5622</v>
      </c>
      <c r="J100">
        <v>14885</v>
      </c>
      <c r="L100">
        <v>3139</v>
      </c>
      <c r="M100">
        <v>4.7279999999999998</v>
      </c>
      <c r="N100">
        <v>12.888999999999999</v>
      </c>
      <c r="O100">
        <v>8.16</v>
      </c>
      <c r="Q100">
        <v>0.21199999999999999</v>
      </c>
      <c r="R100">
        <v>1</v>
      </c>
      <c r="S100">
        <v>0</v>
      </c>
      <c r="T100">
        <v>0</v>
      </c>
      <c r="V100">
        <v>0</v>
      </c>
      <c r="Y100" s="1">
        <v>44842</v>
      </c>
      <c r="Z100" s="6">
        <v>0.14828703703703702</v>
      </c>
      <c r="AB100">
        <v>1</v>
      </c>
      <c r="AD100" s="3">
        <f t="shared" si="8"/>
        <v>5.6793580551709919</v>
      </c>
      <c r="AE100" s="3">
        <f t="shared" si="9"/>
        <v>15.190901325950406</v>
      </c>
      <c r="AF100" s="3">
        <f t="shared" si="10"/>
        <v>9.5115432707794145</v>
      </c>
      <c r="AG100" s="3">
        <f t="shared" si="11"/>
        <v>0.34162342288431791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119</v>
      </c>
      <c r="D101" t="s">
        <v>27</v>
      </c>
      <c r="G101">
        <v>0.5</v>
      </c>
      <c r="H101">
        <v>0.5</v>
      </c>
      <c r="I101">
        <v>3711</v>
      </c>
      <c r="J101">
        <v>5782</v>
      </c>
      <c r="L101">
        <v>1478</v>
      </c>
      <c r="M101">
        <v>3.262</v>
      </c>
      <c r="N101">
        <v>5.1769999999999996</v>
      </c>
      <c r="O101">
        <v>1.915</v>
      </c>
      <c r="Q101">
        <v>3.9E-2</v>
      </c>
      <c r="R101">
        <v>1</v>
      </c>
      <c r="S101">
        <v>0</v>
      </c>
      <c r="T101">
        <v>0</v>
      </c>
      <c r="V101">
        <v>0</v>
      </c>
      <c r="Y101" s="1">
        <v>44842</v>
      </c>
      <c r="Z101" s="6">
        <v>0.16097222222222221</v>
      </c>
      <c r="AB101">
        <v>1</v>
      </c>
      <c r="AD101" s="3">
        <f t="shared" si="8"/>
        <v>3.7680540530631301</v>
      </c>
      <c r="AE101" s="3">
        <f t="shared" si="9"/>
        <v>5.9781280501729173</v>
      </c>
      <c r="AF101" s="3">
        <f t="shared" si="10"/>
        <v>2.2100739971097871</v>
      </c>
      <c r="AG101" s="3">
        <f t="shared" si="11"/>
        <v>0.17230506754760505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119</v>
      </c>
      <c r="D102" t="s">
        <v>27</v>
      </c>
      <c r="G102">
        <v>0.5</v>
      </c>
      <c r="H102">
        <v>0.5</v>
      </c>
      <c r="I102">
        <v>3075</v>
      </c>
      <c r="J102">
        <v>5754</v>
      </c>
      <c r="L102">
        <v>1470</v>
      </c>
      <c r="M102">
        <v>2.774</v>
      </c>
      <c r="N102">
        <v>5.1529999999999996</v>
      </c>
      <c r="O102">
        <v>2.379</v>
      </c>
      <c r="Q102">
        <v>3.7999999999999999E-2</v>
      </c>
      <c r="R102">
        <v>1</v>
      </c>
      <c r="S102">
        <v>0</v>
      </c>
      <c r="T102">
        <v>0</v>
      </c>
      <c r="V102">
        <v>0</v>
      </c>
      <c r="Y102" s="1">
        <v>44842</v>
      </c>
      <c r="Z102" s="6">
        <v>0.16791666666666669</v>
      </c>
      <c r="AB102">
        <v>1</v>
      </c>
      <c r="AD102" s="3">
        <f t="shared" ref="AD102:AD139" si="12">((I102*$F$21)+$F$22)*1000/G102</f>
        <v>3.1319528781072954</v>
      </c>
      <c r="AE102" s="3">
        <f t="shared" ref="AE102:AE139" si="13">((J102*$H$21)+$H$22)*1000/H102</f>
        <v>5.9497903975614959</v>
      </c>
      <c r="AF102" s="3">
        <f t="shared" ref="AF102:AF139" si="14">AE102-AD102</f>
        <v>2.8178375194542005</v>
      </c>
      <c r="AG102" s="3">
        <f t="shared" ref="AG102:AG139" si="15">((L102*$J$21)+$J$22)*1000/H102</f>
        <v>0.1714895667392404</v>
      </c>
      <c r="AH102" s="3"/>
      <c r="AK102">
        <f>ABS(100*(AD102-AD103)/(AVERAGE(AD102:AD103)))</f>
        <v>2.9488442988412742</v>
      </c>
      <c r="AQ102">
        <f>ABS(100*(AE102-AE103)/(AVERAGE(AE102:AE103)))</f>
        <v>0.47514832928462641</v>
      </c>
      <c r="AW102">
        <f>ABS(100*(AF102-AF103)/(AVERAGE(AF102:AF103)))</f>
        <v>4.147752058229675</v>
      </c>
      <c r="BC102">
        <f>ABS(100*(AG102-AG103)/(AVERAGE(AG102:AG103)))</f>
        <v>0.65173621306466623</v>
      </c>
      <c r="BG102" s="3">
        <f>AVERAGE(AD102:AD103)</f>
        <v>3.08644563996187</v>
      </c>
      <c r="BH102" s="3">
        <f>AVERAGE(AE102:AE103)</f>
        <v>5.9639592238672066</v>
      </c>
      <c r="BI102" s="3">
        <f>AVERAGE(AF102:AF103)</f>
        <v>2.8775135839053365</v>
      </c>
      <c r="BJ102" s="3">
        <f>AVERAGE(AG102:AG103)</f>
        <v>0.17205022354499111</v>
      </c>
    </row>
    <row r="103" spans="1:62" x14ac:dyDescent="0.35">
      <c r="A103">
        <v>79</v>
      </c>
      <c r="B103">
        <v>22</v>
      </c>
      <c r="C103" t="s">
        <v>119</v>
      </c>
      <c r="D103" t="s">
        <v>27</v>
      </c>
      <c r="G103">
        <v>0.5</v>
      </c>
      <c r="H103">
        <v>0.5</v>
      </c>
      <c r="I103">
        <v>2984</v>
      </c>
      <c r="J103">
        <v>5782</v>
      </c>
      <c r="L103">
        <v>1481</v>
      </c>
      <c r="M103">
        <v>2.7040000000000002</v>
      </c>
      <c r="N103">
        <v>5.1769999999999996</v>
      </c>
      <c r="O103">
        <v>2.4729999999999999</v>
      </c>
      <c r="Q103">
        <v>3.9E-2</v>
      </c>
      <c r="R103">
        <v>1</v>
      </c>
      <c r="S103">
        <v>0</v>
      </c>
      <c r="T103">
        <v>0</v>
      </c>
      <c r="V103">
        <v>0</v>
      </c>
      <c r="Y103" s="1">
        <v>44842</v>
      </c>
      <c r="Z103" s="6">
        <v>0.17527777777777778</v>
      </c>
      <c r="AB103">
        <v>1</v>
      </c>
      <c r="AD103" s="3">
        <f t="shared" si="12"/>
        <v>3.0409384018164447</v>
      </c>
      <c r="AE103" s="3">
        <f t="shared" si="13"/>
        <v>5.9781280501729173</v>
      </c>
      <c r="AF103" s="3">
        <f t="shared" si="14"/>
        <v>2.9371896483564726</v>
      </c>
      <c r="AG103" s="3">
        <f t="shared" si="15"/>
        <v>0.17261088035074182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120</v>
      </c>
      <c r="D104" t="s">
        <v>27</v>
      </c>
      <c r="G104">
        <v>0.5</v>
      </c>
      <c r="H104">
        <v>0.5</v>
      </c>
      <c r="I104">
        <v>3524</v>
      </c>
      <c r="J104">
        <v>6774</v>
      </c>
      <c r="L104">
        <v>1405</v>
      </c>
      <c r="M104">
        <v>3.1179999999999999</v>
      </c>
      <c r="N104">
        <v>6.0170000000000003</v>
      </c>
      <c r="O104">
        <v>2.899</v>
      </c>
      <c r="Q104">
        <v>3.1E-2</v>
      </c>
      <c r="R104">
        <v>1</v>
      </c>
      <c r="S104">
        <v>0</v>
      </c>
      <c r="T104">
        <v>0</v>
      </c>
      <c r="V104">
        <v>0</v>
      </c>
      <c r="Y104" s="1">
        <v>44842</v>
      </c>
      <c r="Z104" s="6">
        <v>0.18814814814814815</v>
      </c>
      <c r="AB104">
        <v>1</v>
      </c>
      <c r="AD104" s="3">
        <f t="shared" si="12"/>
        <v>3.5810243050808328</v>
      </c>
      <c r="AE104" s="3">
        <f t="shared" si="13"/>
        <v>6.9820905998347058</v>
      </c>
      <c r="AF104" s="3">
        <f t="shared" si="14"/>
        <v>3.401066294753873</v>
      </c>
      <c r="AG104" s="3">
        <f t="shared" si="15"/>
        <v>0.16486362267127749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120</v>
      </c>
      <c r="D105" t="s">
        <v>27</v>
      </c>
      <c r="G105">
        <v>0.5</v>
      </c>
      <c r="H105">
        <v>0.5</v>
      </c>
      <c r="I105">
        <v>3841</v>
      </c>
      <c r="J105">
        <v>6733</v>
      </c>
      <c r="L105">
        <v>1382</v>
      </c>
      <c r="M105">
        <v>3.3620000000000001</v>
      </c>
      <c r="N105">
        <v>5.9829999999999997</v>
      </c>
      <c r="O105">
        <v>2.621</v>
      </c>
      <c r="Q105">
        <v>2.9000000000000001E-2</v>
      </c>
      <c r="R105">
        <v>1</v>
      </c>
      <c r="S105">
        <v>0</v>
      </c>
      <c r="T105">
        <v>0</v>
      </c>
      <c r="V105">
        <v>0</v>
      </c>
      <c r="Y105" s="1">
        <v>44842</v>
      </c>
      <c r="Z105" s="6">
        <v>0.19513888888888889</v>
      </c>
      <c r="AB105">
        <v>1</v>
      </c>
      <c r="AD105" s="3">
        <f t="shared" si="12"/>
        <v>3.898074733478631</v>
      </c>
      <c r="AE105" s="3">
        <f t="shared" si="13"/>
        <v>6.9405961799394111</v>
      </c>
      <c r="AF105" s="3">
        <f t="shared" si="14"/>
        <v>3.0425214464607802</v>
      </c>
      <c r="AG105" s="3">
        <f t="shared" si="15"/>
        <v>0.16251905784722911</v>
      </c>
      <c r="AH105" s="3"/>
      <c r="AK105">
        <f>ABS(100*(AD105-AD106)/(AVERAGE(AD105:AD106)))</f>
        <v>0.28263432579912967</v>
      </c>
      <c r="AQ105">
        <f>ABS(100*(AE105-AE106)/(AVERAGE(AE105:AE106)))</f>
        <v>0.53807250889397185</v>
      </c>
      <c r="AW105">
        <f>ABS(100*(AF105-AF106)/(AVERAGE(AF105:AF106)))</f>
        <v>1.5797833585750125</v>
      </c>
      <c r="BC105">
        <f>ABS(100*(AG105-AG106)/(AVERAGE(AG105:AG106)))</f>
        <v>3.900756028151974</v>
      </c>
      <c r="BG105" s="3">
        <f>AVERAGE(AD105:AD106)</f>
        <v>3.892573858537975</v>
      </c>
      <c r="BH105" s="3">
        <f>AVERAGE(AE105:AE106)</f>
        <v>6.9593192718433858</v>
      </c>
      <c r="BI105" s="3">
        <f>AVERAGE(AF105:AF106)</f>
        <v>3.0667454133054108</v>
      </c>
      <c r="BJ105" s="3">
        <f>AVERAGE(AG105:AG106)</f>
        <v>0.15940996101533883</v>
      </c>
    </row>
    <row r="106" spans="1:62" x14ac:dyDescent="0.35">
      <c r="A106">
        <v>82</v>
      </c>
      <c r="B106">
        <v>23</v>
      </c>
      <c r="C106" t="s">
        <v>120</v>
      </c>
      <c r="D106" t="s">
        <v>27</v>
      </c>
      <c r="G106">
        <v>0.5</v>
      </c>
      <c r="H106">
        <v>0.5</v>
      </c>
      <c r="I106">
        <v>3830</v>
      </c>
      <c r="J106">
        <v>6770</v>
      </c>
      <c r="L106">
        <v>1321</v>
      </c>
      <c r="M106">
        <v>3.3530000000000002</v>
      </c>
      <c r="N106">
        <v>6.0140000000000002</v>
      </c>
      <c r="O106">
        <v>2.661</v>
      </c>
      <c r="Q106">
        <v>2.1999999999999999E-2</v>
      </c>
      <c r="R106">
        <v>1</v>
      </c>
      <c r="S106">
        <v>0</v>
      </c>
      <c r="T106">
        <v>0</v>
      </c>
      <c r="V106">
        <v>0</v>
      </c>
      <c r="Y106" s="1">
        <v>44842</v>
      </c>
      <c r="Z106" s="6">
        <v>0.2026388888888889</v>
      </c>
      <c r="AB106">
        <v>1</v>
      </c>
      <c r="AD106" s="3">
        <f t="shared" si="12"/>
        <v>3.887072983597319</v>
      </c>
      <c r="AE106" s="3">
        <f t="shared" si="13"/>
        <v>6.9780423637473605</v>
      </c>
      <c r="AF106" s="3">
        <f t="shared" si="14"/>
        <v>3.0909693801500415</v>
      </c>
      <c r="AG106" s="3">
        <f t="shared" si="15"/>
        <v>0.15630086418344857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121</v>
      </c>
      <c r="D107" t="s">
        <v>27</v>
      </c>
      <c r="G107">
        <v>0.5</v>
      </c>
      <c r="H107">
        <v>0.5</v>
      </c>
      <c r="I107">
        <v>4571</v>
      </c>
      <c r="J107">
        <v>8130</v>
      </c>
      <c r="L107">
        <v>2253</v>
      </c>
      <c r="M107">
        <v>3.9220000000000002</v>
      </c>
      <c r="N107">
        <v>7.1660000000000004</v>
      </c>
      <c r="O107">
        <v>3.2440000000000002</v>
      </c>
      <c r="Q107">
        <v>0.12</v>
      </c>
      <c r="R107">
        <v>1</v>
      </c>
      <c r="S107">
        <v>0</v>
      </c>
      <c r="T107">
        <v>0</v>
      </c>
      <c r="V107">
        <v>0</v>
      </c>
      <c r="Y107" s="1">
        <v>44842</v>
      </c>
      <c r="Z107" s="6">
        <v>0.21555555555555558</v>
      </c>
      <c r="AB107">
        <v>1</v>
      </c>
      <c r="AD107" s="3">
        <f t="shared" si="12"/>
        <v>4.6281908619656731</v>
      </c>
      <c r="AE107" s="3">
        <f t="shared" si="13"/>
        <v>8.3544426334449753</v>
      </c>
      <c r="AF107" s="3">
        <f t="shared" si="14"/>
        <v>3.7262517714793022</v>
      </c>
      <c r="AG107" s="3">
        <f t="shared" si="15"/>
        <v>0.25130670835793162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121</v>
      </c>
      <c r="D108" t="s">
        <v>27</v>
      </c>
      <c r="G108">
        <v>0.5</v>
      </c>
      <c r="H108">
        <v>0.5</v>
      </c>
      <c r="I108">
        <v>5114</v>
      </c>
      <c r="J108">
        <v>8102</v>
      </c>
      <c r="L108">
        <v>2163</v>
      </c>
      <c r="M108">
        <v>4.3380000000000001</v>
      </c>
      <c r="N108">
        <v>7.1429999999999998</v>
      </c>
      <c r="O108">
        <v>2.8050000000000002</v>
      </c>
      <c r="Q108">
        <v>0.11</v>
      </c>
      <c r="R108">
        <v>1</v>
      </c>
      <c r="S108">
        <v>0</v>
      </c>
      <c r="T108">
        <v>0</v>
      </c>
      <c r="V108">
        <v>0</v>
      </c>
      <c r="Y108" s="1">
        <v>44842</v>
      </c>
      <c r="Z108" s="6">
        <v>0.22265046296296298</v>
      </c>
      <c r="AB108">
        <v>1</v>
      </c>
      <c r="AD108" s="3">
        <f t="shared" si="12"/>
        <v>5.1712772424704188</v>
      </c>
      <c r="AE108" s="3">
        <f t="shared" si="13"/>
        <v>8.3261049808335539</v>
      </c>
      <c r="AF108" s="3">
        <f t="shared" si="14"/>
        <v>3.1548277383631351</v>
      </c>
      <c r="AG108" s="3">
        <f t="shared" si="15"/>
        <v>0.24213232426382919</v>
      </c>
      <c r="AH108" s="3"/>
      <c r="AK108">
        <f>ABS(100*(AD108-AD109)/(AVERAGE(AD108:AD109)))</f>
        <v>0.79612350364315987</v>
      </c>
      <c r="AQ108">
        <f>ABS(100*(AE108-AE109)/(AVERAGE(AE108:AE109)))</f>
        <v>0.84224437500446481</v>
      </c>
      <c r="AW108">
        <f>ABS(100*(AF108-AF109)/(AVERAGE(AF108:AF109)))</f>
        <v>0.91788985083609465</v>
      </c>
      <c r="BC108">
        <f>ABS(100*(AG108-AG109)/(AVERAGE(AG108:AG109)))</f>
        <v>1.7113285745395299</v>
      </c>
      <c r="BG108" s="3">
        <f>AVERAGE(AD108:AD109)</f>
        <v>5.1507739813279745</v>
      </c>
      <c r="BH108" s="3">
        <f>AVERAGE(AE108:AE109)</f>
        <v>8.2911889445801954</v>
      </c>
      <c r="BI108" s="3">
        <f>AVERAGE(AF108:AF109)</f>
        <v>3.14041496325222</v>
      </c>
      <c r="BJ108" s="3">
        <f>AVERAGE(AG108:AG109)</f>
        <v>0.24422204508526366</v>
      </c>
    </row>
    <row r="109" spans="1:62" x14ac:dyDescent="0.35">
      <c r="A109">
        <v>85</v>
      </c>
      <c r="B109">
        <v>24</v>
      </c>
      <c r="C109" t="s">
        <v>121</v>
      </c>
      <c r="D109" t="s">
        <v>27</v>
      </c>
      <c r="G109">
        <v>0.5</v>
      </c>
      <c r="H109">
        <v>0.5</v>
      </c>
      <c r="I109">
        <v>5073</v>
      </c>
      <c r="J109">
        <v>8033</v>
      </c>
      <c r="L109">
        <v>2204</v>
      </c>
      <c r="M109">
        <v>4.3070000000000004</v>
      </c>
      <c r="N109">
        <v>7.0839999999999996</v>
      </c>
      <c r="O109">
        <v>2.7770000000000001</v>
      </c>
      <c r="Q109">
        <v>0.115</v>
      </c>
      <c r="R109">
        <v>1</v>
      </c>
      <c r="S109">
        <v>0</v>
      </c>
      <c r="T109">
        <v>0</v>
      </c>
      <c r="V109">
        <v>0</v>
      </c>
      <c r="Y109" s="1">
        <v>44842</v>
      </c>
      <c r="Z109" s="6">
        <v>0.23015046296296296</v>
      </c>
      <c r="AB109">
        <v>1</v>
      </c>
      <c r="AD109" s="3">
        <f t="shared" si="12"/>
        <v>5.1302707201855302</v>
      </c>
      <c r="AE109" s="3">
        <f t="shared" si="13"/>
        <v>8.2562729083268351</v>
      </c>
      <c r="AF109" s="3">
        <f t="shared" si="14"/>
        <v>3.1260021881413049</v>
      </c>
      <c r="AG109" s="3">
        <f t="shared" si="15"/>
        <v>0.24631176590669812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122</v>
      </c>
      <c r="D110" t="s">
        <v>27</v>
      </c>
      <c r="G110">
        <v>0.5</v>
      </c>
      <c r="H110">
        <v>0.5</v>
      </c>
      <c r="I110">
        <v>8601</v>
      </c>
      <c r="J110">
        <v>12477</v>
      </c>
      <c r="L110">
        <v>2854</v>
      </c>
      <c r="M110">
        <v>7.0129999999999999</v>
      </c>
      <c r="N110">
        <v>10.849</v>
      </c>
      <c r="O110">
        <v>3.8359999999999999</v>
      </c>
      <c r="Q110">
        <v>0.183</v>
      </c>
      <c r="R110">
        <v>1</v>
      </c>
      <c r="S110">
        <v>0</v>
      </c>
      <c r="T110">
        <v>0</v>
      </c>
      <c r="V110">
        <v>0</v>
      </c>
      <c r="Y110" s="1">
        <v>44842</v>
      </c>
      <c r="Z110" s="6">
        <v>0.2434375</v>
      </c>
      <c r="AB110">
        <v>1</v>
      </c>
      <c r="AD110" s="3">
        <f t="shared" si="12"/>
        <v>8.6588319548461978</v>
      </c>
      <c r="AE110" s="3">
        <f t="shared" si="13"/>
        <v>12.753863201368159</v>
      </c>
      <c r="AF110" s="3">
        <f t="shared" si="14"/>
        <v>4.0950312465219607</v>
      </c>
      <c r="AG110" s="3">
        <f t="shared" si="15"/>
        <v>0.31257120658632681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122</v>
      </c>
      <c r="D111" t="s">
        <v>27</v>
      </c>
      <c r="G111">
        <v>0.5</v>
      </c>
      <c r="H111">
        <v>0.5</v>
      </c>
      <c r="I111">
        <v>10372</v>
      </c>
      <c r="J111">
        <v>12600</v>
      </c>
      <c r="L111">
        <v>2802</v>
      </c>
      <c r="M111">
        <v>8.3719999999999999</v>
      </c>
      <c r="N111">
        <v>10.952999999999999</v>
      </c>
      <c r="O111">
        <v>2.581</v>
      </c>
      <c r="Q111">
        <v>0.17699999999999999</v>
      </c>
      <c r="R111">
        <v>1</v>
      </c>
      <c r="S111">
        <v>0</v>
      </c>
      <c r="T111">
        <v>0</v>
      </c>
      <c r="V111">
        <v>0</v>
      </c>
      <c r="Y111" s="1">
        <v>44842</v>
      </c>
      <c r="Z111" s="6">
        <v>0.25081018518518522</v>
      </c>
      <c r="AB111">
        <v>1</v>
      </c>
      <c r="AD111" s="3">
        <f t="shared" si="12"/>
        <v>10.430113685737368</v>
      </c>
      <c r="AE111" s="3">
        <f t="shared" si="13"/>
        <v>12.878346461054047</v>
      </c>
      <c r="AF111" s="3">
        <f t="shared" si="14"/>
        <v>2.4482327753166793</v>
      </c>
      <c r="AG111" s="3">
        <f t="shared" si="15"/>
        <v>0.30727045133195652</v>
      </c>
      <c r="AH111" s="3"/>
      <c r="AK111">
        <f>ABS(100*(AD111-AD112)/(AVERAGE(AD111:AD112)))</f>
        <v>0.74110043817551263</v>
      </c>
      <c r="AQ111">
        <f>ABS(100*(AE111-AE112)/(AVERAGE(AE111:AE112)))</f>
        <v>0.98717488806714182</v>
      </c>
      <c r="AW111">
        <f>ABS(100*(AF111-AF112)/(AVERAGE(AF111:AF112)))</f>
        <v>2.0423119701732562</v>
      </c>
      <c r="BC111">
        <f>ABS(100*(AG111-AG112)/(AVERAGE(AG111:AG112)))</f>
        <v>0.56239259238511929</v>
      </c>
      <c r="BG111" s="3">
        <f>AVERAGE(AD111:AD112)</f>
        <v>10.391607561152776</v>
      </c>
      <c r="BH111" s="3">
        <f>AVERAGE(AE111:AE112)</f>
        <v>12.815092772189267</v>
      </c>
      <c r="BI111" s="3">
        <f>AVERAGE(AF111:AF112)</f>
        <v>2.4234852110364908</v>
      </c>
      <c r="BJ111" s="3">
        <f>AVERAGE(AG111:AG112)</f>
        <v>0.30813692094084399</v>
      </c>
    </row>
    <row r="112" spans="1:62" x14ac:dyDescent="0.35">
      <c r="A112">
        <v>88</v>
      </c>
      <c r="B112">
        <v>25</v>
      </c>
      <c r="C112" t="s">
        <v>122</v>
      </c>
      <c r="D112" t="s">
        <v>27</v>
      </c>
      <c r="G112">
        <v>0.5</v>
      </c>
      <c r="H112">
        <v>0.5</v>
      </c>
      <c r="I112">
        <v>10295</v>
      </c>
      <c r="J112">
        <v>12475</v>
      </c>
      <c r="L112">
        <v>2819</v>
      </c>
      <c r="M112">
        <v>8.3130000000000006</v>
      </c>
      <c r="N112">
        <v>10.848000000000001</v>
      </c>
      <c r="O112">
        <v>2.5350000000000001</v>
      </c>
      <c r="Q112">
        <v>0.17899999999999999</v>
      </c>
      <c r="R112">
        <v>1</v>
      </c>
      <c r="S112">
        <v>0</v>
      </c>
      <c r="T112">
        <v>0</v>
      </c>
      <c r="V112">
        <v>0</v>
      </c>
      <c r="Y112" s="1">
        <v>44842</v>
      </c>
      <c r="Z112" s="6">
        <v>0.25858796296296299</v>
      </c>
      <c r="AB112">
        <v>1</v>
      </c>
      <c r="AD112" s="3">
        <f t="shared" si="12"/>
        <v>10.353101436568185</v>
      </c>
      <c r="AE112" s="3">
        <f t="shared" si="13"/>
        <v>12.751839083324487</v>
      </c>
      <c r="AF112" s="3">
        <f t="shared" si="14"/>
        <v>2.3987376467563024</v>
      </c>
      <c r="AG112" s="3">
        <f t="shared" si="15"/>
        <v>0.30900339054973142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123</v>
      </c>
      <c r="D113" t="s">
        <v>27</v>
      </c>
      <c r="G113">
        <v>0.5</v>
      </c>
      <c r="H113">
        <v>0.5</v>
      </c>
      <c r="I113">
        <v>3793</v>
      </c>
      <c r="J113">
        <v>7273</v>
      </c>
      <c r="L113">
        <v>1548</v>
      </c>
      <c r="M113">
        <v>3.3250000000000002</v>
      </c>
      <c r="N113">
        <v>6.44</v>
      </c>
      <c r="O113">
        <v>3.1150000000000002</v>
      </c>
      <c r="Q113">
        <v>4.5999999999999999E-2</v>
      </c>
      <c r="R113">
        <v>1</v>
      </c>
      <c r="S113">
        <v>0</v>
      </c>
      <c r="T113">
        <v>0</v>
      </c>
      <c r="V113">
        <v>0</v>
      </c>
      <c r="Y113" s="1">
        <v>44842</v>
      </c>
      <c r="Z113" s="6">
        <v>0.27144675925925926</v>
      </c>
      <c r="AB113">
        <v>1</v>
      </c>
      <c r="AD113" s="3">
        <f t="shared" si="12"/>
        <v>3.8500670976329072</v>
      </c>
      <c r="AE113" s="3">
        <f t="shared" si="13"/>
        <v>7.487108051731111</v>
      </c>
      <c r="AF113" s="3">
        <f t="shared" si="14"/>
        <v>3.6370409540982038</v>
      </c>
      <c r="AG113" s="3">
        <f t="shared" si="15"/>
        <v>0.17944069962079584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123</v>
      </c>
      <c r="D114" t="s">
        <v>27</v>
      </c>
      <c r="G114">
        <v>0.5</v>
      </c>
      <c r="H114">
        <v>0.5</v>
      </c>
      <c r="I114">
        <v>4652</v>
      </c>
      <c r="J114">
        <v>7332</v>
      </c>
      <c r="L114">
        <v>1552</v>
      </c>
      <c r="M114">
        <v>3.984</v>
      </c>
      <c r="N114">
        <v>6.49</v>
      </c>
      <c r="O114">
        <v>2.5059999999999998</v>
      </c>
      <c r="Q114">
        <v>4.5999999999999999E-2</v>
      </c>
      <c r="R114">
        <v>1</v>
      </c>
      <c r="S114">
        <v>0</v>
      </c>
      <c r="T114">
        <v>0</v>
      </c>
      <c r="V114">
        <v>0</v>
      </c>
      <c r="Y114" s="1">
        <v>44842</v>
      </c>
      <c r="Z114" s="6">
        <v>0.27854166666666669</v>
      </c>
      <c r="AB114">
        <v>1</v>
      </c>
      <c r="AD114" s="3">
        <f t="shared" si="12"/>
        <v>4.7092037474553319</v>
      </c>
      <c r="AE114" s="3">
        <f t="shared" si="13"/>
        <v>7.5468195340194626</v>
      </c>
      <c r="AF114" s="3">
        <f t="shared" si="14"/>
        <v>2.8376157865641307</v>
      </c>
      <c r="AG114" s="3">
        <f t="shared" si="15"/>
        <v>0.17984845002497818</v>
      </c>
      <c r="AH114" s="3"/>
      <c r="AK114">
        <f>ABS(100*(AD114-AD115)/(AVERAGE(AD114:AD115)))</f>
        <v>2.578640827170056</v>
      </c>
      <c r="AQ114">
        <f>ABS(100*(AE114-AE115)/(AVERAGE(AE114:AE115)))</f>
        <v>1.159938654025725</v>
      </c>
      <c r="AW114">
        <f>ABS(100*(AF114-AF115)/(AVERAGE(AF114:AF115)))</f>
        <v>1.2400288241837236</v>
      </c>
      <c r="BC114">
        <f>ABS(100*(AG114-AG115)/(AVERAGE(AG114:AG115)))</f>
        <v>1.6303131052361179</v>
      </c>
      <c r="BG114" s="3">
        <f>AVERAGE(AD114:AD115)</f>
        <v>4.7707135308826647</v>
      </c>
      <c r="BH114" s="3">
        <f>AVERAGE(AE114:AE115)</f>
        <v>7.59084410146935</v>
      </c>
      <c r="BI114" s="3">
        <f>AVERAGE(AF114:AF115)</f>
        <v>2.8201305705866848</v>
      </c>
      <c r="BJ114" s="3">
        <f>AVERAGE(AG114:AG115)</f>
        <v>0.18132654524013914</v>
      </c>
    </row>
    <row r="115" spans="1:62" x14ac:dyDescent="0.35">
      <c r="A115">
        <v>91</v>
      </c>
      <c r="B115">
        <v>26</v>
      </c>
      <c r="C115" t="s">
        <v>123</v>
      </c>
      <c r="D115" t="s">
        <v>27</v>
      </c>
      <c r="G115">
        <v>0.5</v>
      </c>
      <c r="H115">
        <v>0.5</v>
      </c>
      <c r="I115">
        <v>4775</v>
      </c>
      <c r="J115">
        <v>7419</v>
      </c>
      <c r="L115">
        <v>1581</v>
      </c>
      <c r="M115">
        <v>4.0780000000000003</v>
      </c>
      <c r="N115">
        <v>6.5640000000000001</v>
      </c>
      <c r="O115">
        <v>2.4860000000000002</v>
      </c>
      <c r="Q115">
        <v>4.9000000000000002E-2</v>
      </c>
      <c r="R115">
        <v>1</v>
      </c>
      <c r="S115">
        <v>0</v>
      </c>
      <c r="T115">
        <v>0</v>
      </c>
      <c r="V115">
        <v>0</v>
      </c>
      <c r="Y115" s="1">
        <v>44842</v>
      </c>
      <c r="Z115" s="6">
        <v>0.28615740740740742</v>
      </c>
      <c r="AB115">
        <v>1</v>
      </c>
      <c r="AD115" s="3">
        <f t="shared" si="12"/>
        <v>4.8322233143099984</v>
      </c>
      <c r="AE115" s="3">
        <f t="shared" si="13"/>
        <v>7.6348686689192373</v>
      </c>
      <c r="AF115" s="3">
        <f t="shared" si="14"/>
        <v>2.8026453546092389</v>
      </c>
      <c r="AG115" s="3">
        <f t="shared" si="15"/>
        <v>0.18280464045530007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124</v>
      </c>
      <c r="D116" t="s">
        <v>27</v>
      </c>
      <c r="G116">
        <v>0.5</v>
      </c>
      <c r="H116">
        <v>0.5</v>
      </c>
      <c r="I116">
        <v>2123</v>
      </c>
      <c r="J116">
        <v>8511</v>
      </c>
      <c r="L116">
        <v>3150</v>
      </c>
      <c r="M116">
        <v>2.044</v>
      </c>
      <c r="N116">
        <v>7.4889999999999999</v>
      </c>
      <c r="O116">
        <v>5.4450000000000003</v>
      </c>
      <c r="Q116">
        <v>0.21299999999999999</v>
      </c>
      <c r="R116">
        <v>1</v>
      </c>
      <c r="S116">
        <v>0</v>
      </c>
      <c r="T116">
        <v>0</v>
      </c>
      <c r="V116">
        <v>0</v>
      </c>
      <c r="Y116" s="1">
        <v>44842</v>
      </c>
      <c r="Z116" s="6">
        <v>0.29895833333333333</v>
      </c>
      <c r="AB116">
        <v>1</v>
      </c>
      <c r="AD116" s="3">
        <f t="shared" si="12"/>
        <v>2.1798014338337821</v>
      </c>
      <c r="AE116" s="3">
        <f t="shared" si="13"/>
        <v>8.7400371207646756</v>
      </c>
      <c r="AF116" s="3">
        <f t="shared" si="14"/>
        <v>6.5602356869308931</v>
      </c>
      <c r="AG116" s="3">
        <f t="shared" si="15"/>
        <v>0.34274473649581932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124</v>
      </c>
      <c r="D117" t="s">
        <v>27</v>
      </c>
      <c r="G117">
        <v>0.5</v>
      </c>
      <c r="H117">
        <v>0.5</v>
      </c>
      <c r="I117">
        <v>3743</v>
      </c>
      <c r="J117">
        <v>8492</v>
      </c>
      <c r="L117">
        <v>3074</v>
      </c>
      <c r="M117">
        <v>3.2869999999999999</v>
      </c>
      <c r="N117">
        <v>7.4729999999999999</v>
      </c>
      <c r="O117">
        <v>4.1870000000000003</v>
      </c>
      <c r="Q117">
        <v>0.20499999999999999</v>
      </c>
      <c r="R117">
        <v>1</v>
      </c>
      <c r="S117">
        <v>0</v>
      </c>
      <c r="T117">
        <v>0</v>
      </c>
      <c r="V117">
        <v>0</v>
      </c>
      <c r="Y117" s="1">
        <v>44842</v>
      </c>
      <c r="Z117" s="6">
        <v>0.30615740740740743</v>
      </c>
      <c r="AB117">
        <v>1</v>
      </c>
      <c r="AD117" s="3">
        <f t="shared" si="12"/>
        <v>3.8000591436269455</v>
      </c>
      <c r="AE117" s="3">
        <f t="shared" si="13"/>
        <v>8.7208079993497805</v>
      </c>
      <c r="AF117" s="3">
        <f t="shared" si="14"/>
        <v>4.9207488557228345</v>
      </c>
      <c r="AG117" s="3">
        <f t="shared" si="15"/>
        <v>0.334997478816355</v>
      </c>
      <c r="AH117" s="3"/>
      <c r="AK117">
        <f>ABS(100*(AD117-AD118)/(AVERAGE(AD117:AD118)))</f>
        <v>2.2381525908414286</v>
      </c>
      <c r="AQ117">
        <f>ABS(100*(AE117-AE118)/(AVERAGE(AE117:AE118)))</f>
        <v>0.59361710384648314</v>
      </c>
      <c r="AW117">
        <f>ABS(100*(AF117-AF118)/(AVERAGE(AF117:AF118)))</f>
        <v>2.8365735504877558</v>
      </c>
      <c r="BC117">
        <f>ABS(100*(AG117-AG118)/(AVERAGE(AG117:AG118)))</f>
        <v>0.96902176228880832</v>
      </c>
      <c r="BG117" s="3">
        <f>AVERAGE(AD117:AD118)</f>
        <v>3.8430659840720729</v>
      </c>
      <c r="BH117" s="3">
        <f>AVERAGE(AE117:AE118)</f>
        <v>8.6950004942929517</v>
      </c>
      <c r="BI117" s="3">
        <f>AVERAGE(AF117:AF118)</f>
        <v>4.851934510220878</v>
      </c>
      <c r="BJ117" s="3">
        <f>AVERAGE(AG117:AG118)</f>
        <v>0.33662848043308435</v>
      </c>
    </row>
    <row r="118" spans="1:62" x14ac:dyDescent="0.35">
      <c r="A118">
        <v>94</v>
      </c>
      <c r="B118">
        <v>27</v>
      </c>
      <c r="C118" t="s">
        <v>124</v>
      </c>
      <c r="D118" t="s">
        <v>27</v>
      </c>
      <c r="G118">
        <v>0.5</v>
      </c>
      <c r="H118">
        <v>0.5</v>
      </c>
      <c r="I118">
        <v>3829</v>
      </c>
      <c r="J118">
        <v>8441</v>
      </c>
      <c r="L118">
        <v>3106</v>
      </c>
      <c r="M118">
        <v>3.3530000000000002</v>
      </c>
      <c r="N118">
        <v>7.43</v>
      </c>
      <c r="O118">
        <v>4.077</v>
      </c>
      <c r="Q118">
        <v>0.20899999999999999</v>
      </c>
      <c r="R118">
        <v>1</v>
      </c>
      <c r="S118">
        <v>0</v>
      </c>
      <c r="T118">
        <v>0</v>
      </c>
      <c r="V118">
        <v>0</v>
      </c>
      <c r="Y118" s="1">
        <v>44842</v>
      </c>
      <c r="Z118" s="6">
        <v>0.31369212962962961</v>
      </c>
      <c r="AB118">
        <v>1</v>
      </c>
      <c r="AD118" s="3">
        <f t="shared" si="12"/>
        <v>3.8860728245172003</v>
      </c>
      <c r="AE118" s="3">
        <f t="shared" si="13"/>
        <v>8.6691929892361212</v>
      </c>
      <c r="AF118" s="3">
        <f t="shared" si="14"/>
        <v>4.7831201647189214</v>
      </c>
      <c r="AG118" s="3">
        <f t="shared" si="15"/>
        <v>0.33825948204981371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125</v>
      </c>
      <c r="D119" t="s">
        <v>27</v>
      </c>
      <c r="G119">
        <v>0.5</v>
      </c>
      <c r="H119">
        <v>0.5</v>
      </c>
      <c r="I119">
        <v>8078</v>
      </c>
      <c r="J119">
        <v>11891</v>
      </c>
      <c r="L119">
        <v>1544</v>
      </c>
      <c r="M119">
        <v>6.6120000000000001</v>
      </c>
      <c r="N119">
        <v>10.352</v>
      </c>
      <c r="O119">
        <v>3.74</v>
      </c>
      <c r="Q119">
        <v>4.5999999999999999E-2</v>
      </c>
      <c r="R119">
        <v>1</v>
      </c>
      <c r="S119">
        <v>0</v>
      </c>
      <c r="T119">
        <v>0</v>
      </c>
      <c r="V119">
        <v>0</v>
      </c>
      <c r="Y119" s="1">
        <v>44842</v>
      </c>
      <c r="Z119" s="6">
        <v>0.3269097222222222</v>
      </c>
      <c r="AB119">
        <v>1</v>
      </c>
      <c r="AD119" s="3">
        <f t="shared" si="12"/>
        <v>8.1357487559438368</v>
      </c>
      <c r="AE119" s="3">
        <f t="shared" si="13"/>
        <v>12.160796614571982</v>
      </c>
      <c r="AF119" s="3">
        <f t="shared" si="14"/>
        <v>4.0250478586281453</v>
      </c>
      <c r="AG119" s="3">
        <f t="shared" si="15"/>
        <v>0.17903294921661353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28</v>
      </c>
      <c r="C120" t="s">
        <v>125</v>
      </c>
      <c r="D120" t="s">
        <v>27</v>
      </c>
      <c r="G120">
        <v>0.5</v>
      </c>
      <c r="H120">
        <v>0.5</v>
      </c>
      <c r="I120">
        <v>9683</v>
      </c>
      <c r="J120">
        <v>11887</v>
      </c>
      <c r="L120">
        <v>1565</v>
      </c>
      <c r="M120">
        <v>7.843</v>
      </c>
      <c r="N120">
        <v>10.349</v>
      </c>
      <c r="O120">
        <v>2.5059999999999998</v>
      </c>
      <c r="Q120">
        <v>4.8000000000000001E-2</v>
      </c>
      <c r="R120">
        <v>1</v>
      </c>
      <c r="S120">
        <v>0</v>
      </c>
      <c r="T120">
        <v>0</v>
      </c>
      <c r="V120">
        <v>0</v>
      </c>
      <c r="Y120" s="1">
        <v>44842</v>
      </c>
      <c r="Z120" s="6">
        <v>0.33435185185185184</v>
      </c>
      <c r="AB120">
        <v>1</v>
      </c>
      <c r="AD120" s="3">
        <f t="shared" si="12"/>
        <v>9.7410040795352124</v>
      </c>
      <c r="AE120" s="3">
        <f t="shared" si="13"/>
        <v>12.156748378484636</v>
      </c>
      <c r="AF120" s="3">
        <f t="shared" si="14"/>
        <v>2.4157442989494236</v>
      </c>
      <c r="AG120" s="3">
        <f t="shared" si="15"/>
        <v>0.18117363883857074</v>
      </c>
      <c r="AH120" s="3"/>
      <c r="AK120">
        <f>ABS(100*(AD120-AD121)/(AVERAGE(AD120:AD121)))</f>
        <v>0.27683918113813011</v>
      </c>
      <c r="AQ120">
        <f>ABS(100*(AE120-AE121)/(AVERAGE(AE120:AE121)))</f>
        <v>2.4972121426578137E-2</v>
      </c>
      <c r="AW120">
        <f>ABS(100*(AF120-AF121)/(AVERAGE(AF120:AF121)))</f>
        <v>0.99710934975357735</v>
      </c>
      <c r="BC120">
        <f>ABS(100*(AG120-AG121)/(AVERAGE(AG120:AG121)))</f>
        <v>1.9500786373062668</v>
      </c>
      <c r="BG120" s="3">
        <f>AVERAGE(AD120:AD121)</f>
        <v>9.7545062271168206</v>
      </c>
      <c r="BH120" s="3">
        <f>AVERAGE(AE120:AE121)</f>
        <v>12.158266467017391</v>
      </c>
      <c r="BI120" s="3">
        <f>AVERAGE(AF120:AF121)</f>
        <v>2.4037602399005698</v>
      </c>
      <c r="BJ120" s="3">
        <f>AVERAGE(AG120:AG121)</f>
        <v>0.18295754685686844</v>
      </c>
    </row>
    <row r="121" spans="1:62" x14ac:dyDescent="0.35">
      <c r="A121">
        <v>97</v>
      </c>
      <c r="B121">
        <v>28</v>
      </c>
      <c r="C121" t="s">
        <v>125</v>
      </c>
      <c r="D121" t="s">
        <v>27</v>
      </c>
      <c r="G121">
        <v>0.5</v>
      </c>
      <c r="H121">
        <v>0.5</v>
      </c>
      <c r="I121">
        <v>9710</v>
      </c>
      <c r="J121">
        <v>11890</v>
      </c>
      <c r="L121">
        <v>1600</v>
      </c>
      <c r="M121">
        <v>7.8639999999999999</v>
      </c>
      <c r="N121">
        <v>10.351000000000001</v>
      </c>
      <c r="O121">
        <v>2.4870000000000001</v>
      </c>
      <c r="Q121">
        <v>5.0999999999999997E-2</v>
      </c>
      <c r="R121">
        <v>1</v>
      </c>
      <c r="S121">
        <v>0</v>
      </c>
      <c r="T121">
        <v>0</v>
      </c>
      <c r="V121">
        <v>0</v>
      </c>
      <c r="Y121" s="1">
        <v>44842</v>
      </c>
      <c r="Z121" s="6">
        <v>0.34209490740740739</v>
      </c>
      <c r="AB121">
        <v>1</v>
      </c>
      <c r="AD121" s="3">
        <f t="shared" si="12"/>
        <v>9.7680083746984305</v>
      </c>
      <c r="AE121" s="3">
        <f t="shared" si="13"/>
        <v>12.159784555550146</v>
      </c>
      <c r="AF121" s="3">
        <f t="shared" si="14"/>
        <v>2.3917761808517159</v>
      </c>
      <c r="AG121" s="3">
        <f t="shared" si="15"/>
        <v>0.18474145487516613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126</v>
      </c>
      <c r="D122" t="s">
        <v>27</v>
      </c>
      <c r="G122">
        <v>0.5</v>
      </c>
      <c r="H122">
        <v>0.5</v>
      </c>
      <c r="I122">
        <v>4537</v>
      </c>
      <c r="J122">
        <v>8212</v>
      </c>
      <c r="L122">
        <v>1754</v>
      </c>
      <c r="M122">
        <v>3.8959999999999999</v>
      </c>
      <c r="N122">
        <v>7.2359999999999998</v>
      </c>
      <c r="O122">
        <v>3.34</v>
      </c>
      <c r="Q122">
        <v>6.7000000000000004E-2</v>
      </c>
      <c r="R122">
        <v>1</v>
      </c>
      <c r="S122">
        <v>0</v>
      </c>
      <c r="T122">
        <v>0</v>
      </c>
      <c r="V122">
        <v>0</v>
      </c>
      <c r="Y122" s="1">
        <v>44842</v>
      </c>
      <c r="Z122" s="6">
        <v>0.3553472222222222</v>
      </c>
      <c r="AB122">
        <v>1</v>
      </c>
      <c r="AD122" s="3">
        <f t="shared" si="12"/>
        <v>4.5941854532416198</v>
      </c>
      <c r="AE122" s="3">
        <f t="shared" si="13"/>
        <v>8.4374314732355664</v>
      </c>
      <c r="AF122" s="3">
        <f t="shared" si="14"/>
        <v>3.8432460199939467</v>
      </c>
      <c r="AG122" s="3">
        <f t="shared" si="15"/>
        <v>0.2004398454361859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29</v>
      </c>
      <c r="C123" t="s">
        <v>126</v>
      </c>
      <c r="D123" t="s">
        <v>27</v>
      </c>
      <c r="G123">
        <v>0.5</v>
      </c>
      <c r="H123">
        <v>0.5</v>
      </c>
      <c r="I123">
        <v>4608</v>
      </c>
      <c r="J123">
        <v>8274</v>
      </c>
      <c r="L123">
        <v>1765</v>
      </c>
      <c r="M123">
        <v>3.95</v>
      </c>
      <c r="N123">
        <v>7.2880000000000003</v>
      </c>
      <c r="O123">
        <v>3.3380000000000001</v>
      </c>
      <c r="Q123">
        <v>6.9000000000000006E-2</v>
      </c>
      <c r="R123">
        <v>1</v>
      </c>
      <c r="S123">
        <v>0</v>
      </c>
      <c r="T123">
        <v>0</v>
      </c>
      <c r="V123">
        <v>0</v>
      </c>
      <c r="Y123" s="1">
        <v>44842</v>
      </c>
      <c r="Z123" s="6">
        <v>0.36251157407407408</v>
      </c>
      <c r="AB123">
        <v>1</v>
      </c>
      <c r="AD123" s="3">
        <f t="shared" si="12"/>
        <v>4.6651967479300849</v>
      </c>
      <c r="AE123" s="3">
        <f t="shared" si="13"/>
        <v>8.5001791325894285</v>
      </c>
      <c r="AF123" s="3">
        <f t="shared" si="14"/>
        <v>3.8349823846593436</v>
      </c>
      <c r="AG123" s="3">
        <f t="shared" si="15"/>
        <v>0.20156115904768729</v>
      </c>
      <c r="AH123" s="3"/>
      <c r="AK123">
        <f>ABS(100*(AD123-AD124)/(AVERAGE(AD123:AD124)))</f>
        <v>0.55896491596785169</v>
      </c>
      <c r="AQ123">
        <f>ABS(100*(AE123-AE124)/(AVERAGE(AE123:AE124)))</f>
        <v>0.6210514968255223</v>
      </c>
      <c r="AW123">
        <f>ABS(100*(AF123-AF124)/(AVERAGE(AF123:AF124)))</f>
        <v>0.6966307048070457</v>
      </c>
      <c r="BC123">
        <f>ABS(100*(AG123-AG124)/(AVERAGE(AG123:AG124)))</f>
        <v>0.95631193788388102</v>
      </c>
      <c r="BG123" s="3">
        <f>AVERAGE(AD123:AD124)</f>
        <v>4.6521946798885345</v>
      </c>
      <c r="BH123" s="3">
        <f>AVERAGE(AE123:AE124)</f>
        <v>8.4738655980216802</v>
      </c>
      <c r="BI123" s="3">
        <f>AVERAGE(AF123:AF124)</f>
        <v>3.8216709181331452</v>
      </c>
      <c r="BJ123" s="3">
        <f>AVERAGE(AG123:AG124)</f>
        <v>0.20252956625762031</v>
      </c>
    </row>
    <row r="124" spans="1:62" x14ac:dyDescent="0.35">
      <c r="A124">
        <v>100</v>
      </c>
      <c r="B124">
        <v>29</v>
      </c>
      <c r="C124" t="s">
        <v>126</v>
      </c>
      <c r="D124" t="s">
        <v>27</v>
      </c>
      <c r="G124">
        <v>0.5</v>
      </c>
      <c r="H124">
        <v>0.5</v>
      </c>
      <c r="I124">
        <v>4582</v>
      </c>
      <c r="J124">
        <v>8222</v>
      </c>
      <c r="L124">
        <v>1784</v>
      </c>
      <c r="M124">
        <v>3.93</v>
      </c>
      <c r="N124">
        <v>7.2439999999999998</v>
      </c>
      <c r="O124">
        <v>3.3140000000000001</v>
      </c>
      <c r="Q124">
        <v>7.0999999999999994E-2</v>
      </c>
      <c r="R124">
        <v>1</v>
      </c>
      <c r="S124">
        <v>0</v>
      </c>
      <c r="T124">
        <v>0</v>
      </c>
      <c r="V124">
        <v>0</v>
      </c>
      <c r="Y124" s="1">
        <v>44842</v>
      </c>
      <c r="Z124" s="6">
        <v>0.37016203703703704</v>
      </c>
      <c r="AB124">
        <v>1</v>
      </c>
      <c r="AD124" s="3">
        <f t="shared" si="12"/>
        <v>4.6391926118469851</v>
      </c>
      <c r="AE124" s="3">
        <f t="shared" si="13"/>
        <v>8.4475520634539318</v>
      </c>
      <c r="AF124" s="3">
        <f t="shared" si="14"/>
        <v>3.8083594516069468</v>
      </c>
      <c r="AG124" s="3">
        <f t="shared" si="15"/>
        <v>0.20349797346755336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127</v>
      </c>
      <c r="D125" t="s">
        <v>27</v>
      </c>
      <c r="G125">
        <v>0.5</v>
      </c>
      <c r="H125">
        <v>0.5</v>
      </c>
      <c r="I125">
        <v>6043</v>
      </c>
      <c r="J125">
        <v>8532</v>
      </c>
      <c r="L125">
        <v>810</v>
      </c>
      <c r="M125">
        <v>5.0510000000000002</v>
      </c>
      <c r="N125">
        <v>7.5060000000000002</v>
      </c>
      <c r="O125">
        <v>2.4550000000000001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44842</v>
      </c>
      <c r="Z125" s="6">
        <v>0.38309027777777777</v>
      </c>
      <c r="AB125">
        <v>1</v>
      </c>
      <c r="AD125" s="3">
        <f t="shared" si="12"/>
        <v>6.1004250279011902</v>
      </c>
      <c r="AE125" s="3">
        <f t="shared" si="13"/>
        <v>8.7612903602232404</v>
      </c>
      <c r="AF125" s="3">
        <f t="shared" si="14"/>
        <v>2.6608653323220501</v>
      </c>
      <c r="AG125" s="3">
        <f t="shared" si="15"/>
        <v>0.10421075004915582</v>
      </c>
      <c r="AH125" s="3"/>
      <c r="BG125" s="3"/>
      <c r="BH125" s="3"/>
      <c r="BI125" s="3"/>
      <c r="BJ125" s="3"/>
    </row>
    <row r="126" spans="1:62" x14ac:dyDescent="0.35">
      <c r="A126">
        <v>102</v>
      </c>
      <c r="B126">
        <v>30</v>
      </c>
      <c r="C126" t="s">
        <v>127</v>
      </c>
      <c r="D126" t="s">
        <v>27</v>
      </c>
      <c r="G126">
        <v>0.5</v>
      </c>
      <c r="H126">
        <v>0.5</v>
      </c>
      <c r="I126">
        <v>7107</v>
      </c>
      <c r="J126">
        <v>8472</v>
      </c>
      <c r="L126">
        <v>848</v>
      </c>
      <c r="M126">
        <v>5.867</v>
      </c>
      <c r="N126">
        <v>7.4560000000000004</v>
      </c>
      <c r="O126">
        <v>1.589</v>
      </c>
      <c r="Q126">
        <v>0</v>
      </c>
      <c r="R126">
        <v>1</v>
      </c>
      <c r="S126">
        <v>0</v>
      </c>
      <c r="T126">
        <v>0</v>
      </c>
      <c r="V126">
        <v>0</v>
      </c>
      <c r="Y126" s="1">
        <v>44842</v>
      </c>
      <c r="Z126" s="6">
        <v>0.3903935185185185</v>
      </c>
      <c r="AB126">
        <v>1</v>
      </c>
      <c r="AD126" s="3">
        <f t="shared" si="12"/>
        <v>7.1645942891480576</v>
      </c>
      <c r="AE126" s="3">
        <f t="shared" si="13"/>
        <v>8.7005668189130514</v>
      </c>
      <c r="AF126" s="3">
        <f t="shared" si="14"/>
        <v>1.5359725297649938</v>
      </c>
      <c r="AG126" s="3">
        <f t="shared" si="15"/>
        <v>0.10808437888888796</v>
      </c>
      <c r="AH126" s="3"/>
      <c r="AK126">
        <f>ABS(100*(AD126-AD127)/(AVERAGE(AD126:AD127)))</f>
        <v>0.83409157749803597</v>
      </c>
      <c r="AQ126">
        <f>ABS(100*(AE126-AE127)/(AVERAGE(AE126:AE127)))</f>
        <v>0.99538227642910082</v>
      </c>
      <c r="AW126">
        <f>ABS(100*(AF126-AF127)/(AVERAGE(AF126:AF127)))</f>
        <v>1.7442897786677609</v>
      </c>
      <c r="BC126">
        <f>ABS(100*(AG126-AG127)/(AVERAGE(AG126:AG127)))</f>
        <v>1.4047582130926775</v>
      </c>
      <c r="BG126" s="3">
        <f>AVERAGE(AD126:AD127)</f>
        <v>7.1945990615516351</v>
      </c>
      <c r="BH126" s="3">
        <f>AVERAGE(AE126:AE127)</f>
        <v>8.74408535685202</v>
      </c>
      <c r="BI126" s="3">
        <f>AVERAGE(AF126:AF127)</f>
        <v>1.549486295300385</v>
      </c>
      <c r="BJ126" s="3">
        <f>AVERAGE(AG126:AG127)</f>
        <v>0.10884891089672982</v>
      </c>
    </row>
    <row r="127" spans="1:62" x14ac:dyDescent="0.35">
      <c r="A127">
        <v>103</v>
      </c>
      <c r="B127">
        <v>30</v>
      </c>
      <c r="C127" t="s">
        <v>127</v>
      </c>
      <c r="D127" t="s">
        <v>27</v>
      </c>
      <c r="G127">
        <v>0.5</v>
      </c>
      <c r="H127">
        <v>0.5</v>
      </c>
      <c r="I127">
        <v>7167</v>
      </c>
      <c r="J127">
        <v>8558</v>
      </c>
      <c r="L127">
        <v>863</v>
      </c>
      <c r="M127">
        <v>5.9130000000000003</v>
      </c>
      <c r="N127">
        <v>7.5279999999999996</v>
      </c>
      <c r="O127">
        <v>1.615</v>
      </c>
      <c r="Q127">
        <v>0</v>
      </c>
      <c r="R127">
        <v>1</v>
      </c>
      <c r="S127">
        <v>0</v>
      </c>
      <c r="T127">
        <v>0</v>
      </c>
      <c r="V127">
        <v>0</v>
      </c>
      <c r="Y127" s="1">
        <v>44842</v>
      </c>
      <c r="Z127" s="6">
        <v>0.3981365740740741</v>
      </c>
      <c r="AB127">
        <v>1</v>
      </c>
      <c r="AD127" s="3">
        <f t="shared" si="12"/>
        <v>7.2246038339552126</v>
      </c>
      <c r="AE127" s="3">
        <f t="shared" si="13"/>
        <v>8.7876038947909887</v>
      </c>
      <c r="AF127" s="3">
        <f t="shared" si="14"/>
        <v>1.5630000608357761</v>
      </c>
      <c r="AG127" s="3">
        <f t="shared" si="15"/>
        <v>0.1096134429045717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5202</v>
      </c>
      <c r="J128">
        <v>18366</v>
      </c>
      <c r="L128">
        <v>5046</v>
      </c>
      <c r="M128">
        <v>4.4059999999999997</v>
      </c>
      <c r="N128">
        <v>15.837999999999999</v>
      </c>
      <c r="O128">
        <v>11.432</v>
      </c>
      <c r="Q128">
        <v>0.41199999999999998</v>
      </c>
      <c r="R128">
        <v>1</v>
      </c>
      <c r="S128">
        <v>0</v>
      </c>
      <c r="T128">
        <v>0</v>
      </c>
      <c r="V128">
        <v>0</v>
      </c>
      <c r="Y128" s="1">
        <v>44842</v>
      </c>
      <c r="Z128" s="6">
        <v>0.41140046296296301</v>
      </c>
      <c r="AB128">
        <v>1</v>
      </c>
      <c r="AD128" s="3">
        <f t="shared" si="12"/>
        <v>5.2592912415209119</v>
      </c>
      <c r="AE128" s="3">
        <f t="shared" si="13"/>
        <v>18.713878780963199</v>
      </c>
      <c r="AF128" s="3">
        <f t="shared" si="14"/>
        <v>13.454587539442286</v>
      </c>
      <c r="AG128" s="3">
        <f t="shared" si="15"/>
        <v>0.53601842807824407</v>
      </c>
      <c r="AH128" s="3"/>
      <c r="BG128" s="3"/>
      <c r="BH128" s="3"/>
      <c r="BI128" s="3"/>
      <c r="BJ128" s="3"/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10546</v>
      </c>
      <c r="J129">
        <v>18252</v>
      </c>
      <c r="L129">
        <v>5114</v>
      </c>
      <c r="M129">
        <v>8.5050000000000008</v>
      </c>
      <c r="N129">
        <v>15.741</v>
      </c>
      <c r="O129">
        <v>7.2359999999999998</v>
      </c>
      <c r="Q129">
        <v>0.41899999999999998</v>
      </c>
      <c r="R129">
        <v>1</v>
      </c>
      <c r="S129">
        <v>0</v>
      </c>
      <c r="T129">
        <v>0</v>
      </c>
      <c r="V129">
        <v>0</v>
      </c>
      <c r="Y129" s="1">
        <v>44842</v>
      </c>
      <c r="Z129" s="6">
        <v>0.4189930555555556</v>
      </c>
      <c r="AB129">
        <v>2</v>
      </c>
      <c r="AD129" s="3">
        <f t="shared" si="12"/>
        <v>10.604141365678114</v>
      </c>
      <c r="AE129" s="3">
        <f t="shared" si="13"/>
        <v>18.598504052473839</v>
      </c>
      <c r="AF129" s="3">
        <f t="shared" si="14"/>
        <v>7.9943626867957249</v>
      </c>
      <c r="AG129" s="3">
        <f t="shared" si="15"/>
        <v>0.54295018494934366</v>
      </c>
      <c r="AH129" s="3"/>
      <c r="AK129">
        <f>ABS(100*(AD129-AD130)/(AVERAGE(AD129:AD130)))</f>
        <v>26.437585180065419</v>
      </c>
      <c r="AM129">
        <f>100*((AVERAGE(AD129:AD130)*25.225)-(AVERAGE(AD111:AD112)*25))/(1000*0.075)</f>
        <v>64.592176781284792</v>
      </c>
      <c r="AQ129">
        <f>ABS(100*(AE129-AE130)/(AVERAGE(AE129:AE130)))</f>
        <v>0.55350863917219373</v>
      </c>
      <c r="AS129">
        <f>100*((AVERAGE(AE129:AE130)*25.225)-(AVERAGE(AE111:AE112)*25))/(2000*0.075)</f>
        <v>100.04795603269206</v>
      </c>
      <c r="AW129">
        <f>ABS(100*(AF129-AF130)/(AVERAGE(AF129:AF130)))</f>
        <v>48.630377749566591</v>
      </c>
      <c r="AY129">
        <f>100*((AVERAGE(AF129:AF130)*25.225)-(AVERAGE(AF111:AF112)*25))/(1000*0.075)</f>
        <v>135.50373528409932</v>
      </c>
      <c r="BC129">
        <f>ABS(100*(AG129-AG130)/(AVERAGE(AG129:AG130)))</f>
        <v>0.90526762506718517</v>
      </c>
      <c r="BE129">
        <f>100*((AVERAGE(AG129:AG130)*25.225)-(AVERAGE(AG111:AG112)*25))/(100*0.075)</f>
        <v>79.077098242041345</v>
      </c>
      <c r="BG129" s="3">
        <f>AVERAGE(AD129:AD130)</f>
        <v>12.219398280070681</v>
      </c>
      <c r="BH129" s="3">
        <f>AVERAGE(AE129:AE130)</f>
        <v>18.6501190625875</v>
      </c>
      <c r="BI129" s="3">
        <f>AVERAGE(AF129:AF130)</f>
        <v>6.4307207825168184</v>
      </c>
      <c r="BJ129" s="3">
        <f>AVERAGE(AG129:AG130)</f>
        <v>0.54050368252424974</v>
      </c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13776</v>
      </c>
      <c r="J130">
        <v>18354</v>
      </c>
      <c r="L130">
        <v>5066</v>
      </c>
      <c r="M130">
        <v>10.984</v>
      </c>
      <c r="N130">
        <v>15.827999999999999</v>
      </c>
      <c r="O130">
        <v>4.8440000000000003</v>
      </c>
      <c r="Q130">
        <v>0.41399999999999998</v>
      </c>
      <c r="R130">
        <v>1</v>
      </c>
      <c r="S130">
        <v>0</v>
      </c>
      <c r="T130">
        <v>0</v>
      </c>
      <c r="V130">
        <v>0</v>
      </c>
      <c r="Y130" s="1">
        <v>44842</v>
      </c>
      <c r="Z130" s="6">
        <v>0.42717592592592596</v>
      </c>
      <c r="AB130">
        <v>2</v>
      </c>
      <c r="AD130" s="3">
        <f t="shared" si="12"/>
        <v>13.834655194463249</v>
      </c>
      <c r="AE130" s="3">
        <f t="shared" si="13"/>
        <v>18.701734072701161</v>
      </c>
      <c r="AF130" s="3">
        <f t="shared" si="14"/>
        <v>4.867078878237912</v>
      </c>
      <c r="AG130" s="3">
        <f t="shared" si="15"/>
        <v>0.53805718009915571</v>
      </c>
      <c r="AH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2006</v>
      </c>
      <c r="J131">
        <v>9966</v>
      </c>
      <c r="L131">
        <v>1636</v>
      </c>
      <c r="M131">
        <v>1.954</v>
      </c>
      <c r="N131">
        <v>8.7219999999999995</v>
      </c>
      <c r="O131">
        <v>6.7679999999999998</v>
      </c>
      <c r="Q131">
        <v>5.5E-2</v>
      </c>
      <c r="R131">
        <v>1</v>
      </c>
      <c r="S131">
        <v>0</v>
      </c>
      <c r="T131">
        <v>0</v>
      </c>
      <c r="V131">
        <v>0</v>
      </c>
      <c r="Y131" s="1">
        <v>44842</v>
      </c>
      <c r="Z131" s="6">
        <v>0.43964120370370369</v>
      </c>
      <c r="AB131">
        <v>1</v>
      </c>
      <c r="AD131" s="3">
        <f t="shared" si="12"/>
        <v>2.0627828214598312</v>
      </c>
      <c r="AE131" s="3">
        <f t="shared" si="13"/>
        <v>10.212582997536755</v>
      </c>
      <c r="AF131" s="3">
        <f t="shared" si="14"/>
        <v>8.1498001760769228</v>
      </c>
      <c r="AG131" s="3">
        <f t="shared" si="15"/>
        <v>0.18841120851280713</v>
      </c>
      <c r="AH131" s="3"/>
      <c r="BG131" s="3"/>
      <c r="BH131" s="3"/>
      <c r="BI131" s="3"/>
      <c r="BJ131" s="3"/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4069</v>
      </c>
      <c r="J132">
        <v>10273</v>
      </c>
      <c r="L132">
        <v>1504</v>
      </c>
      <c r="M132">
        <v>3.5369999999999999</v>
      </c>
      <c r="N132">
        <v>8.9819999999999993</v>
      </c>
      <c r="O132">
        <v>5.4450000000000003</v>
      </c>
      <c r="Q132">
        <v>4.1000000000000002E-2</v>
      </c>
      <c r="R132">
        <v>1</v>
      </c>
      <c r="S132">
        <v>0</v>
      </c>
      <c r="T132">
        <v>0</v>
      </c>
      <c r="V132">
        <v>0</v>
      </c>
      <c r="Y132" s="1">
        <v>44842</v>
      </c>
      <c r="Z132" s="6">
        <v>0.44664351851851852</v>
      </c>
      <c r="AB132">
        <v>2</v>
      </c>
      <c r="AD132" s="3">
        <f t="shared" si="12"/>
        <v>4.1261110037458169</v>
      </c>
      <c r="AE132" s="3">
        <f t="shared" si="13"/>
        <v>10.523285117240555</v>
      </c>
      <c r="AF132" s="3">
        <f t="shared" si="14"/>
        <v>6.3971741134947377</v>
      </c>
      <c r="AG132" s="3">
        <f t="shared" si="15"/>
        <v>0.1749554451747902</v>
      </c>
      <c r="AH132" s="3"/>
      <c r="AK132">
        <f>ABS(100*(AD132-AD133)/(AVERAGE(AD132:AD133)))</f>
        <v>66.575519751886489</v>
      </c>
      <c r="AL132">
        <f>ABS(100*((AVERAGE(AD132:AD133)-AVERAGE(AD126:AD127))/(AVERAGE(AD126:AD127,AD132:AD133))))</f>
        <v>15.09260823083704</v>
      </c>
      <c r="AQ132">
        <f>ABS(100*(AE132-AE133)/(AVERAGE(AE132:AE133)))</f>
        <v>0.50135478333929528</v>
      </c>
      <c r="AR132">
        <f>ABS(100*((AVERAGE(AE132:AE133)-AVERAGE(AE126:AE127))/(AVERAGE(AE126:AE127,AE132:AE133))))</f>
        <v>18.22026961751796</v>
      </c>
      <c r="AW132">
        <f>ABS(100*(AF132-AF133)/(AVERAGE(AF132:AF133)))</f>
        <v>96.712661827568496</v>
      </c>
      <c r="AX132">
        <f>ABS(100*((AVERAGE(AF132:AF133)-AVERAGE(AF126:AF127))/(AVERAGE(AF126:AF127,AF132:AF133))))</f>
        <v>94.260434027535311</v>
      </c>
      <c r="BC132">
        <f>ABS(100*(AG132-AG133)/(AVERAGE(AG132:AG133)))</f>
        <v>1.8820214659254964</v>
      </c>
      <c r="BD132">
        <f>ABS(100*((AVERAGE(AG132:AG133)-AVERAGE(AG126:AG127))/(AVERAGE(AG126:AG127,AG132:AG133))))</f>
        <v>45.699235341274004</v>
      </c>
      <c r="BG132" s="3">
        <f>AVERAGE(AD132:AD133)</f>
        <v>6.1849384701712644</v>
      </c>
      <c r="BH132" s="3">
        <f>AVERAGE(AE132:AE133)</f>
        <v>10.496971582672806</v>
      </c>
      <c r="BI132" s="3">
        <f>AVERAGE(AF132:AF133)</f>
        <v>4.3120331125015419</v>
      </c>
      <c r="BJ132" s="3">
        <f>AVERAGE(AG132:AG133)</f>
        <v>0.17332444355806087</v>
      </c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8186</v>
      </c>
      <c r="J133">
        <v>10221</v>
      </c>
      <c r="L133">
        <v>1472</v>
      </c>
      <c r="M133">
        <v>6.6950000000000003</v>
      </c>
      <c r="N133">
        <v>8.9369999999999994</v>
      </c>
      <c r="O133">
        <v>2.242</v>
      </c>
      <c r="Q133">
        <v>3.7999999999999999E-2</v>
      </c>
      <c r="R133">
        <v>1</v>
      </c>
      <c r="S133">
        <v>0</v>
      </c>
      <c r="T133">
        <v>0</v>
      </c>
      <c r="V133">
        <v>0</v>
      </c>
      <c r="Y133" s="1">
        <v>44842</v>
      </c>
      <c r="Z133" s="6">
        <v>0.45429398148148148</v>
      </c>
      <c r="AB133">
        <v>2</v>
      </c>
      <c r="AD133" s="3">
        <f t="shared" si="12"/>
        <v>8.2437659365967129</v>
      </c>
      <c r="AE133" s="3">
        <f t="shared" si="13"/>
        <v>10.470658048105058</v>
      </c>
      <c r="AF133" s="3">
        <f t="shared" si="14"/>
        <v>2.2268921115083451</v>
      </c>
      <c r="AG133" s="3">
        <f t="shared" si="15"/>
        <v>0.17169344194133157</v>
      </c>
      <c r="AH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2294</v>
      </c>
      <c r="J134">
        <v>1054</v>
      </c>
      <c r="L134">
        <v>253</v>
      </c>
      <c r="M134">
        <v>2.1749999999999998</v>
      </c>
      <c r="N134">
        <v>1.1719999999999999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44842</v>
      </c>
      <c r="Z134" s="6">
        <v>0.46685185185185185</v>
      </c>
      <c r="AB134">
        <v>1</v>
      </c>
      <c r="AD134" s="3">
        <f t="shared" si="12"/>
        <v>2.3508286365341715</v>
      </c>
      <c r="AE134" s="3">
        <f t="shared" si="13"/>
        <v>1.193112994930033</v>
      </c>
      <c r="AF134" s="3">
        <f t="shared" si="14"/>
        <v>-1.1577156416041385</v>
      </c>
      <c r="AG134" s="3">
        <f t="shared" si="15"/>
        <v>4.743150626676626E-2</v>
      </c>
      <c r="AH134" s="3"/>
      <c r="BG134" s="3"/>
      <c r="BH134" s="3"/>
      <c r="BI134" s="3"/>
      <c r="BJ134" s="3"/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972</v>
      </c>
      <c r="J135">
        <v>1151</v>
      </c>
      <c r="L135">
        <v>272</v>
      </c>
      <c r="M135">
        <v>1.161</v>
      </c>
      <c r="N135">
        <v>1.254</v>
      </c>
      <c r="O135">
        <v>9.2999999999999999E-2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44842</v>
      </c>
      <c r="Z135" s="6">
        <v>0.47327546296296297</v>
      </c>
      <c r="AB135">
        <v>1</v>
      </c>
      <c r="AD135" s="3">
        <f t="shared" si="12"/>
        <v>1.0286183326165403</v>
      </c>
      <c r="AE135" s="3">
        <f t="shared" si="13"/>
        <v>1.2912827200481716</v>
      </c>
      <c r="AF135" s="3">
        <f t="shared" si="14"/>
        <v>0.26266438743163123</v>
      </c>
      <c r="AG135" s="3">
        <f t="shared" si="15"/>
        <v>4.9368320686632342E-2</v>
      </c>
      <c r="AH135" s="3"/>
      <c r="AK135">
        <f>ABS(100*(AD135-AD136)/(AVERAGE(AD135:AD136)))</f>
        <v>3.2610154540387608</v>
      </c>
      <c r="AQ135">
        <f>ABS(100*(AE135-AE136)/(AVERAGE(AE135:AE136)))</f>
        <v>5.2655812090687926</v>
      </c>
      <c r="AW135">
        <f>ABS(100*(AF135-AF136)/(AVERAGE(AF135:AF136)))</f>
        <v>32.742079726844679</v>
      </c>
      <c r="BC135">
        <f>ABS(100*(AG135-AG136)/(AVERAGE(AG135:AG136)))</f>
        <v>4.6482203953305756</v>
      </c>
      <c r="BG135" s="3">
        <f>AVERAGE(AD135:AD136)</f>
        <v>1.0121157077945728</v>
      </c>
      <c r="BH135" s="3">
        <f>AVERAGE(AE135:AE136)</f>
        <v>1.3261987563015303</v>
      </c>
      <c r="BI135" s="3">
        <f>AVERAGE(AF135:AF136)</f>
        <v>0.31408304850695734</v>
      </c>
      <c r="BJ135" s="3">
        <f>AVERAGE(AG135:AG136)</f>
        <v>4.8247007075130931E-2</v>
      </c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939</v>
      </c>
      <c r="J136">
        <v>1220</v>
      </c>
      <c r="L136">
        <v>250</v>
      </c>
      <c r="M136">
        <v>1.135</v>
      </c>
      <c r="N136">
        <v>1.3120000000000001</v>
      </c>
      <c r="O136">
        <v>0.17699999999999999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44842</v>
      </c>
      <c r="Z136" s="6">
        <v>0.48016203703703703</v>
      </c>
      <c r="AB136">
        <v>1</v>
      </c>
      <c r="AD136" s="3">
        <f t="shared" si="12"/>
        <v>0.99561308297260553</v>
      </c>
      <c r="AE136" s="3">
        <f t="shared" si="13"/>
        <v>1.361114792554889</v>
      </c>
      <c r="AF136" s="3">
        <f t="shared" si="14"/>
        <v>0.36550170958228345</v>
      </c>
      <c r="AG136" s="3">
        <f t="shared" si="15"/>
        <v>4.712569346362952E-2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606</v>
      </c>
      <c r="J137">
        <v>722</v>
      </c>
      <c r="L137">
        <v>124</v>
      </c>
      <c r="M137">
        <v>1.466</v>
      </c>
      <c r="N137">
        <v>1.4830000000000001</v>
      </c>
      <c r="O137">
        <v>1.7000000000000001E-2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44842</v>
      </c>
      <c r="Z137" s="6">
        <v>0.49122685185185189</v>
      </c>
      <c r="AB137">
        <v>1</v>
      </c>
      <c r="AD137" s="3">
        <f t="shared" si="12"/>
        <v>1.1042668488214995</v>
      </c>
      <c r="AE137" s="3">
        <f t="shared" si="13"/>
        <v>1.4285156661338687</v>
      </c>
      <c r="AF137" s="3">
        <f t="shared" si="14"/>
        <v>0.32424881731236921</v>
      </c>
      <c r="AG137" s="3">
        <f t="shared" si="15"/>
        <v>5.7135926219810167E-2</v>
      </c>
      <c r="AH137" s="3"/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873</v>
      </c>
      <c r="J138">
        <v>5344</v>
      </c>
      <c r="L138">
        <v>2190</v>
      </c>
      <c r="M138">
        <v>1.8069999999999999</v>
      </c>
      <c r="N138">
        <v>8.01</v>
      </c>
      <c r="O138">
        <v>6.202</v>
      </c>
      <c r="Q138">
        <v>0.188</v>
      </c>
      <c r="R138">
        <v>1</v>
      </c>
      <c r="S138">
        <v>0</v>
      </c>
      <c r="T138">
        <v>0</v>
      </c>
      <c r="V138">
        <v>0</v>
      </c>
      <c r="Y138" s="1">
        <v>44842</v>
      </c>
      <c r="Z138" s="6">
        <v>0.49756944444444445</v>
      </c>
      <c r="AB138">
        <v>2</v>
      </c>
      <c r="AD138" s="3">
        <f t="shared" si="12"/>
        <v>1.5493376394745599</v>
      </c>
      <c r="AE138" s="3">
        <f t="shared" si="13"/>
        <v>9.2247436643475638</v>
      </c>
      <c r="AF138" s="3">
        <f t="shared" si="14"/>
        <v>7.6754060248730038</v>
      </c>
      <c r="AG138" s="3">
        <f t="shared" si="15"/>
        <v>0.40814106582009985</v>
      </c>
      <c r="AH138" s="3"/>
      <c r="AI138">
        <f>100*(AVERAGE(I138:I139))/(AVERAGE(I$51:I$52))</f>
        <v>44.563450320359564</v>
      </c>
      <c r="AK138">
        <f>ABS(100*(AD138-AD139)/(AVERAGE(AD138:AD139)))</f>
        <v>122.10581530648456</v>
      </c>
      <c r="AO138">
        <f>100*(AVERAGE(J138:J139))/(AVERAGE(J$51:J$52))</f>
        <v>55.636987369405894</v>
      </c>
      <c r="AQ138">
        <f>ABS(100*(AE138-AE139)/(AVERAGE(AE138:AE139)))</f>
        <v>0.29213624082269563</v>
      </c>
      <c r="AU138">
        <f>100*(((AVERAGE(J138:J139))-(AVERAGE(I138:I139)))/((AVERAGE(J$51:J$52))-(AVERAGE($I$51:I52))))</f>
        <v>68.822591664768851</v>
      </c>
      <c r="AW138">
        <f>ABS(100*(AF138-AF139)/(AVERAGE(AF138:AF139)))</f>
        <v>91.830518247899505</v>
      </c>
      <c r="BA138">
        <f>100*(AVERAGE(L138:L139))/(AVERAGE(L$51:L$52))</f>
        <v>58.079126148927671</v>
      </c>
      <c r="BC138">
        <f>ABS(100*(AG138-AG139)/(AVERAGE(AG138:AG139)))</f>
        <v>0.83601575386542537</v>
      </c>
      <c r="BG138" s="3">
        <f>AVERAGE(AD138:AD139)</f>
        <v>3.978057272364107</v>
      </c>
      <c r="BH138" s="3">
        <f>AVERAGE(AE138:AE139)</f>
        <v>9.2382377846387165</v>
      </c>
      <c r="BI138" s="3">
        <f>AVERAGE(AF138:AF139)</f>
        <v>5.2601805122746095</v>
      </c>
      <c r="BJ138" s="3">
        <f>AVERAGE(AG138:AG139)</f>
        <v>0.40644210580267348</v>
      </c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3787</v>
      </c>
      <c r="J139">
        <v>5360</v>
      </c>
      <c r="L139">
        <v>2170</v>
      </c>
      <c r="M139">
        <v>5.5330000000000004</v>
      </c>
      <c r="N139">
        <v>8.032</v>
      </c>
      <c r="O139">
        <v>2.4990000000000001</v>
      </c>
      <c r="Q139">
        <v>0.185</v>
      </c>
      <c r="R139">
        <v>1</v>
      </c>
      <c r="S139">
        <v>0</v>
      </c>
      <c r="T139">
        <v>0</v>
      </c>
      <c r="V139">
        <v>0</v>
      </c>
      <c r="Y139" s="1">
        <v>44842</v>
      </c>
      <c r="Z139" s="6">
        <v>0.50476851851851856</v>
      </c>
      <c r="AB139">
        <v>2</v>
      </c>
      <c r="AD139" s="3">
        <f t="shared" si="12"/>
        <v>6.4067769052536541</v>
      </c>
      <c r="AE139" s="3">
        <f t="shared" si="13"/>
        <v>9.2517319049298692</v>
      </c>
      <c r="AF139" s="3">
        <f t="shared" si="14"/>
        <v>2.8449549996762151</v>
      </c>
      <c r="AG139" s="3">
        <f t="shared" si="15"/>
        <v>0.40474314578524712</v>
      </c>
      <c r="AH139" s="3"/>
      <c r="BG139" s="3"/>
      <c r="BH139" s="3"/>
      <c r="BI139" s="3"/>
      <c r="BJ139" s="3"/>
    </row>
    <row r="140" spans="1:62" x14ac:dyDescent="0.35">
      <c r="A140">
        <v>116</v>
      </c>
      <c r="B140">
        <v>6</v>
      </c>
      <c r="R140">
        <v>1</v>
      </c>
    </row>
  </sheetData>
  <conditionalFormatting sqref="BC37:BD38 AK40:AL41 AW40:AX41 AQ40:AR41 AK43:AL44 AL42 AQ43:AR44 AR42 AW43:AX44 AX42 BD42 BC40:BD41 BD39 BD36">
    <cfRule type="cellIs" dxfId="1649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1648" priority="329" operator="between">
      <formula>80</formula>
      <formula>120</formula>
    </cfRule>
  </conditionalFormatting>
  <conditionalFormatting sqref="BC44">
    <cfRule type="cellIs" dxfId="1647" priority="328" operator="greaterThan">
      <formula>20</formula>
    </cfRule>
  </conditionalFormatting>
  <conditionalFormatting sqref="AL48 AX48 BD48 BC53:BD53 AW53:AX53 AK53:AL53">
    <cfRule type="cellIs" dxfId="1646" priority="327" operator="greaterThan">
      <formula>20</formula>
    </cfRule>
  </conditionalFormatting>
  <conditionalFormatting sqref="AK53">
    <cfRule type="cellIs" dxfId="1645" priority="325" operator="greaterThan">
      <formula>20</formula>
    </cfRule>
  </conditionalFormatting>
  <conditionalFormatting sqref="BC53">
    <cfRule type="cellIs" dxfId="1644" priority="322" operator="greaterThan">
      <formula>20</formula>
    </cfRule>
  </conditionalFormatting>
  <conditionalFormatting sqref="AM35:AN40 AY35:AZ40">
    <cfRule type="cellIs" dxfId="1643" priority="320" operator="between">
      <formula>80</formula>
      <formula>120</formula>
    </cfRule>
  </conditionalFormatting>
  <conditionalFormatting sqref="AR48 AQ53:AR53">
    <cfRule type="cellIs" dxfId="1642" priority="326" operator="greaterThan">
      <formula>20</formula>
    </cfRule>
  </conditionalFormatting>
  <conditionalFormatting sqref="AQ35:AR35 AQ40:AR40 AR39 AQ37:AR38 AR36">
    <cfRule type="cellIs" dxfId="1641" priority="319" operator="greaterThan">
      <formula>20</formula>
    </cfRule>
  </conditionalFormatting>
  <conditionalFormatting sqref="AS35:AT40">
    <cfRule type="cellIs" dxfId="1640" priority="318" operator="between">
      <formula>80</formula>
      <formula>120</formula>
    </cfRule>
  </conditionalFormatting>
  <conditionalFormatting sqref="AQ53">
    <cfRule type="cellIs" dxfId="1639" priority="324" operator="greaterThan">
      <formula>20</formula>
    </cfRule>
  </conditionalFormatting>
  <conditionalFormatting sqref="AW53">
    <cfRule type="cellIs" dxfId="1638" priority="323" operator="greaterThan">
      <formula>20</formula>
    </cfRule>
  </conditionalFormatting>
  <conditionalFormatting sqref="AK35:AL35 AW35:AX35 AK40:AL40 AL39 AK37:AL38 AL36 AW40:AX40 AX39 AW37:AX38 AX36">
    <cfRule type="cellIs" dxfId="1637" priority="321" operator="greaterThan">
      <formula>20</formula>
    </cfRule>
  </conditionalFormatting>
  <conditionalFormatting sqref="BC53">
    <cfRule type="cellIs" dxfId="1636" priority="316" operator="greaterThan">
      <formula>20</formula>
    </cfRule>
  </conditionalFormatting>
  <conditionalFormatting sqref="AW53">
    <cfRule type="cellIs" dxfId="1635" priority="317" operator="greaterThan">
      <formula>20</formula>
    </cfRule>
  </conditionalFormatting>
  <conditionalFormatting sqref="BE84">
    <cfRule type="cellIs" dxfId="1634" priority="212" operator="between">
      <formula>80</formula>
      <formula>120</formula>
    </cfRule>
  </conditionalFormatting>
  <conditionalFormatting sqref="AK49">
    <cfRule type="cellIs" dxfId="1633" priority="315" operator="greaterThan">
      <formula>20</formula>
    </cfRule>
  </conditionalFormatting>
  <conditionalFormatting sqref="AQ49">
    <cfRule type="cellIs" dxfId="1632" priority="314" operator="greaterThan">
      <formula>20</formula>
    </cfRule>
  </conditionalFormatting>
  <conditionalFormatting sqref="AW49">
    <cfRule type="cellIs" dxfId="1631" priority="313" operator="greaterThan">
      <formula>20</formula>
    </cfRule>
  </conditionalFormatting>
  <conditionalFormatting sqref="BC49">
    <cfRule type="cellIs" dxfId="1630" priority="312" operator="greaterThan">
      <formula>20</formula>
    </cfRule>
  </conditionalFormatting>
  <conditionalFormatting sqref="AK46">
    <cfRule type="cellIs" dxfId="1629" priority="311" operator="greaterThan">
      <formula>20</formula>
    </cfRule>
  </conditionalFormatting>
  <conditionalFormatting sqref="AQ46">
    <cfRule type="cellIs" dxfId="1628" priority="310" operator="greaterThan">
      <formula>20</formula>
    </cfRule>
  </conditionalFormatting>
  <conditionalFormatting sqref="AW46">
    <cfRule type="cellIs" dxfId="1627" priority="309" operator="greaterThan">
      <formula>20</formula>
    </cfRule>
  </conditionalFormatting>
  <conditionalFormatting sqref="BC46">
    <cfRule type="cellIs" dxfId="1626" priority="308" operator="greaterThan">
      <formula>20</formula>
    </cfRule>
  </conditionalFormatting>
  <conditionalFormatting sqref="AK47">
    <cfRule type="cellIs" dxfId="1625" priority="307" operator="greaterThan">
      <formula>20</formula>
    </cfRule>
  </conditionalFormatting>
  <conditionalFormatting sqref="AQ47">
    <cfRule type="cellIs" dxfId="1624" priority="306" operator="greaterThan">
      <formula>20</formula>
    </cfRule>
  </conditionalFormatting>
  <conditionalFormatting sqref="AW47">
    <cfRule type="cellIs" dxfId="1623" priority="305" operator="greaterThan">
      <formula>20</formula>
    </cfRule>
  </conditionalFormatting>
  <conditionalFormatting sqref="BC47">
    <cfRule type="cellIs" dxfId="1622" priority="304" operator="greaterThan">
      <formula>20</formula>
    </cfRule>
  </conditionalFormatting>
  <conditionalFormatting sqref="AW89">
    <cfRule type="cellIs" dxfId="1621" priority="206" operator="greaterThan">
      <formula>20</formula>
    </cfRule>
  </conditionalFormatting>
  <conditionalFormatting sqref="BC89">
    <cfRule type="cellIs" dxfId="1620" priority="205" operator="greaterThan">
      <formula>20</formula>
    </cfRule>
  </conditionalFormatting>
  <conditionalFormatting sqref="AK95 AK92">
    <cfRule type="cellIs" dxfId="1619" priority="204" operator="greaterThan">
      <formula>20</formula>
    </cfRule>
  </conditionalFormatting>
  <conditionalFormatting sqref="AQ95 AQ92">
    <cfRule type="cellIs" dxfId="1618" priority="203" operator="greaterThan">
      <formula>20</formula>
    </cfRule>
  </conditionalFormatting>
  <conditionalFormatting sqref="AK52">
    <cfRule type="cellIs" dxfId="1617" priority="303" operator="greaterThan">
      <formula>20</formula>
    </cfRule>
  </conditionalFormatting>
  <conditionalFormatting sqref="AQ52">
    <cfRule type="cellIs" dxfId="1616" priority="302" operator="greaterThan">
      <formula>20</formula>
    </cfRule>
  </conditionalFormatting>
  <conditionalFormatting sqref="AW52">
    <cfRule type="cellIs" dxfId="1615" priority="301" operator="greaterThan">
      <formula>20</formula>
    </cfRule>
  </conditionalFormatting>
  <conditionalFormatting sqref="BC52">
    <cfRule type="cellIs" dxfId="1614" priority="300" operator="greaterThan">
      <formula>20</formula>
    </cfRule>
  </conditionalFormatting>
  <conditionalFormatting sqref="AK86 AK83 AK80 AK77 AK74 AK71 AK68 AK65 AK62 AK59 AK56">
    <cfRule type="cellIs" dxfId="1613" priority="299" operator="greaterThan">
      <formula>20</formula>
    </cfRule>
  </conditionalFormatting>
  <conditionalFormatting sqref="AQ86 AQ83 AQ80 AQ77 AQ74 AQ71 AQ68 AQ65 AQ62 AQ59 AQ56">
    <cfRule type="cellIs" dxfId="1612" priority="298" operator="greaterThan">
      <formula>20</formula>
    </cfRule>
  </conditionalFormatting>
  <conditionalFormatting sqref="AW86 AW83 AW80 AW77 AW74 AW71 AW68 AW65 AW62 AW59 AW56">
    <cfRule type="cellIs" dxfId="1611" priority="297" operator="greaterThan">
      <formula>20</formula>
    </cfRule>
  </conditionalFormatting>
  <conditionalFormatting sqref="BC86 BC83 BC80 BC77 BC74 BC71 BC68 BC65 BC62 BC59 BC56">
    <cfRule type="cellIs" dxfId="1610" priority="296" operator="greaterThan">
      <formula>20</formula>
    </cfRule>
  </conditionalFormatting>
  <conditionalFormatting sqref="AK93">
    <cfRule type="cellIs" dxfId="1609" priority="295" operator="greaterThan">
      <formula>20</formula>
    </cfRule>
  </conditionalFormatting>
  <conditionalFormatting sqref="AQ93">
    <cfRule type="cellIs" dxfId="1608" priority="294" operator="greaterThan">
      <formula>20</formula>
    </cfRule>
  </conditionalFormatting>
  <conditionalFormatting sqref="AW93">
    <cfRule type="cellIs" dxfId="1607" priority="293" operator="greaterThan">
      <formula>20</formula>
    </cfRule>
  </conditionalFormatting>
  <conditionalFormatting sqref="BC96 BC93">
    <cfRule type="cellIs" dxfId="1606" priority="292" operator="greaterThan">
      <formula>20</formula>
    </cfRule>
  </conditionalFormatting>
  <conditionalFormatting sqref="AM87:AN87">
    <cfRule type="cellIs" dxfId="1605" priority="291" operator="between">
      <formula>80</formula>
      <formula>120</formula>
    </cfRule>
  </conditionalFormatting>
  <conditionalFormatting sqref="AL86">
    <cfRule type="cellIs" dxfId="1604" priority="290" operator="greaterThan">
      <formula>20</formula>
    </cfRule>
  </conditionalFormatting>
  <conditionalFormatting sqref="AM86:AN86">
    <cfRule type="cellIs" dxfId="1603" priority="289" operator="between">
      <formula>80</formula>
      <formula>120</formula>
    </cfRule>
  </conditionalFormatting>
  <conditionalFormatting sqref="AM86:AN86">
    <cfRule type="cellIs" dxfId="1602" priority="288" operator="between">
      <formula>80</formula>
      <formula>120</formula>
    </cfRule>
  </conditionalFormatting>
  <conditionalFormatting sqref="AR84">
    <cfRule type="cellIs" dxfId="1601" priority="227" operator="greaterThan">
      <formula>20</formula>
    </cfRule>
  </conditionalFormatting>
  <conditionalFormatting sqref="AM88:AN88">
    <cfRule type="cellIs" dxfId="1600" priority="287" operator="between">
      <formula>80</formula>
      <formula>120</formula>
    </cfRule>
  </conditionalFormatting>
  <conditionalFormatting sqref="AK87 AK84 AK81 AK78 AK75 AK72 AK69 AK66 AK63 AK60 AK57 AK54">
    <cfRule type="cellIs" dxfId="1599" priority="242" operator="greaterThan">
      <formula>20</formula>
    </cfRule>
  </conditionalFormatting>
  <conditionalFormatting sqref="AQ87 AQ84 AQ81 AQ78 AQ75 AQ72 AQ69 AQ66 AQ63 AQ60 AQ57 AQ54">
    <cfRule type="cellIs" dxfId="1598" priority="241" operator="greaterThan">
      <formula>20</formula>
    </cfRule>
  </conditionalFormatting>
  <conditionalFormatting sqref="AW87 AW84 AW81 AW78 AW75 AW72 AW69 AW66 AW63 AW60 AW57 AW54">
    <cfRule type="cellIs" dxfId="1597" priority="240" operator="greaterThan">
      <formula>20</formula>
    </cfRule>
  </conditionalFormatting>
  <conditionalFormatting sqref="BC87 BC84 BC81 BC78 BC75 BC72 BC69 BC66 BC63 BC60 BC57 BC54">
    <cfRule type="cellIs" dxfId="1596" priority="239" operator="greaterThan">
      <formula>20</formula>
    </cfRule>
  </conditionalFormatting>
  <conditionalFormatting sqref="AQ94 AQ91">
    <cfRule type="cellIs" dxfId="1595" priority="237" operator="greaterThan">
      <formula>20</formula>
    </cfRule>
  </conditionalFormatting>
  <conditionalFormatting sqref="AW94 AW91">
    <cfRule type="cellIs" dxfId="1594" priority="236" operator="greaterThan">
      <formula>20</formula>
    </cfRule>
  </conditionalFormatting>
  <conditionalFormatting sqref="AS87:AT87">
    <cfRule type="cellIs" dxfId="1593" priority="286" operator="between">
      <formula>80</formula>
      <formula>120</formula>
    </cfRule>
  </conditionalFormatting>
  <conditionalFormatting sqref="AS87:AT87">
    <cfRule type="cellIs" dxfId="1592" priority="285" operator="between">
      <formula>80</formula>
      <formula>120</formula>
    </cfRule>
  </conditionalFormatting>
  <conditionalFormatting sqref="AR86">
    <cfRule type="cellIs" dxfId="1591" priority="284" operator="greaterThan">
      <formula>20</formula>
    </cfRule>
  </conditionalFormatting>
  <conditionalFormatting sqref="AS86:AT86">
    <cfRule type="cellIs" dxfId="1590" priority="283" operator="between">
      <formula>80</formula>
      <formula>120</formula>
    </cfRule>
  </conditionalFormatting>
  <conditionalFormatting sqref="AS86:AT86">
    <cfRule type="cellIs" dxfId="1589" priority="282" operator="between">
      <formula>80</formula>
      <formula>120</formula>
    </cfRule>
  </conditionalFormatting>
  <conditionalFormatting sqref="AS86:AT86">
    <cfRule type="cellIs" dxfId="1588" priority="281" operator="between">
      <formula>80</formula>
      <formula>120</formula>
    </cfRule>
  </conditionalFormatting>
  <conditionalFormatting sqref="AS88:AT88">
    <cfRule type="cellIs" dxfId="1587" priority="280" operator="between">
      <formula>80</formula>
      <formula>120</formula>
    </cfRule>
  </conditionalFormatting>
  <conditionalFormatting sqref="AS88:AT88">
    <cfRule type="cellIs" dxfId="1586" priority="279" operator="between">
      <formula>80</formula>
      <formula>120</formula>
    </cfRule>
  </conditionalFormatting>
  <conditionalFormatting sqref="AY87:AZ87">
    <cfRule type="cellIs" dxfId="1585" priority="278" operator="between">
      <formula>80</formula>
      <formula>120</formula>
    </cfRule>
  </conditionalFormatting>
  <conditionalFormatting sqref="AX86">
    <cfRule type="cellIs" dxfId="1584" priority="277" operator="greaterThan">
      <formula>20</formula>
    </cfRule>
  </conditionalFormatting>
  <conditionalFormatting sqref="AY86:AZ86">
    <cfRule type="cellIs" dxfId="1583" priority="276" operator="between">
      <formula>80</formula>
      <formula>120</formula>
    </cfRule>
  </conditionalFormatting>
  <conditionalFormatting sqref="AY86:AZ86">
    <cfRule type="cellIs" dxfId="1582" priority="274" operator="between">
      <formula>80</formula>
      <formula>120</formula>
    </cfRule>
  </conditionalFormatting>
  <conditionalFormatting sqref="AY86:AZ86">
    <cfRule type="cellIs" dxfId="1581" priority="275" operator="between">
      <formula>80</formula>
      <formula>120</formula>
    </cfRule>
  </conditionalFormatting>
  <conditionalFormatting sqref="AY88:AZ88">
    <cfRule type="cellIs" dxfId="1580" priority="273" operator="between">
      <formula>80</formula>
      <formula>120</formula>
    </cfRule>
  </conditionalFormatting>
  <conditionalFormatting sqref="BE87">
    <cfRule type="cellIs" dxfId="1579" priority="272" operator="between">
      <formula>80</formula>
      <formula>120</formula>
    </cfRule>
  </conditionalFormatting>
  <conditionalFormatting sqref="BD86">
    <cfRule type="cellIs" dxfId="1578" priority="271" operator="greaterThan">
      <formula>20</formula>
    </cfRule>
  </conditionalFormatting>
  <conditionalFormatting sqref="BE86">
    <cfRule type="cellIs" dxfId="1577" priority="270" operator="between">
      <formula>80</formula>
      <formula>120</formula>
    </cfRule>
  </conditionalFormatting>
  <conditionalFormatting sqref="BE86">
    <cfRule type="cellIs" dxfId="1576" priority="269" operator="between">
      <formula>80</formula>
      <formula>120</formula>
    </cfRule>
  </conditionalFormatting>
  <conditionalFormatting sqref="BE86">
    <cfRule type="cellIs" dxfId="1575" priority="267" operator="between">
      <formula>80</formula>
      <formula>120</formula>
    </cfRule>
  </conditionalFormatting>
  <conditionalFormatting sqref="BE86">
    <cfRule type="cellIs" dxfId="1574" priority="268" operator="between">
      <formula>80</formula>
      <formula>120</formula>
    </cfRule>
  </conditionalFormatting>
  <conditionalFormatting sqref="BE88">
    <cfRule type="cellIs" dxfId="1573" priority="266" operator="between">
      <formula>80</formula>
      <formula>120</formula>
    </cfRule>
  </conditionalFormatting>
  <conditionalFormatting sqref="AW95 AW92">
    <cfRule type="cellIs" dxfId="1572" priority="202" operator="greaterThan">
      <formula>20</formula>
    </cfRule>
  </conditionalFormatting>
  <conditionalFormatting sqref="AQ93 AQ90">
    <cfRule type="cellIs" dxfId="1571" priority="199" operator="greaterThan">
      <formula>20</formula>
    </cfRule>
  </conditionalFormatting>
  <conditionalFormatting sqref="AS97:AT97">
    <cfRule type="cellIs" dxfId="1570" priority="195" operator="between">
      <formula>80</formula>
      <formula>120</formula>
    </cfRule>
  </conditionalFormatting>
  <conditionalFormatting sqref="BE97">
    <cfRule type="cellIs" dxfId="1569" priority="192" operator="between">
      <formula>80</formula>
      <formula>120</formula>
    </cfRule>
  </conditionalFormatting>
  <conditionalFormatting sqref="AS98:AT98 AY98:AZ98 BE98 AM98:AN98">
    <cfRule type="cellIs" dxfId="1568" priority="191" operator="between">
      <formula>80</formula>
      <formula>120</formula>
    </cfRule>
  </conditionalFormatting>
  <conditionalFormatting sqref="BC98:BD98 AW98:AX98 AK98:AL98">
    <cfRule type="cellIs" dxfId="1567" priority="190" operator="greaterThan">
      <formula>20</formula>
    </cfRule>
  </conditionalFormatting>
  <conditionalFormatting sqref="BC43">
    <cfRule type="cellIs" dxfId="1566" priority="265" operator="greaterThan">
      <formula>20</formula>
    </cfRule>
  </conditionalFormatting>
  <conditionalFormatting sqref="AK47:AL47 AW47:AX47 BC47:BD47">
    <cfRule type="cellIs" dxfId="1565" priority="264" operator="greaterThan">
      <formula>20</formula>
    </cfRule>
  </conditionalFormatting>
  <conditionalFormatting sqref="AQ47:AR47">
    <cfRule type="cellIs" dxfId="1564" priority="263" operator="greaterThan">
      <formula>20</formula>
    </cfRule>
  </conditionalFormatting>
  <conditionalFormatting sqref="AQ47">
    <cfRule type="cellIs" dxfId="1563" priority="261" operator="greaterThan">
      <formula>20</formula>
    </cfRule>
  </conditionalFormatting>
  <conditionalFormatting sqref="BC47 BC49">
    <cfRule type="cellIs" dxfId="1562" priority="259" operator="greaterThan">
      <formula>20</formula>
    </cfRule>
  </conditionalFormatting>
  <conditionalFormatting sqref="AK47">
    <cfRule type="cellIs" dxfId="1561" priority="262" operator="greaterThan">
      <formula>20</formula>
    </cfRule>
  </conditionalFormatting>
  <conditionalFormatting sqref="AW47 AW49">
    <cfRule type="cellIs" dxfId="1560" priority="260" operator="greaterThan">
      <formula>20</formula>
    </cfRule>
  </conditionalFormatting>
  <conditionalFormatting sqref="AK49:AL49 AW49:AX49 BC49:BD49">
    <cfRule type="cellIs" dxfId="1559" priority="258" operator="greaterThan">
      <formula>20</formula>
    </cfRule>
  </conditionalFormatting>
  <conditionalFormatting sqref="AM49:AN49 BE49 AY49:AZ49">
    <cfRule type="cellIs" dxfId="1558" priority="257" operator="between">
      <formula>80</formula>
      <formula>120</formula>
    </cfRule>
  </conditionalFormatting>
  <conditionalFormatting sqref="AQ49:AR49">
    <cfRule type="cellIs" dxfId="1557" priority="256" operator="greaterThan">
      <formula>20</formula>
    </cfRule>
  </conditionalFormatting>
  <conditionalFormatting sqref="AS49:AT49">
    <cfRule type="cellIs" dxfId="1556" priority="255" operator="between">
      <formula>80</formula>
      <formula>120</formula>
    </cfRule>
  </conditionalFormatting>
  <conditionalFormatting sqref="AK46">
    <cfRule type="cellIs" dxfId="1555" priority="254" operator="greaterThan">
      <formula>20</formula>
    </cfRule>
  </conditionalFormatting>
  <conditionalFormatting sqref="AQ46">
    <cfRule type="cellIs" dxfId="1554" priority="253" operator="greaterThan">
      <formula>20</formula>
    </cfRule>
  </conditionalFormatting>
  <conditionalFormatting sqref="AW46">
    <cfRule type="cellIs" dxfId="1553" priority="252" operator="greaterThan">
      <formula>20</formula>
    </cfRule>
  </conditionalFormatting>
  <conditionalFormatting sqref="BC46">
    <cfRule type="cellIs" dxfId="1552" priority="251" operator="greaterThan">
      <formula>20</formula>
    </cfRule>
  </conditionalFormatting>
  <conditionalFormatting sqref="AK50">
    <cfRule type="cellIs" dxfId="1551" priority="250" operator="greaterThan">
      <formula>20</formula>
    </cfRule>
  </conditionalFormatting>
  <conditionalFormatting sqref="AQ50">
    <cfRule type="cellIs" dxfId="1550" priority="249" operator="greaterThan">
      <formula>20</formula>
    </cfRule>
  </conditionalFormatting>
  <conditionalFormatting sqref="AW50">
    <cfRule type="cellIs" dxfId="1549" priority="248" operator="greaterThan">
      <formula>20</formula>
    </cfRule>
  </conditionalFormatting>
  <conditionalFormatting sqref="BC50">
    <cfRule type="cellIs" dxfId="1548" priority="247" operator="greaterThan">
      <formula>20</formula>
    </cfRule>
  </conditionalFormatting>
  <conditionalFormatting sqref="AK51">
    <cfRule type="cellIs" dxfId="1547" priority="246" operator="greaterThan">
      <formula>20</formula>
    </cfRule>
  </conditionalFormatting>
  <conditionalFormatting sqref="AQ51">
    <cfRule type="cellIs" dxfId="1546" priority="245" operator="greaterThan">
      <formula>20</formula>
    </cfRule>
  </conditionalFormatting>
  <conditionalFormatting sqref="AW51">
    <cfRule type="cellIs" dxfId="1545" priority="244" operator="greaterThan">
      <formula>20</formula>
    </cfRule>
  </conditionalFormatting>
  <conditionalFormatting sqref="BC51">
    <cfRule type="cellIs" dxfId="1544" priority="243" operator="greaterThan">
      <formula>20</formula>
    </cfRule>
  </conditionalFormatting>
  <conditionalFormatting sqref="AK94 AK91">
    <cfRule type="cellIs" dxfId="1543" priority="238" operator="greaterThan">
      <formula>20</formula>
    </cfRule>
  </conditionalFormatting>
  <conditionalFormatting sqref="BC94 BC91">
    <cfRule type="cellIs" dxfId="1542" priority="235" operator="greaterThan">
      <formula>20</formula>
    </cfRule>
  </conditionalFormatting>
  <conditionalFormatting sqref="AM85:AN85">
    <cfRule type="cellIs" dxfId="1541" priority="234" operator="between">
      <formula>80</formula>
      <formula>120</formula>
    </cfRule>
  </conditionalFormatting>
  <conditionalFormatting sqref="AL84">
    <cfRule type="cellIs" dxfId="1540" priority="233" operator="greaterThan">
      <formula>20</formula>
    </cfRule>
  </conditionalFormatting>
  <conditionalFormatting sqref="AM84:AN84">
    <cfRule type="cellIs" dxfId="1539" priority="232" operator="between">
      <formula>80</formula>
      <formula>120</formula>
    </cfRule>
  </conditionalFormatting>
  <conditionalFormatting sqref="AM84:AN84">
    <cfRule type="cellIs" dxfId="1538" priority="231" operator="between">
      <formula>80</formula>
      <formula>120</formula>
    </cfRule>
  </conditionalFormatting>
  <conditionalFormatting sqref="AM86:AN87">
    <cfRule type="cellIs" dxfId="1537" priority="230" operator="between">
      <formula>80</formula>
      <formula>120</formula>
    </cfRule>
  </conditionalFormatting>
  <conditionalFormatting sqref="AS85:AT85">
    <cfRule type="cellIs" dxfId="1536" priority="229" operator="between">
      <formula>80</formula>
      <formula>120</formula>
    </cfRule>
  </conditionalFormatting>
  <conditionalFormatting sqref="AS85:AT85">
    <cfRule type="cellIs" dxfId="1535" priority="228" operator="between">
      <formula>80</formula>
      <formula>120</formula>
    </cfRule>
  </conditionalFormatting>
  <conditionalFormatting sqref="AS84:AT84">
    <cfRule type="cellIs" dxfId="1534" priority="226" operator="between">
      <formula>80</formula>
      <formula>120</formula>
    </cfRule>
  </conditionalFormatting>
  <conditionalFormatting sqref="AS84:AT84">
    <cfRule type="cellIs" dxfId="1533" priority="225" operator="between">
      <formula>80</formula>
      <formula>120</formula>
    </cfRule>
  </conditionalFormatting>
  <conditionalFormatting sqref="AS84:AT84">
    <cfRule type="cellIs" dxfId="1532" priority="224" operator="between">
      <formula>80</formula>
      <formula>120</formula>
    </cfRule>
  </conditionalFormatting>
  <conditionalFormatting sqref="AS86:AT87">
    <cfRule type="cellIs" dxfId="1531" priority="223" operator="between">
      <formula>80</formula>
      <formula>120</formula>
    </cfRule>
  </conditionalFormatting>
  <conditionalFormatting sqref="AS86:AT87">
    <cfRule type="cellIs" dxfId="1530" priority="222" operator="between">
      <formula>80</formula>
      <formula>120</formula>
    </cfRule>
  </conditionalFormatting>
  <conditionalFormatting sqref="BD84">
    <cfRule type="cellIs" dxfId="1529" priority="214" operator="greaterThan">
      <formula>20</formula>
    </cfRule>
  </conditionalFormatting>
  <conditionalFormatting sqref="AY85:AZ85">
    <cfRule type="cellIs" dxfId="1528" priority="221" operator="between">
      <formula>80</formula>
      <formula>120</formula>
    </cfRule>
  </conditionalFormatting>
  <conditionalFormatting sqref="AX84">
    <cfRule type="cellIs" dxfId="1527" priority="220" operator="greaterThan">
      <formula>20</formula>
    </cfRule>
  </conditionalFormatting>
  <conditionalFormatting sqref="AY84:AZ84">
    <cfRule type="cellIs" dxfId="1526" priority="219" operator="between">
      <formula>80</formula>
      <formula>120</formula>
    </cfRule>
  </conditionalFormatting>
  <conditionalFormatting sqref="AY84:AZ84">
    <cfRule type="cellIs" dxfId="1525" priority="217" operator="between">
      <formula>80</formula>
      <formula>120</formula>
    </cfRule>
  </conditionalFormatting>
  <conditionalFormatting sqref="AY84:AZ84">
    <cfRule type="cellIs" dxfId="1524" priority="218" operator="between">
      <formula>80</formula>
      <formula>120</formula>
    </cfRule>
  </conditionalFormatting>
  <conditionalFormatting sqref="AY86:AZ87">
    <cfRule type="cellIs" dxfId="1523" priority="216" operator="between">
      <formula>80</formula>
      <formula>120</formula>
    </cfRule>
  </conditionalFormatting>
  <conditionalFormatting sqref="AK89">
    <cfRule type="cellIs" dxfId="1522" priority="208" operator="greaterThan">
      <formula>20</formula>
    </cfRule>
  </conditionalFormatting>
  <conditionalFormatting sqref="BE85">
    <cfRule type="cellIs" dxfId="1521" priority="215" operator="between">
      <formula>80</formula>
      <formula>120</formula>
    </cfRule>
  </conditionalFormatting>
  <conditionalFormatting sqref="BE84">
    <cfRule type="cellIs" dxfId="1520" priority="213" operator="between">
      <formula>80</formula>
      <formula>120</formula>
    </cfRule>
  </conditionalFormatting>
  <conditionalFormatting sqref="BE84">
    <cfRule type="cellIs" dxfId="1519" priority="210" operator="between">
      <formula>80</formula>
      <formula>120</formula>
    </cfRule>
  </conditionalFormatting>
  <conditionalFormatting sqref="BE84">
    <cfRule type="cellIs" dxfId="1518" priority="211" operator="between">
      <formula>80</formula>
      <formula>120</formula>
    </cfRule>
  </conditionalFormatting>
  <conditionalFormatting sqref="AK93 AK90">
    <cfRule type="cellIs" dxfId="1517" priority="200" operator="greaterThan">
      <formula>20</formula>
    </cfRule>
  </conditionalFormatting>
  <conditionalFormatting sqref="BE86:BE87">
    <cfRule type="cellIs" dxfId="1516" priority="209" operator="between">
      <formula>80</formula>
      <formula>120</formula>
    </cfRule>
  </conditionalFormatting>
  <conditionalFormatting sqref="AW93 AW90">
    <cfRule type="cellIs" dxfId="1515" priority="198" operator="greaterThan">
      <formula>20</formula>
    </cfRule>
  </conditionalFormatting>
  <conditionalFormatting sqref="AQ89">
    <cfRule type="cellIs" dxfId="1514" priority="207" operator="greaterThan">
      <formula>20</formula>
    </cfRule>
  </conditionalFormatting>
  <conditionalFormatting sqref="BC95 BC92">
    <cfRule type="cellIs" dxfId="1513" priority="201" operator="greaterThan">
      <formula>20</formula>
    </cfRule>
  </conditionalFormatting>
  <conditionalFormatting sqref="BC96 BC93 BC90">
    <cfRule type="cellIs" dxfId="1512" priority="197" operator="greaterThan">
      <formula>20</formula>
    </cfRule>
  </conditionalFormatting>
  <conditionalFormatting sqref="AM97:AN97">
    <cfRule type="cellIs" dxfId="1511" priority="196" operator="between">
      <formula>80</formula>
      <formula>120</formula>
    </cfRule>
  </conditionalFormatting>
  <conditionalFormatting sqref="AS97:AT97">
    <cfRule type="cellIs" dxfId="1510" priority="194" operator="between">
      <formula>80</formula>
      <formula>120</formula>
    </cfRule>
  </conditionalFormatting>
  <conditionalFormatting sqref="AY97:AZ97">
    <cfRule type="cellIs" dxfId="1509" priority="193" operator="between">
      <formula>80</formula>
      <formula>120</formula>
    </cfRule>
  </conditionalFormatting>
  <conditionalFormatting sqref="AK98">
    <cfRule type="cellIs" dxfId="1508" priority="188" operator="greaterThan">
      <formula>20</formula>
    </cfRule>
  </conditionalFormatting>
  <conditionalFormatting sqref="BC98">
    <cfRule type="cellIs" dxfId="1507" priority="185" operator="greaterThan">
      <formula>20</formula>
    </cfRule>
  </conditionalFormatting>
  <conditionalFormatting sqref="AQ98:AR98">
    <cfRule type="cellIs" dxfId="1506" priority="189" operator="greaterThan">
      <formula>20</formula>
    </cfRule>
  </conditionalFormatting>
  <conditionalFormatting sqref="AQ98">
    <cfRule type="cellIs" dxfId="1505" priority="187" operator="greaterThan">
      <formula>20</formula>
    </cfRule>
  </conditionalFormatting>
  <conditionalFormatting sqref="AW98">
    <cfRule type="cellIs" dxfId="1504" priority="186" operator="greaterThan">
      <formula>20</formula>
    </cfRule>
  </conditionalFormatting>
  <conditionalFormatting sqref="BC98">
    <cfRule type="cellIs" dxfId="1503" priority="183" operator="greaterThan">
      <formula>20</formula>
    </cfRule>
  </conditionalFormatting>
  <conditionalFormatting sqref="AW98">
    <cfRule type="cellIs" dxfId="1502" priority="184" operator="greaterThan">
      <formula>20</formula>
    </cfRule>
  </conditionalFormatting>
  <conditionalFormatting sqref="AK131 AK128 AK125 AK122 AK119 AK116 AK113 AK110 AK107 AK104 AK101">
    <cfRule type="cellIs" dxfId="1501" priority="182" operator="greaterThan">
      <formula>20</formula>
    </cfRule>
  </conditionalFormatting>
  <conditionalFormatting sqref="AQ131 AQ128 AQ125 AQ122 AQ119 AQ116 AQ113 AQ110 AQ107 AQ104 AQ101">
    <cfRule type="cellIs" dxfId="1500" priority="181" operator="greaterThan">
      <formula>20</formula>
    </cfRule>
  </conditionalFormatting>
  <conditionalFormatting sqref="AW131 AW128 AW125 AW122 AW119 AW116 AW113 AW110 AW107 AW104 AW101">
    <cfRule type="cellIs" dxfId="1499" priority="180" operator="greaterThan">
      <formula>20</formula>
    </cfRule>
  </conditionalFormatting>
  <conditionalFormatting sqref="BC131 BC128 BC125 BC122 BC119 BC116 BC113 BC110 BC107 BC104 BC101">
    <cfRule type="cellIs" dxfId="1498" priority="179" operator="greaterThan">
      <formula>20</formula>
    </cfRule>
  </conditionalFormatting>
  <conditionalFormatting sqref="AX131">
    <cfRule type="cellIs" dxfId="1497" priority="164" operator="greaterThan">
      <formula>20</formula>
    </cfRule>
  </conditionalFormatting>
  <conditionalFormatting sqref="AM132:AN132">
    <cfRule type="cellIs" dxfId="1496" priority="178" operator="between">
      <formula>80</formula>
      <formula>120</formula>
    </cfRule>
  </conditionalFormatting>
  <conditionalFormatting sqref="AL131">
    <cfRule type="cellIs" dxfId="1495" priority="177" operator="greaterThan">
      <formula>20</formula>
    </cfRule>
  </conditionalFormatting>
  <conditionalFormatting sqref="AM131:AN131">
    <cfRule type="cellIs" dxfId="1494" priority="176" operator="between">
      <formula>80</formula>
      <formula>120</formula>
    </cfRule>
  </conditionalFormatting>
  <conditionalFormatting sqref="AM131:AN131">
    <cfRule type="cellIs" dxfId="1493" priority="175" operator="between">
      <formula>80</formula>
      <formula>120</formula>
    </cfRule>
  </conditionalFormatting>
  <conditionalFormatting sqref="AM133:AN133">
    <cfRule type="cellIs" dxfId="1492" priority="174" operator="between">
      <formula>80</formula>
      <formula>120</formula>
    </cfRule>
  </conditionalFormatting>
  <conditionalFormatting sqref="AS132:AT132">
    <cfRule type="cellIs" dxfId="1491" priority="173" operator="between">
      <formula>80</formula>
      <formula>120</formula>
    </cfRule>
  </conditionalFormatting>
  <conditionalFormatting sqref="AS132:AT132">
    <cfRule type="cellIs" dxfId="1490" priority="172" operator="between">
      <formula>80</formula>
      <formula>120</formula>
    </cfRule>
  </conditionalFormatting>
  <conditionalFormatting sqref="AR131">
    <cfRule type="cellIs" dxfId="1489" priority="171" operator="greaterThan">
      <formula>20</formula>
    </cfRule>
  </conditionalFormatting>
  <conditionalFormatting sqref="AS131:AT131">
    <cfRule type="cellIs" dxfId="1488" priority="170" operator="between">
      <formula>80</formula>
      <formula>120</formula>
    </cfRule>
  </conditionalFormatting>
  <conditionalFormatting sqref="AS131:AT131">
    <cfRule type="cellIs" dxfId="1487" priority="169" operator="between">
      <formula>80</formula>
      <formula>120</formula>
    </cfRule>
  </conditionalFormatting>
  <conditionalFormatting sqref="AS131:AT131">
    <cfRule type="cellIs" dxfId="1486" priority="168" operator="between">
      <formula>80</formula>
      <formula>120</formula>
    </cfRule>
  </conditionalFormatting>
  <conditionalFormatting sqref="AS133:AT133">
    <cfRule type="cellIs" dxfId="1485" priority="167" operator="between">
      <formula>80</formula>
      <formula>120</formula>
    </cfRule>
  </conditionalFormatting>
  <conditionalFormatting sqref="AS133:AT133">
    <cfRule type="cellIs" dxfId="1484" priority="166" operator="between">
      <formula>80</formula>
      <formula>120</formula>
    </cfRule>
  </conditionalFormatting>
  <conditionalFormatting sqref="AY132:AZ132">
    <cfRule type="cellIs" dxfId="1483" priority="165" operator="between">
      <formula>80</formula>
      <formula>120</formula>
    </cfRule>
  </conditionalFormatting>
  <conditionalFormatting sqref="AY131:AZ131">
    <cfRule type="cellIs" dxfId="1482" priority="163" operator="between">
      <formula>80</formula>
      <formula>120</formula>
    </cfRule>
  </conditionalFormatting>
  <conditionalFormatting sqref="AY131:AZ131">
    <cfRule type="cellIs" dxfId="1481" priority="161" operator="between">
      <formula>80</formula>
      <formula>120</formula>
    </cfRule>
  </conditionalFormatting>
  <conditionalFormatting sqref="AY131:AZ131">
    <cfRule type="cellIs" dxfId="1480" priority="162" operator="between">
      <formula>80</formula>
      <formula>120</formula>
    </cfRule>
  </conditionalFormatting>
  <conditionalFormatting sqref="AY133:AZ133">
    <cfRule type="cellIs" dxfId="1479" priority="160" operator="between">
      <formula>80</formula>
      <formula>120</formula>
    </cfRule>
  </conditionalFormatting>
  <conditionalFormatting sqref="BE132">
    <cfRule type="cellIs" dxfId="1478" priority="159" operator="between">
      <formula>80</formula>
      <formula>120</formula>
    </cfRule>
  </conditionalFormatting>
  <conditionalFormatting sqref="BD131">
    <cfRule type="cellIs" dxfId="1477" priority="158" operator="greaterThan">
      <formula>20</formula>
    </cfRule>
  </conditionalFormatting>
  <conditionalFormatting sqref="BE131">
    <cfRule type="cellIs" dxfId="1476" priority="157" operator="between">
      <formula>80</formula>
      <formula>120</formula>
    </cfRule>
  </conditionalFormatting>
  <conditionalFormatting sqref="BE131">
    <cfRule type="cellIs" dxfId="1475" priority="156" operator="between">
      <formula>80</formula>
      <formula>120</formula>
    </cfRule>
  </conditionalFormatting>
  <conditionalFormatting sqref="BE131">
    <cfRule type="cellIs" dxfId="1474" priority="154" operator="between">
      <formula>80</formula>
      <formula>120</formula>
    </cfRule>
  </conditionalFormatting>
  <conditionalFormatting sqref="BE131">
    <cfRule type="cellIs" dxfId="1473" priority="155" operator="between">
      <formula>80</formula>
      <formula>120</formula>
    </cfRule>
  </conditionalFormatting>
  <conditionalFormatting sqref="BE133">
    <cfRule type="cellIs" dxfId="1472" priority="153" operator="between">
      <formula>80</formula>
      <formula>120</formula>
    </cfRule>
  </conditionalFormatting>
  <conditionalFormatting sqref="AK132 AK129 AK126 AK123 AK120 AK117 AK114 AK111 AK108 AK105 AK102 AK99">
    <cfRule type="cellIs" dxfId="1471" priority="152" operator="greaterThan">
      <formula>20</formula>
    </cfRule>
  </conditionalFormatting>
  <conditionalFormatting sqref="AQ132 AQ129 AQ126 AQ123 AQ120 AQ117 AQ114 AQ111 AQ108 AQ105 AQ102 AQ99">
    <cfRule type="cellIs" dxfId="1470" priority="151" operator="greaterThan">
      <formula>20</formula>
    </cfRule>
  </conditionalFormatting>
  <conditionalFormatting sqref="AW132 AW129 AW126 AW123 AW120 AW117 AW114 AW111 AW108 AW105 AW102 AW99">
    <cfRule type="cellIs" dxfId="1469" priority="150" operator="greaterThan">
      <formula>20</formula>
    </cfRule>
  </conditionalFormatting>
  <conditionalFormatting sqref="BC132 BC129 BC126 BC123 BC120 BC117 BC114 BC111 BC108 BC105 BC102 BC99">
    <cfRule type="cellIs" dxfId="1468" priority="149" operator="greaterThan">
      <formula>20</formula>
    </cfRule>
  </conditionalFormatting>
  <conditionalFormatting sqref="AK139 AK136">
    <cfRule type="cellIs" dxfId="1467" priority="148" operator="greaterThan">
      <formula>20</formula>
    </cfRule>
  </conditionalFormatting>
  <conditionalFormatting sqref="AQ139 AQ136">
    <cfRule type="cellIs" dxfId="1466" priority="147" operator="greaterThan">
      <formula>20</formula>
    </cfRule>
  </conditionalFormatting>
  <conditionalFormatting sqref="AW139 AW136">
    <cfRule type="cellIs" dxfId="1465" priority="146" operator="greaterThan">
      <formula>20</formula>
    </cfRule>
  </conditionalFormatting>
  <conditionalFormatting sqref="BC139 BC136">
    <cfRule type="cellIs" dxfId="1464" priority="145" operator="greaterThan">
      <formula>20</formula>
    </cfRule>
  </conditionalFormatting>
  <conditionalFormatting sqref="AL132">
    <cfRule type="cellIs" dxfId="1463" priority="137" operator="lessThan">
      <formula>20</formula>
    </cfRule>
  </conditionalFormatting>
  <conditionalFormatting sqref="AM130:AN130">
    <cfRule type="cellIs" dxfId="1462" priority="144" operator="between">
      <formula>80</formula>
      <formula>120</formula>
    </cfRule>
  </conditionalFormatting>
  <conditionalFormatting sqref="AL129">
    <cfRule type="cellIs" dxfId="1461" priority="143" operator="greaterThan">
      <formula>20</formula>
    </cfRule>
  </conditionalFormatting>
  <conditionalFormatting sqref="AM129:AN129">
    <cfRule type="cellIs" dxfId="1460" priority="142" operator="between">
      <formula>80</formula>
      <formula>120</formula>
    </cfRule>
  </conditionalFormatting>
  <conditionalFormatting sqref="AM129:AN129">
    <cfRule type="cellIs" dxfId="1459" priority="141" operator="between">
      <formula>80</formula>
      <formula>120</formula>
    </cfRule>
  </conditionalFormatting>
  <conditionalFormatting sqref="AL132">
    <cfRule type="cellIs" dxfId="1458" priority="140" operator="greaterThan">
      <formula>20</formula>
    </cfRule>
  </conditionalFormatting>
  <conditionalFormatting sqref="AM131:AN132">
    <cfRule type="cellIs" dxfId="1457" priority="139" operator="between">
      <formula>80</formula>
      <formula>120</formula>
    </cfRule>
  </conditionalFormatting>
  <conditionalFormatting sqref="AL132">
    <cfRule type="cellIs" dxfId="1456" priority="138" operator="greaterThan">
      <formula>20</formula>
    </cfRule>
  </conditionalFormatting>
  <conditionalFormatting sqref="AS130:AT130">
    <cfRule type="cellIs" dxfId="1455" priority="136" operator="between">
      <formula>80</formula>
      <formula>120</formula>
    </cfRule>
  </conditionalFormatting>
  <conditionalFormatting sqref="AS130:AT130">
    <cfRule type="cellIs" dxfId="1454" priority="135" operator="between">
      <formula>80</formula>
      <formula>120</formula>
    </cfRule>
  </conditionalFormatting>
  <conditionalFormatting sqref="AR129">
    <cfRule type="cellIs" dxfId="1453" priority="134" operator="greaterThan">
      <formula>20</formula>
    </cfRule>
  </conditionalFormatting>
  <conditionalFormatting sqref="AS129:AT129">
    <cfRule type="cellIs" dxfId="1452" priority="133" operator="between">
      <formula>80</formula>
      <formula>120</formula>
    </cfRule>
  </conditionalFormatting>
  <conditionalFormatting sqref="AS129:AT129">
    <cfRule type="cellIs" dxfId="1451" priority="132" operator="between">
      <formula>80</formula>
      <formula>120</formula>
    </cfRule>
  </conditionalFormatting>
  <conditionalFormatting sqref="AS129:AT129">
    <cfRule type="cellIs" dxfId="1450" priority="131" operator="between">
      <formula>80</formula>
      <formula>120</formula>
    </cfRule>
  </conditionalFormatting>
  <conditionalFormatting sqref="AR132">
    <cfRule type="cellIs" dxfId="1449" priority="130" operator="greaterThan">
      <formula>20</formula>
    </cfRule>
  </conditionalFormatting>
  <conditionalFormatting sqref="AS131:AT132">
    <cfRule type="cellIs" dxfId="1448" priority="129" operator="between">
      <formula>80</formula>
      <formula>120</formula>
    </cfRule>
  </conditionalFormatting>
  <conditionalFormatting sqref="AS131:AT132">
    <cfRule type="cellIs" dxfId="1447" priority="128" operator="between">
      <formula>80</formula>
      <formula>120</formula>
    </cfRule>
  </conditionalFormatting>
  <conditionalFormatting sqref="AR132">
    <cfRule type="cellIs" dxfId="1446" priority="127" operator="greaterThan">
      <formula>20</formula>
    </cfRule>
  </conditionalFormatting>
  <conditionalFormatting sqref="AR132">
    <cfRule type="cellIs" dxfId="1445" priority="126" operator="lessThan">
      <formula>20</formula>
    </cfRule>
  </conditionalFormatting>
  <conditionalFormatting sqref="AY130:AZ130">
    <cfRule type="cellIs" dxfId="1444" priority="125" operator="between">
      <formula>80</formula>
      <formula>120</formula>
    </cfRule>
  </conditionalFormatting>
  <conditionalFormatting sqref="AX129">
    <cfRule type="cellIs" dxfId="1443" priority="124" operator="greaterThan">
      <formula>20</formula>
    </cfRule>
  </conditionalFormatting>
  <conditionalFormatting sqref="AY129:AZ129">
    <cfRule type="cellIs" dxfId="1442" priority="123" operator="between">
      <formula>80</formula>
      <formula>120</formula>
    </cfRule>
  </conditionalFormatting>
  <conditionalFormatting sqref="AY129:AZ129">
    <cfRule type="cellIs" dxfId="1441" priority="121" operator="between">
      <formula>80</formula>
      <formula>120</formula>
    </cfRule>
  </conditionalFormatting>
  <conditionalFormatting sqref="AY129:AZ129">
    <cfRule type="cellIs" dxfId="1440" priority="122" operator="between">
      <formula>80</formula>
      <formula>120</formula>
    </cfRule>
  </conditionalFormatting>
  <conditionalFormatting sqref="AX132">
    <cfRule type="cellIs" dxfId="1439" priority="120" operator="greaterThan">
      <formula>20</formula>
    </cfRule>
  </conditionalFormatting>
  <conditionalFormatting sqref="AY131:AZ132">
    <cfRule type="cellIs" dxfId="1438" priority="119" operator="between">
      <formula>80</formula>
      <formula>120</formula>
    </cfRule>
  </conditionalFormatting>
  <conditionalFormatting sqref="AX132">
    <cfRule type="cellIs" dxfId="1437" priority="118" operator="greaterThan">
      <formula>20</formula>
    </cfRule>
  </conditionalFormatting>
  <conditionalFormatting sqref="AX132">
    <cfRule type="cellIs" dxfId="1436" priority="117" operator="lessThan">
      <formula>20</formula>
    </cfRule>
  </conditionalFormatting>
  <conditionalFormatting sqref="BE130">
    <cfRule type="cellIs" dxfId="1435" priority="116" operator="between">
      <formula>80</formula>
      <formula>120</formula>
    </cfRule>
  </conditionalFormatting>
  <conditionalFormatting sqref="BD129">
    <cfRule type="cellIs" dxfId="1434" priority="115" operator="greaterThan">
      <formula>20</formula>
    </cfRule>
  </conditionalFormatting>
  <conditionalFormatting sqref="BE129">
    <cfRule type="cellIs" dxfId="1433" priority="114" operator="between">
      <formula>80</formula>
      <formula>120</formula>
    </cfRule>
  </conditionalFormatting>
  <conditionalFormatting sqref="BE129">
    <cfRule type="cellIs" dxfId="1432" priority="113" operator="between">
      <formula>80</formula>
      <formula>120</formula>
    </cfRule>
  </conditionalFormatting>
  <conditionalFormatting sqref="BE129">
    <cfRule type="cellIs" dxfId="1431" priority="111" operator="between">
      <formula>80</formula>
      <formula>120</formula>
    </cfRule>
  </conditionalFormatting>
  <conditionalFormatting sqref="BE129">
    <cfRule type="cellIs" dxfId="1430" priority="112" operator="between">
      <formula>80</formula>
      <formula>120</formula>
    </cfRule>
  </conditionalFormatting>
  <conditionalFormatting sqref="BD132">
    <cfRule type="cellIs" dxfId="1429" priority="110" operator="greaterThan">
      <formula>20</formula>
    </cfRule>
  </conditionalFormatting>
  <conditionalFormatting sqref="BE131:BE132">
    <cfRule type="cellIs" dxfId="1428" priority="109" operator="between">
      <formula>80</formula>
      <formula>120</formula>
    </cfRule>
  </conditionalFormatting>
  <conditionalFormatting sqref="BD132">
    <cfRule type="cellIs" dxfId="1427" priority="108" operator="greaterThan">
      <formula>20</formula>
    </cfRule>
  </conditionalFormatting>
  <conditionalFormatting sqref="BD132">
    <cfRule type="cellIs" dxfId="1426" priority="107" operator="lessThan">
      <formula>20</formula>
    </cfRule>
  </conditionalFormatting>
  <conditionalFormatting sqref="AK134">
    <cfRule type="cellIs" dxfId="1425" priority="106" operator="greaterThan">
      <formula>20</formula>
    </cfRule>
  </conditionalFormatting>
  <conditionalFormatting sqref="AQ134">
    <cfRule type="cellIs" dxfId="1424" priority="105" operator="greaterThan">
      <formula>20</formula>
    </cfRule>
  </conditionalFormatting>
  <conditionalFormatting sqref="AW134">
    <cfRule type="cellIs" dxfId="1423" priority="104" operator="greaterThan">
      <formula>20</formula>
    </cfRule>
  </conditionalFormatting>
  <conditionalFormatting sqref="BC134">
    <cfRule type="cellIs" dxfId="1422" priority="103" operator="greaterThan">
      <formula>20</formula>
    </cfRule>
  </conditionalFormatting>
  <conditionalFormatting sqref="AK137">
    <cfRule type="cellIs" dxfId="1421" priority="102" operator="greaterThan">
      <formula>20</formula>
    </cfRule>
  </conditionalFormatting>
  <conditionalFormatting sqref="AQ137">
    <cfRule type="cellIs" dxfId="1420" priority="101" operator="greaterThan">
      <formula>20</formula>
    </cfRule>
  </conditionalFormatting>
  <conditionalFormatting sqref="AW137">
    <cfRule type="cellIs" dxfId="1419" priority="100" operator="greaterThan">
      <formula>20</formula>
    </cfRule>
  </conditionalFormatting>
  <conditionalFormatting sqref="BC137">
    <cfRule type="cellIs" dxfId="1418" priority="99" operator="greaterThan">
      <formula>20</formula>
    </cfRule>
  </conditionalFormatting>
  <conditionalFormatting sqref="AK135">
    <cfRule type="cellIs" dxfId="1417" priority="98" operator="greaterThan">
      <formula>20</formula>
    </cfRule>
  </conditionalFormatting>
  <conditionalFormatting sqref="AQ135">
    <cfRule type="cellIs" dxfId="1416" priority="97" operator="greaterThan">
      <formula>20</formula>
    </cfRule>
  </conditionalFormatting>
  <conditionalFormatting sqref="AW135">
    <cfRule type="cellIs" dxfId="1415" priority="96" operator="greaterThan">
      <formula>20</formula>
    </cfRule>
  </conditionalFormatting>
  <conditionalFormatting sqref="BC135">
    <cfRule type="cellIs" dxfId="1414" priority="95" operator="greaterThan">
      <formula>20</formula>
    </cfRule>
  </conditionalFormatting>
  <conditionalFormatting sqref="AM90:AN90">
    <cfRule type="cellIs" dxfId="1413" priority="94" operator="between">
      <formula>80</formula>
      <formula>120</formula>
    </cfRule>
  </conditionalFormatting>
  <conditionalFormatting sqref="AL89">
    <cfRule type="cellIs" dxfId="1412" priority="93" operator="greaterThan">
      <formula>20</formula>
    </cfRule>
  </conditionalFormatting>
  <conditionalFormatting sqref="AM89:AN89">
    <cfRule type="cellIs" dxfId="1411" priority="92" operator="between">
      <formula>80</formula>
      <formula>120</formula>
    </cfRule>
  </conditionalFormatting>
  <conditionalFormatting sqref="AM89:AN89">
    <cfRule type="cellIs" dxfId="1410" priority="91" operator="between">
      <formula>80</formula>
      <formula>120</formula>
    </cfRule>
  </conditionalFormatting>
  <conditionalFormatting sqref="AL90">
    <cfRule type="cellIs" dxfId="1409" priority="84" operator="lessThan">
      <formula>20</formula>
    </cfRule>
  </conditionalFormatting>
  <conditionalFormatting sqref="AM88:AN88">
    <cfRule type="cellIs" dxfId="1408" priority="90" operator="between">
      <formula>80</formula>
      <formula>120</formula>
    </cfRule>
  </conditionalFormatting>
  <conditionalFormatting sqref="AM87:AN87">
    <cfRule type="cellIs" dxfId="1407" priority="89" operator="between">
      <formula>80</formula>
      <formula>120</formula>
    </cfRule>
  </conditionalFormatting>
  <conditionalFormatting sqref="AM87:AN87">
    <cfRule type="cellIs" dxfId="1406" priority="88" operator="between">
      <formula>80</formula>
      <formula>120</formula>
    </cfRule>
  </conditionalFormatting>
  <conditionalFormatting sqref="AL90">
    <cfRule type="cellIs" dxfId="1405" priority="87" operator="greaterThan">
      <formula>20</formula>
    </cfRule>
  </conditionalFormatting>
  <conditionalFormatting sqref="AM89:AN90">
    <cfRule type="cellIs" dxfId="1404" priority="86" operator="between">
      <formula>80</formula>
      <formula>120</formula>
    </cfRule>
  </conditionalFormatting>
  <conditionalFormatting sqref="AL90">
    <cfRule type="cellIs" dxfId="1403" priority="85" operator="greaterThan">
      <formula>20</formula>
    </cfRule>
  </conditionalFormatting>
  <conditionalFormatting sqref="AS90:AT90">
    <cfRule type="cellIs" dxfId="1402" priority="83" operator="between">
      <formula>80</formula>
      <formula>120</formula>
    </cfRule>
  </conditionalFormatting>
  <conditionalFormatting sqref="AS90:AT90">
    <cfRule type="cellIs" dxfId="1401" priority="82" operator="between">
      <formula>80</formula>
      <formula>120</formula>
    </cfRule>
  </conditionalFormatting>
  <conditionalFormatting sqref="AR89">
    <cfRule type="cellIs" dxfId="1400" priority="81" operator="greaterThan">
      <formula>20</formula>
    </cfRule>
  </conditionalFormatting>
  <conditionalFormatting sqref="AS89:AT89">
    <cfRule type="cellIs" dxfId="1399" priority="80" operator="between">
      <formula>80</formula>
      <formula>120</formula>
    </cfRule>
  </conditionalFormatting>
  <conditionalFormatting sqref="AS89:AT89">
    <cfRule type="cellIs" dxfId="1398" priority="79" operator="between">
      <formula>80</formula>
      <formula>120</formula>
    </cfRule>
  </conditionalFormatting>
  <conditionalFormatting sqref="AS89:AT89">
    <cfRule type="cellIs" dxfId="1397" priority="78" operator="between">
      <formula>80</formula>
      <formula>120</formula>
    </cfRule>
  </conditionalFormatting>
  <conditionalFormatting sqref="AS88:AT88">
    <cfRule type="cellIs" dxfId="1396" priority="77" operator="between">
      <formula>80</formula>
      <formula>120</formula>
    </cfRule>
  </conditionalFormatting>
  <conditionalFormatting sqref="AS88:AT88">
    <cfRule type="cellIs" dxfId="1395" priority="76" operator="between">
      <formula>80</formula>
      <formula>120</formula>
    </cfRule>
  </conditionalFormatting>
  <conditionalFormatting sqref="AS87:AT87">
    <cfRule type="cellIs" dxfId="1394" priority="75" operator="between">
      <formula>80</formula>
      <formula>120</formula>
    </cfRule>
  </conditionalFormatting>
  <conditionalFormatting sqref="AS87:AT87">
    <cfRule type="cellIs" dxfId="1393" priority="74" operator="between">
      <formula>80</formula>
      <formula>120</formula>
    </cfRule>
  </conditionalFormatting>
  <conditionalFormatting sqref="AS87:AT87">
    <cfRule type="cellIs" dxfId="1392" priority="73" operator="between">
      <formula>80</formula>
      <formula>120</formula>
    </cfRule>
  </conditionalFormatting>
  <conditionalFormatting sqref="AR90">
    <cfRule type="cellIs" dxfId="1391" priority="72" operator="greaterThan">
      <formula>20</formula>
    </cfRule>
  </conditionalFormatting>
  <conditionalFormatting sqref="AS89:AT90">
    <cfRule type="cellIs" dxfId="1390" priority="71" operator="between">
      <formula>80</formula>
      <formula>120</formula>
    </cfRule>
  </conditionalFormatting>
  <conditionalFormatting sqref="AS89:AT90">
    <cfRule type="cellIs" dxfId="1389" priority="70" operator="between">
      <formula>80</formula>
      <formula>120</formula>
    </cfRule>
  </conditionalFormatting>
  <conditionalFormatting sqref="AR90">
    <cfRule type="cellIs" dxfId="1388" priority="69" operator="greaterThan">
      <formula>20</formula>
    </cfRule>
  </conditionalFormatting>
  <conditionalFormatting sqref="AR90">
    <cfRule type="cellIs" dxfId="1387" priority="68" operator="lessThan">
      <formula>20</formula>
    </cfRule>
  </conditionalFormatting>
  <conditionalFormatting sqref="AY90:AZ90">
    <cfRule type="cellIs" dxfId="1386" priority="67" operator="between">
      <formula>80</formula>
      <formula>120</formula>
    </cfRule>
  </conditionalFormatting>
  <conditionalFormatting sqref="AX89">
    <cfRule type="cellIs" dxfId="1385" priority="66" operator="greaterThan">
      <formula>20</formula>
    </cfRule>
  </conditionalFormatting>
  <conditionalFormatting sqref="AY89:AZ89">
    <cfRule type="cellIs" dxfId="1384" priority="65" operator="between">
      <formula>80</formula>
      <formula>120</formula>
    </cfRule>
  </conditionalFormatting>
  <conditionalFormatting sqref="AY89:AZ89">
    <cfRule type="cellIs" dxfId="1383" priority="63" operator="between">
      <formula>80</formula>
      <formula>120</formula>
    </cfRule>
  </conditionalFormatting>
  <conditionalFormatting sqref="AY89:AZ89">
    <cfRule type="cellIs" dxfId="1382" priority="64" operator="between">
      <formula>80</formula>
      <formula>120</formula>
    </cfRule>
  </conditionalFormatting>
  <conditionalFormatting sqref="AY88:AZ88">
    <cfRule type="cellIs" dxfId="1381" priority="62" operator="between">
      <formula>80</formula>
      <formula>120</formula>
    </cfRule>
  </conditionalFormatting>
  <conditionalFormatting sqref="AY87:AZ87">
    <cfRule type="cellIs" dxfId="1380" priority="61" operator="between">
      <formula>80</formula>
      <formula>120</formula>
    </cfRule>
  </conditionalFormatting>
  <conditionalFormatting sqref="AY87:AZ87">
    <cfRule type="cellIs" dxfId="1379" priority="59" operator="between">
      <formula>80</formula>
      <formula>120</formula>
    </cfRule>
  </conditionalFormatting>
  <conditionalFormatting sqref="AY87:AZ87">
    <cfRule type="cellIs" dxfId="1378" priority="60" operator="between">
      <formula>80</formula>
      <formula>120</formula>
    </cfRule>
  </conditionalFormatting>
  <conditionalFormatting sqref="AX90">
    <cfRule type="cellIs" dxfId="1377" priority="58" operator="greaterThan">
      <formula>20</formula>
    </cfRule>
  </conditionalFormatting>
  <conditionalFormatting sqref="AY89:AZ90">
    <cfRule type="cellIs" dxfId="1376" priority="57" operator="between">
      <formula>80</formula>
      <formula>120</formula>
    </cfRule>
  </conditionalFormatting>
  <conditionalFormatting sqref="AX90">
    <cfRule type="cellIs" dxfId="1375" priority="56" operator="greaterThan">
      <formula>20</formula>
    </cfRule>
  </conditionalFormatting>
  <conditionalFormatting sqref="AX90">
    <cfRule type="cellIs" dxfId="1374" priority="55" operator="lessThan">
      <formula>20</formula>
    </cfRule>
  </conditionalFormatting>
  <conditionalFormatting sqref="BE87">
    <cfRule type="cellIs" dxfId="1373" priority="46" operator="between">
      <formula>80</formula>
      <formula>120</formula>
    </cfRule>
  </conditionalFormatting>
  <conditionalFormatting sqref="BE90">
    <cfRule type="cellIs" dxfId="1372" priority="54" operator="between">
      <formula>80</formula>
      <formula>120</formula>
    </cfRule>
  </conditionalFormatting>
  <conditionalFormatting sqref="BD89">
    <cfRule type="cellIs" dxfId="1371" priority="53" operator="greaterThan">
      <formula>20</formula>
    </cfRule>
  </conditionalFormatting>
  <conditionalFormatting sqref="BE89">
    <cfRule type="cellIs" dxfId="1370" priority="52" operator="between">
      <formula>80</formula>
      <formula>120</formula>
    </cfRule>
  </conditionalFormatting>
  <conditionalFormatting sqref="BE89">
    <cfRule type="cellIs" dxfId="1369" priority="51" operator="between">
      <formula>80</formula>
      <formula>120</formula>
    </cfRule>
  </conditionalFormatting>
  <conditionalFormatting sqref="BE89">
    <cfRule type="cellIs" dxfId="1368" priority="49" operator="between">
      <formula>80</formula>
      <formula>120</formula>
    </cfRule>
  </conditionalFormatting>
  <conditionalFormatting sqref="BE89">
    <cfRule type="cellIs" dxfId="1367" priority="50" operator="between">
      <formula>80</formula>
      <formula>120</formula>
    </cfRule>
  </conditionalFormatting>
  <conditionalFormatting sqref="BE88">
    <cfRule type="cellIs" dxfId="1366" priority="48" operator="between">
      <formula>80</formula>
      <formula>120</formula>
    </cfRule>
  </conditionalFormatting>
  <conditionalFormatting sqref="BE87">
    <cfRule type="cellIs" dxfId="1365" priority="47" operator="between">
      <formula>80</formula>
      <formula>120</formula>
    </cfRule>
  </conditionalFormatting>
  <conditionalFormatting sqref="BE87">
    <cfRule type="cellIs" dxfId="1364" priority="44" operator="between">
      <formula>80</formula>
      <formula>120</formula>
    </cfRule>
  </conditionalFormatting>
  <conditionalFormatting sqref="BE87">
    <cfRule type="cellIs" dxfId="1363" priority="45" operator="between">
      <formula>80</formula>
      <formula>120</formula>
    </cfRule>
  </conditionalFormatting>
  <conditionalFormatting sqref="BD90">
    <cfRule type="cellIs" dxfId="1362" priority="43" operator="greaterThan">
      <formula>20</formula>
    </cfRule>
  </conditionalFormatting>
  <conditionalFormatting sqref="BE89:BE90">
    <cfRule type="cellIs" dxfId="1361" priority="42" operator="between">
      <formula>80</formula>
      <formula>120</formula>
    </cfRule>
  </conditionalFormatting>
  <conditionalFormatting sqref="BD90">
    <cfRule type="cellIs" dxfId="1360" priority="41" operator="greaterThan">
      <formula>20</formula>
    </cfRule>
  </conditionalFormatting>
  <conditionalFormatting sqref="BD90">
    <cfRule type="cellIs" dxfId="1359" priority="40" operator="lessThan">
      <formula>20</formula>
    </cfRule>
  </conditionalFormatting>
  <conditionalFormatting sqref="AK26 AK33 AK36 AK39 AK42 AK45 AK48">
    <cfRule type="cellIs" dxfId="1358" priority="39" operator="greaterThan">
      <formula>20</formula>
    </cfRule>
  </conditionalFormatting>
  <conditionalFormatting sqref="AQ26 AQ33 AQ36 AQ39 AQ42 AQ45 AQ48">
    <cfRule type="cellIs" dxfId="1357" priority="38" operator="greaterThan">
      <formula>20</formula>
    </cfRule>
  </conditionalFormatting>
  <conditionalFormatting sqref="AW26 AW33 AW36 AW39 AW42 AW45 AW48">
    <cfRule type="cellIs" dxfId="1356" priority="37" operator="greaterThan">
      <formula>20</formula>
    </cfRule>
  </conditionalFormatting>
  <conditionalFormatting sqref="BC26 BC33 BC36 BC39 BC42 BC45 BC48">
    <cfRule type="cellIs" dxfId="1355" priority="36" operator="greaterThan">
      <formula>20</formula>
    </cfRule>
  </conditionalFormatting>
  <conditionalFormatting sqref="AJ36 AJ39 AJ42 AJ45 AJ48">
    <cfRule type="cellIs" dxfId="1354" priority="35" operator="lessThan">
      <formula>20.1</formula>
    </cfRule>
  </conditionalFormatting>
  <conditionalFormatting sqref="AP36 AP39 AP42 AP45 AP48">
    <cfRule type="cellIs" dxfId="1353" priority="34" operator="lessThan">
      <formula>20.1</formula>
    </cfRule>
  </conditionalFormatting>
  <conditionalFormatting sqref="AV36 AV39 AV42 AV45 AV48">
    <cfRule type="cellIs" dxfId="1352" priority="33" operator="lessThan">
      <formula>20.1</formula>
    </cfRule>
  </conditionalFormatting>
  <conditionalFormatting sqref="BB36 BB39 BB42 BB45 BB48">
    <cfRule type="cellIs" dxfId="1351" priority="32" operator="lessThan">
      <formula>20.1</formula>
    </cfRule>
  </conditionalFormatting>
  <conditionalFormatting sqref="AI26">
    <cfRule type="cellIs" dxfId="1350" priority="31" operator="between">
      <formula>80</formula>
      <formula>120</formula>
    </cfRule>
  </conditionalFormatting>
  <conditionalFormatting sqref="AO26">
    <cfRule type="cellIs" dxfId="1349" priority="30" operator="between">
      <formula>80</formula>
      <formula>120</formula>
    </cfRule>
  </conditionalFormatting>
  <conditionalFormatting sqref="AU26">
    <cfRule type="cellIs" dxfId="1348" priority="29" operator="between">
      <formula>80</formula>
      <formula>120</formula>
    </cfRule>
  </conditionalFormatting>
  <conditionalFormatting sqref="BA26">
    <cfRule type="cellIs" dxfId="1347" priority="28" operator="between">
      <formula>80</formula>
      <formula>120</formula>
    </cfRule>
  </conditionalFormatting>
  <conditionalFormatting sqref="BC138">
    <cfRule type="cellIs" dxfId="1346" priority="27" operator="greaterThan">
      <formula>20</formula>
    </cfRule>
  </conditionalFormatting>
  <conditionalFormatting sqref="BA96">
    <cfRule type="cellIs" dxfId="1345" priority="17" operator="between">
      <formula>80</formula>
      <formula>120</formula>
    </cfRule>
  </conditionalFormatting>
  <conditionalFormatting sqref="AK96">
    <cfRule type="cellIs" dxfId="1344" priority="22" operator="greaterThan">
      <formula>20</formula>
    </cfRule>
  </conditionalFormatting>
  <conditionalFormatting sqref="AQ96">
    <cfRule type="cellIs" dxfId="1343" priority="21" operator="greaterThan">
      <formula>20</formula>
    </cfRule>
  </conditionalFormatting>
  <conditionalFormatting sqref="AO96">
    <cfRule type="cellIs" dxfId="1342" priority="19" operator="between">
      <formula>80</formula>
      <formula>120</formula>
    </cfRule>
  </conditionalFormatting>
  <conditionalFormatting sqref="AU96">
    <cfRule type="cellIs" dxfId="1341" priority="18" operator="between">
      <formula>80</formula>
      <formula>120</formula>
    </cfRule>
  </conditionalFormatting>
  <conditionalFormatting sqref="AO138">
    <cfRule type="cellIs" dxfId="1340" priority="12" operator="between">
      <formula>80</formula>
      <formula>120</formula>
    </cfRule>
  </conditionalFormatting>
  <conditionalFormatting sqref="AO51">
    <cfRule type="cellIs" dxfId="1339" priority="26" operator="between">
      <formula>80</formula>
      <formula>120</formula>
    </cfRule>
  </conditionalFormatting>
  <conditionalFormatting sqref="AU51">
    <cfRule type="cellIs" dxfId="1338" priority="25" operator="between">
      <formula>80</formula>
      <formula>120</formula>
    </cfRule>
  </conditionalFormatting>
  <conditionalFormatting sqref="AI138">
    <cfRule type="cellIs" dxfId="1337" priority="9" operator="between">
      <formula>80</formula>
      <formula>120</formula>
    </cfRule>
  </conditionalFormatting>
  <conditionalFormatting sqref="BA51">
    <cfRule type="cellIs" dxfId="1336" priority="24" operator="between">
      <formula>80</formula>
      <formula>120</formula>
    </cfRule>
  </conditionalFormatting>
  <conditionalFormatting sqref="AI51">
    <cfRule type="cellIs" dxfId="1335" priority="23" operator="between">
      <formula>80</formula>
      <formula>120</formula>
    </cfRule>
  </conditionalFormatting>
  <conditionalFormatting sqref="AU138">
    <cfRule type="cellIs" dxfId="1334" priority="11" operator="between">
      <formula>80</formula>
      <formula>120</formula>
    </cfRule>
  </conditionalFormatting>
  <conditionalFormatting sqref="BA138">
    <cfRule type="cellIs" dxfId="1333" priority="10" operator="between">
      <formula>80</formula>
      <formula>120</formula>
    </cfRule>
  </conditionalFormatting>
  <conditionalFormatting sqref="AW96">
    <cfRule type="cellIs" dxfId="1332" priority="20" operator="greaterThan">
      <formula>20</formula>
    </cfRule>
  </conditionalFormatting>
  <conditionalFormatting sqref="AI96">
    <cfRule type="cellIs" dxfId="1331" priority="16" operator="between">
      <formula>80</formula>
      <formula>120</formula>
    </cfRule>
  </conditionalFormatting>
  <conditionalFormatting sqref="AK138">
    <cfRule type="cellIs" dxfId="1330" priority="15" operator="greaterThan">
      <formula>20</formula>
    </cfRule>
  </conditionalFormatting>
  <conditionalFormatting sqref="AQ138">
    <cfRule type="cellIs" dxfId="1329" priority="14" operator="greaterThan">
      <formula>20</formula>
    </cfRule>
  </conditionalFormatting>
  <conditionalFormatting sqref="AW138">
    <cfRule type="cellIs" dxfId="1328" priority="13" operator="greaterThan">
      <formula>20</formula>
    </cfRule>
  </conditionalFormatting>
  <conditionalFormatting sqref="AK29">
    <cfRule type="cellIs" dxfId="1327" priority="8" operator="greaterThan">
      <formula>20</formula>
    </cfRule>
  </conditionalFormatting>
  <conditionalFormatting sqref="AQ29">
    <cfRule type="cellIs" dxfId="1326" priority="7" operator="greaterThan">
      <formula>20</formula>
    </cfRule>
  </conditionalFormatting>
  <conditionalFormatting sqref="AW29">
    <cfRule type="cellIs" dxfId="1325" priority="6" operator="greaterThan">
      <formula>20</formula>
    </cfRule>
  </conditionalFormatting>
  <conditionalFormatting sqref="BC29">
    <cfRule type="cellIs" dxfId="1324" priority="5" operator="greaterThan">
      <formula>20</formula>
    </cfRule>
  </conditionalFormatting>
  <conditionalFormatting sqref="AI29">
    <cfRule type="cellIs" dxfId="1323" priority="4" operator="between">
      <formula>80</formula>
      <formula>120</formula>
    </cfRule>
  </conditionalFormatting>
  <conditionalFormatting sqref="AO29">
    <cfRule type="cellIs" dxfId="1322" priority="3" operator="between">
      <formula>80</formula>
      <formula>120</formula>
    </cfRule>
  </conditionalFormatting>
  <conditionalFormatting sqref="AU29">
    <cfRule type="cellIs" dxfId="1321" priority="2" operator="between">
      <formula>80</formula>
      <formula>120</formula>
    </cfRule>
  </conditionalFormatting>
  <conditionalFormatting sqref="BA29">
    <cfRule type="cellIs" dxfId="132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A494-3167-45A1-8F1B-CFD295D7DDAF}">
  <dimension ref="A1:BJ140"/>
  <sheetViews>
    <sheetView zoomScale="74" zoomScaleNormal="74" workbookViewId="0">
      <selection activeCell="A25" sqref="A25:BL181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3" spans="1:16" x14ac:dyDescent="0.35">
      <c r="C3" t="s">
        <v>148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5.5267408615418748E-2</v>
      </c>
      <c r="N14" s="3">
        <f>((H14*$H$21)+$H$22)*1000/L14</f>
        <v>0.14543232672190043</v>
      </c>
      <c r="O14" s="3">
        <f>N14-M14</f>
        <v>9.0164918106481681E-2</v>
      </c>
      <c r="P14" s="3">
        <f>((J14*$J$21)+$J$22)*1000/L14</f>
        <v>1.8226376735729456E-2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AVERAGE('07oct22'!I36:I37,'11oct22'!I36:I37) - (A16*G36/0.5)</f>
        <v>1100</v>
      </c>
      <c r="G15">
        <f>6*H36/1000</f>
        <v>1.2000000000000001E-3</v>
      </c>
      <c r="H15" s="2">
        <f>AVERAGE('07oct22'!J36:J37,'11oct22'!J36:J37) - (B16*H36/0.5)</f>
        <v>2170.6999999999998</v>
      </c>
      <c r="I15">
        <f>0.3*H36/1000</f>
        <v>5.9999999999999995E-5</v>
      </c>
      <c r="J15" s="2">
        <f>AVERAGE('07oct22'!L36:L37,'11oct22'!L36:L37) - (C16*H36/0.5)</f>
        <v>1071.95</v>
      </c>
      <c r="L15">
        <v>0.2</v>
      </c>
      <c r="M15" s="3">
        <f t="shared" ref="M15:M19" si="0">((F15*$F$21)+$F$22)*1000/L15</f>
        <v>2.8793122680749321</v>
      </c>
      <c r="N15" s="3">
        <f t="shared" ref="N15:N19" si="1">((H15*$H$21)+$H$22)*1000/L15</f>
        <v>5.7205866655885256</v>
      </c>
      <c r="O15" s="3">
        <f t="shared" ref="O15:O19" si="2">N15-M15</f>
        <v>2.8412743975135935</v>
      </c>
      <c r="P15" s="3">
        <f t="shared" ref="P15:P19" si="3">((J15*$J$21)+$J$22)*1000/L15</f>
        <v>0.31270523089423119</v>
      </c>
    </row>
    <row r="16" spans="1:16" x14ac:dyDescent="0.35">
      <c r="A16">
        <f>AVERAGE(I33:I34)</f>
        <v>75</v>
      </c>
      <c r="B16">
        <f>AVERAGE(J33:J34)</f>
        <v>152</v>
      </c>
      <c r="C16">
        <f>AVERAGE(L33:L34)</f>
        <v>152</v>
      </c>
      <c r="E16">
        <f>3*G39/1000</f>
        <v>1.7999999999999997E-3</v>
      </c>
      <c r="F16" s="2">
        <f>AVERAGE('07oct22'!I39:I40,'11oct22'!I39:I40) - (A16*G39/0.5)</f>
        <v>3793.5</v>
      </c>
      <c r="G16">
        <f>6*H39/1000</f>
        <v>3.5999999999999995E-3</v>
      </c>
      <c r="H16" s="2">
        <f>AVERAGE('07oct22'!J39:J40,'11oct22'!J39:J40) - (B16*H39/0.5)</f>
        <v>7396.1</v>
      </c>
      <c r="I16">
        <f>0.3*H39/1000</f>
        <v>1.7999999999999998E-4</v>
      </c>
      <c r="J16" s="2">
        <f>AVERAGE('07oct22'!L39:L40,'11oct22'!L39:L40) - (C16*H39/0.5)</f>
        <v>3264.1</v>
      </c>
      <c r="L16">
        <v>0.6</v>
      </c>
      <c r="M16" s="3">
        <f t="shared" si="0"/>
        <v>3.1971255079327814</v>
      </c>
      <c r="N16" s="3">
        <f t="shared" si="1"/>
        <v>6.2053985407514878</v>
      </c>
      <c r="O16" s="3">
        <f t="shared" si="2"/>
        <v>3.0082730328187064</v>
      </c>
      <c r="P16" s="3">
        <f t="shared" si="3"/>
        <v>0.28633604327278539</v>
      </c>
    </row>
    <row r="17" spans="1:62" x14ac:dyDescent="0.35">
      <c r="E17">
        <f>9*G42/1000</f>
        <v>2.9970000000000005E-3</v>
      </c>
      <c r="F17" s="2">
        <f>AVERAGE('07oct22'!I42:I43,'11oct22'!I42:I43) - (A16*G42/0.5)</f>
        <v>5605.05</v>
      </c>
      <c r="G17">
        <f>18*H42/1000</f>
        <v>5.9940000000000011E-3</v>
      </c>
      <c r="H17" s="2">
        <f>AVERAGE('07oct22'!J42:J43,'11oct22'!J42:J43) - (B16*H42/0.5)</f>
        <v>11409.018</v>
      </c>
      <c r="I17">
        <f>0.9*H42/1000</f>
        <v>2.9970000000000002E-4</v>
      </c>
      <c r="J17" s="2">
        <f>AVERAGE('07oct22'!L42:L43,'11oct22'!L42:L43) - (C16*H42/0.5)</f>
        <v>5391.768</v>
      </c>
      <c r="L17">
        <v>0.33300000000000002</v>
      </c>
      <c r="M17" s="3">
        <f t="shared" si="0"/>
        <v>8.4718717609697887</v>
      </c>
      <c r="N17" s="3">
        <f t="shared" si="1"/>
        <v>17.128862690649591</v>
      </c>
      <c r="O17" s="3">
        <f t="shared" si="2"/>
        <v>8.656990929679802</v>
      </c>
      <c r="P17" s="3">
        <f t="shared" si="3"/>
        <v>0.83437931048656622</v>
      </c>
    </row>
    <row r="18" spans="1:62" x14ac:dyDescent="0.35">
      <c r="E18">
        <f>9*G45/1000</f>
        <v>4.2030000000000001E-3</v>
      </c>
      <c r="F18" s="2">
        <f>AVERAGE('11oct22'!I45:I46,'11oct22'!I45:I46) - (A16*G45/0.5)</f>
        <v>8397.4500000000007</v>
      </c>
      <c r="G18">
        <f>18*H45/1000</f>
        <v>8.4060000000000003E-3</v>
      </c>
      <c r="H18" s="2">
        <f>AVERAGE('11oct22'!J45:J46,'11oct22'!J45:J46) - (B16*H45/0.5)</f>
        <v>17216.031999999999</v>
      </c>
      <c r="I18">
        <f>0.9*H45/1000</f>
        <v>4.2030000000000002E-4</v>
      </c>
      <c r="J18" s="2">
        <f>AVERAGE('11oct22'!L45:L46,'11oct22'!L45:L46) - (C16*H45/0.5)</f>
        <v>8961.0319999999992</v>
      </c>
      <c r="L18">
        <v>0.46700000000000003</v>
      </c>
      <c r="M18" s="3">
        <f t="shared" si="0"/>
        <v>9.0210640171478946</v>
      </c>
      <c r="N18" s="3">
        <f t="shared" si="1"/>
        <v>18.3513975146092</v>
      </c>
      <c r="O18" s="3">
        <f t="shared" si="2"/>
        <v>9.3303334974613055</v>
      </c>
      <c r="P18" s="3">
        <f t="shared" si="3"/>
        <v>0.9759028994600546</v>
      </c>
    </row>
    <row r="19" spans="1:62" x14ac:dyDescent="0.35">
      <c r="E19">
        <f>9*G48/1000</f>
        <v>5.3999999999999994E-3</v>
      </c>
      <c r="F19" s="2">
        <f>AVERAGE('07oct22'!I48:I49,'11oct22'!I48:I49) - (A16*G48/0.5)</f>
        <v>10868.25</v>
      </c>
      <c r="G19">
        <f>18*H48/1000</f>
        <v>1.0799999999999999E-2</v>
      </c>
      <c r="H19" s="2">
        <f>AVERAGE('07oct22'!J48:J49,'11oct22'!J48:J49) - (B16*H48/0.5)</f>
        <v>21705.35</v>
      </c>
      <c r="I19">
        <f>0.9*H48/1000</f>
        <v>5.4000000000000001E-4</v>
      </c>
      <c r="J19" s="2">
        <f>AVERAGE('07oct22'!L48:L49,'11oct22'!L48:L49) - (C16*H48/0.5)</f>
        <v>10309.35</v>
      </c>
      <c r="L19">
        <v>0.6</v>
      </c>
      <c r="M19" s="3">
        <f t="shared" si="0"/>
        <v>9.0737639081777193</v>
      </c>
      <c r="N19" s="3">
        <f t="shared" si="1"/>
        <v>17.976522439602739</v>
      </c>
      <c r="O19" s="3">
        <f t="shared" si="2"/>
        <v>8.9027585314250199</v>
      </c>
      <c r="P19" s="3">
        <f t="shared" si="3"/>
        <v>0.87158195841624309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4.9838977209752454E-7</v>
      </c>
      <c r="G21" s="5"/>
      <c r="H21" s="5">
        <f>SLOPE(G13:G19,H13:H19)</f>
        <v>4.9357404051999594E-7</v>
      </c>
      <c r="I21" s="5"/>
      <c r="J21" s="5">
        <f>SLOPE(I13:I19,J13:J19)</f>
        <v>4.9841744308019523E-8</v>
      </c>
    </row>
    <row r="22" spans="1:62" x14ac:dyDescent="0.35">
      <c r="D22" t="s">
        <v>34</v>
      </c>
      <c r="F22" s="5">
        <f>INTERCEPT(E13:E19,F13:F19)</f>
        <v>2.7633704307709374E-5</v>
      </c>
      <c r="G22" s="5"/>
      <c r="H22" s="5">
        <f>INTERCEPT(G13:G19,H13:H19)</f>
        <v>7.2716163360950214E-5</v>
      </c>
      <c r="I22" s="5"/>
      <c r="J22" s="5">
        <f>INTERCEPT(I13:I19,J13:J19)</f>
        <v>9.1131883678647284E-6</v>
      </c>
    </row>
    <row r="23" spans="1:62" x14ac:dyDescent="0.35">
      <c r="D23" t="s">
        <v>35</v>
      </c>
      <c r="F23" s="4">
        <f>RSQ(E13:E19,F13:F19)</f>
        <v>0.99779433639057757</v>
      </c>
      <c r="G23" s="4"/>
      <c r="H23" s="4">
        <f>RSQ(G13:G19,H13:H19)</f>
        <v>0.99846080445720076</v>
      </c>
      <c r="I23" s="4"/>
      <c r="J23" s="4">
        <f>RSQ(I13:I19,J13:J19)</f>
        <v>0.99004249326342619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4499</v>
      </c>
      <c r="J25">
        <v>8408</v>
      </c>
      <c r="L25">
        <v>3604</v>
      </c>
      <c r="M25">
        <v>6.4450000000000003</v>
      </c>
      <c r="N25">
        <v>12.336</v>
      </c>
      <c r="O25">
        <v>5.8920000000000003</v>
      </c>
      <c r="Q25">
        <v>0.435</v>
      </c>
      <c r="R25">
        <v>1</v>
      </c>
      <c r="S25">
        <v>0</v>
      </c>
      <c r="T25">
        <v>0</v>
      </c>
      <c r="V25">
        <v>0</v>
      </c>
      <c r="Y25" s="1">
        <v>44844</v>
      </c>
      <c r="Z25" s="6">
        <v>0.42534722222222227</v>
      </c>
      <c r="AB25">
        <v>1</v>
      </c>
      <c r="AD25" s="3">
        <f t="shared" ref="AD25:AD35" si="4">((I25*$F$21)+$F$22)*1000/G25</f>
        <v>7.5662976299149065</v>
      </c>
      <c r="AE25" s="3">
        <f t="shared" ref="AE25:AE35" si="5">((J25*$H$21)+$H$22)*1000/H25</f>
        <v>14.075622320176921</v>
      </c>
      <c r="AF25" s="3">
        <f t="shared" ref="AF25:AF35" si="6">AE25-AD25</f>
        <v>6.5093246902620141</v>
      </c>
      <c r="AG25" s="3">
        <f t="shared" ref="AG25:AG35" si="7">((L25*$J$21)+$J$22)*1000/H25</f>
        <v>0.629142782846557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7195</v>
      </c>
      <c r="J26">
        <v>8413</v>
      </c>
      <c r="L26">
        <v>3634</v>
      </c>
      <c r="M26">
        <v>9.8919999999999995</v>
      </c>
      <c r="N26">
        <v>12.343</v>
      </c>
      <c r="O26">
        <v>2.4510000000000001</v>
      </c>
      <c r="Q26">
        <v>0.44</v>
      </c>
      <c r="R26">
        <v>1</v>
      </c>
      <c r="S26">
        <v>0</v>
      </c>
      <c r="T26">
        <v>0</v>
      </c>
      <c r="V26">
        <v>0</v>
      </c>
      <c r="Y26" s="1">
        <v>44844</v>
      </c>
      <c r="Z26" s="6">
        <v>0.43231481481481482</v>
      </c>
      <c r="AB26">
        <v>1</v>
      </c>
      <c r="AD26" s="3">
        <f t="shared" si="4"/>
        <v>12.045160381831328</v>
      </c>
      <c r="AE26" s="3">
        <f t="shared" si="5"/>
        <v>14.083848554185588</v>
      </c>
      <c r="AF26" s="3">
        <f t="shared" si="6"/>
        <v>2.0386881723542594</v>
      </c>
      <c r="AG26" s="3">
        <f t="shared" si="7"/>
        <v>0.6341269572773589</v>
      </c>
      <c r="AH26" s="3"/>
      <c r="AK26">
        <f>ABS(100*(AD26-AD27)/(AVERAGE(AD26:AD27)))</f>
        <v>2.7588315138857688E-2</v>
      </c>
      <c r="AQ26">
        <f>ABS(100*(AE26-AE27)/(AVERAGE(AE26:AE27)))</f>
        <v>9.3498076606451874E-2</v>
      </c>
      <c r="AW26">
        <f>ABS(100*(AF26-AF27)/(AVERAGE(AF26:AF27)))</f>
        <v>0.48380019696198673</v>
      </c>
      <c r="BC26">
        <f>ABS(100*(AG26-AG27)/(AVERAGE(AG26:AG27)))</f>
        <v>1.1461788332316312</v>
      </c>
      <c r="BG26" s="3">
        <f>AVERAGE(AD26:AD27)</f>
        <v>12.043499082591003</v>
      </c>
      <c r="BH26" s="3">
        <f>AVERAGE(AE26:AE27)</f>
        <v>14.077267566978653</v>
      </c>
      <c r="BI26" s="3">
        <f>AVERAGE(AF26:AF27)</f>
        <v>2.0337684843876502</v>
      </c>
      <c r="BJ26" s="3">
        <f>AVERAGE(AG26:AG27)</f>
        <v>0.63778201852661365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7193</v>
      </c>
      <c r="J27">
        <v>8405</v>
      </c>
      <c r="L27">
        <v>3678</v>
      </c>
      <c r="M27">
        <v>9.8889999999999993</v>
      </c>
      <c r="N27">
        <v>12.331</v>
      </c>
      <c r="O27">
        <v>2.4420000000000002</v>
      </c>
      <c r="Q27">
        <v>0.44800000000000001</v>
      </c>
      <c r="R27">
        <v>1</v>
      </c>
      <c r="S27">
        <v>0</v>
      </c>
      <c r="T27">
        <v>0</v>
      </c>
      <c r="V27">
        <v>0</v>
      </c>
      <c r="Y27" s="1">
        <v>44844</v>
      </c>
      <c r="Z27" s="6">
        <v>0.43967592592592591</v>
      </c>
      <c r="AB27">
        <v>1</v>
      </c>
      <c r="AD27" s="3">
        <f t="shared" si="4"/>
        <v>12.041837783350678</v>
      </c>
      <c r="AE27" s="3">
        <f t="shared" si="5"/>
        <v>14.070686579771719</v>
      </c>
      <c r="AF27" s="3">
        <f t="shared" si="6"/>
        <v>2.0288487964210411</v>
      </c>
      <c r="AG27" s="3">
        <f t="shared" si="7"/>
        <v>0.64143707977586839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3848</v>
      </c>
      <c r="J28">
        <v>734</v>
      </c>
      <c r="L28">
        <v>433</v>
      </c>
      <c r="M28">
        <v>3.367</v>
      </c>
      <c r="N28">
        <v>0.9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44844</v>
      </c>
      <c r="Z28" s="6">
        <v>0.45187500000000003</v>
      </c>
      <c r="AB28">
        <v>1</v>
      </c>
      <c r="AD28" s="3">
        <f t="shared" si="4"/>
        <v>3.8908750946779675</v>
      </c>
      <c r="AE28" s="3">
        <f t="shared" si="5"/>
        <v>0.86999901820525449</v>
      </c>
      <c r="AF28" s="3">
        <f t="shared" si="6"/>
        <v>-3.0208760764727129</v>
      </c>
      <c r="AG28" s="3">
        <f t="shared" si="7"/>
        <v>6.1389327306474367E-2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661</v>
      </c>
      <c r="J29">
        <v>776</v>
      </c>
      <c r="L29">
        <v>421</v>
      </c>
      <c r="M29">
        <v>0.92200000000000004</v>
      </c>
      <c r="N29">
        <v>0.93600000000000005</v>
      </c>
      <c r="O29">
        <v>1.4E-2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44844</v>
      </c>
      <c r="Z29" s="6">
        <v>0.45806712962962964</v>
      </c>
      <c r="AB29">
        <v>1</v>
      </c>
      <c r="AD29" s="3">
        <f t="shared" si="4"/>
        <v>0.71413868732834618</v>
      </c>
      <c r="AE29" s="3">
        <f t="shared" si="5"/>
        <v>0.9114592376089341</v>
      </c>
      <c r="AF29" s="3">
        <f t="shared" si="6"/>
        <v>0.19732055028058793</v>
      </c>
      <c r="AG29" s="3">
        <f t="shared" si="7"/>
        <v>6.0193125443081898E-2</v>
      </c>
      <c r="AH29" s="3"/>
      <c r="AK29">
        <f>ABS(100*(AD29-AD30)/(AVERAGE(AD29:AD30)))</f>
        <v>10.426671591766883</v>
      </c>
      <c r="AQ29">
        <f>ABS(100*(AE29-AE30)/(AVERAGE(AE29:AE30)))</f>
        <v>4.2403167941679403</v>
      </c>
      <c r="AW29">
        <f>ABS(100*(AF29-AF30)/(AVERAGE(AF29:AF30)))</f>
        <v>43.675035260997824</v>
      </c>
      <c r="BC29">
        <f>ABS(100*(AG29-AG30)/(AVERAGE(AG29:AG30)))</f>
        <v>6.5669085492253618</v>
      </c>
      <c r="BG29" s="3">
        <f>AVERAGE(AD29:AD30)</f>
        <v>0.67875301350942197</v>
      </c>
      <c r="BH29" s="3">
        <f>AVERAGE(AE29:AE30)</f>
        <v>0.93120219922973391</v>
      </c>
      <c r="BI29" s="3">
        <f>AVERAGE(AF29:AF30)</f>
        <v>0.252449185720312</v>
      </c>
      <c r="BJ29" s="3">
        <f>AVERAGE(AG29:AG30)</f>
        <v>6.2236636959710698E-2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590</v>
      </c>
      <c r="J30">
        <v>816</v>
      </c>
      <c r="L30">
        <v>462</v>
      </c>
      <c r="M30">
        <v>0.86799999999999999</v>
      </c>
      <c r="N30">
        <v>0.97</v>
      </c>
      <c r="O30">
        <v>0.10199999999999999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44844</v>
      </c>
      <c r="Z30" s="6">
        <v>0.46475694444444443</v>
      </c>
      <c r="AB30">
        <v>1</v>
      </c>
      <c r="AD30" s="3">
        <f t="shared" si="4"/>
        <v>0.64336733969049764</v>
      </c>
      <c r="AE30" s="3">
        <f t="shared" si="5"/>
        <v>0.95094516085053371</v>
      </c>
      <c r="AF30" s="3">
        <f t="shared" si="6"/>
        <v>0.30757782116003607</v>
      </c>
      <c r="AG30" s="3">
        <f t="shared" si="7"/>
        <v>6.4280148476339491E-2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44844</v>
      </c>
      <c r="Z31" s="6">
        <v>0.46857638888888892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134</v>
      </c>
      <c r="J32">
        <v>141</v>
      </c>
      <c r="L32">
        <v>108</v>
      </c>
      <c r="M32">
        <v>0.51800000000000002</v>
      </c>
      <c r="N32">
        <v>0.39800000000000002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44844</v>
      </c>
      <c r="Z32" s="6">
        <v>0.47927083333333331</v>
      </c>
      <c r="AB32">
        <v>1</v>
      </c>
      <c r="AD32" s="3">
        <f>((I32*$F$21)+$F$22)*1000/G32</f>
        <v>0.18883586753755532</v>
      </c>
      <c r="AE32" s="3">
        <f t="shared" si="5"/>
        <v>0.28462020614853928</v>
      </c>
      <c r="AF32" s="3">
        <f t="shared" si="6"/>
        <v>9.5784338610983955E-2</v>
      </c>
      <c r="AG32" s="3">
        <f t="shared" si="7"/>
        <v>2.8992193506261674E-2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77</v>
      </c>
      <c r="J33">
        <v>152</v>
      </c>
      <c r="L33">
        <v>157</v>
      </c>
      <c r="M33">
        <v>0.47399999999999998</v>
      </c>
      <c r="N33">
        <v>0.40699999999999997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44844</v>
      </c>
      <c r="Z33" s="6">
        <v>0.48495370370370372</v>
      </c>
      <c r="AB33">
        <v>1</v>
      </c>
      <c r="AD33" s="3">
        <f t="shared" si="4"/>
        <v>0.13201943351843753</v>
      </c>
      <c r="AE33" s="3">
        <f t="shared" si="5"/>
        <v>0.29547883503997918</v>
      </c>
      <c r="AF33" s="3">
        <f t="shared" si="6"/>
        <v>0.16345940152154165</v>
      </c>
      <c r="AG33" s="3">
        <f t="shared" si="7"/>
        <v>3.3876684448447582E-2</v>
      </c>
      <c r="AH33" s="3"/>
      <c r="AK33">
        <f>ABS(100*(AD33-AD34)/(AVERAGE(AD33:AD34)))</f>
        <v>3.0664036633148841</v>
      </c>
      <c r="AQ33">
        <f>ABS(100*(AE33-AE34)/(AVERAGE(AE33:AE34)))</f>
        <v>0</v>
      </c>
      <c r="AW33">
        <f>ABS(100*(AF33-AF34)/(AVERAGE(AF33:AF34)))</f>
        <v>2.4098197832676607</v>
      </c>
      <c r="BC33">
        <f>ABS(100*(AG33-AG34)/(AVERAGE(AG33:AG34)))</f>
        <v>2.9864788546394192</v>
      </c>
      <c r="BG33" s="3">
        <f>AVERAGE(AD33:AD34)</f>
        <v>0.13002587443004743</v>
      </c>
      <c r="BH33" s="3">
        <f>AVERAGE(AE33:AE34)</f>
        <v>0.29547883503997918</v>
      </c>
      <c r="BI33" s="3">
        <f>AVERAGE(AF33:AF34)</f>
        <v>0.16545296060993175</v>
      </c>
      <c r="BJ33" s="3">
        <f>AVERAGE(AG33:AG34)</f>
        <v>3.337826700536739E-2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73</v>
      </c>
      <c r="J34">
        <v>152</v>
      </c>
      <c r="L34">
        <v>147</v>
      </c>
      <c r="M34">
        <v>0.47099999999999997</v>
      </c>
      <c r="N34">
        <v>0.40799999999999997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44844</v>
      </c>
      <c r="Z34" s="6">
        <v>0.49106481481481484</v>
      </c>
      <c r="AB34">
        <v>1</v>
      </c>
      <c r="AD34" s="3">
        <f t="shared" si="4"/>
        <v>0.12803231534165735</v>
      </c>
      <c r="AE34" s="3">
        <f t="shared" si="5"/>
        <v>0.29547883503997918</v>
      </c>
      <c r="AF34" s="3">
        <f t="shared" si="6"/>
        <v>0.16744651969832183</v>
      </c>
      <c r="AG34" s="3">
        <f t="shared" si="7"/>
        <v>3.2879849562287199E-2</v>
      </c>
      <c r="AH34" s="3"/>
    </row>
    <row r="35" spans="1:62" x14ac:dyDescent="0.35">
      <c r="A35">
        <v>3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 s="9">
        <v>367</v>
      </c>
      <c r="J35" s="9">
        <v>2060</v>
      </c>
      <c r="K35" s="9"/>
      <c r="L35" s="9">
        <v>1043</v>
      </c>
      <c r="M35">
        <v>1.7410000000000001</v>
      </c>
      <c r="N35">
        <v>5.0599999999999996</v>
      </c>
      <c r="O35">
        <v>3.319</v>
      </c>
      <c r="Q35">
        <v>0</v>
      </c>
      <c r="R35">
        <v>1</v>
      </c>
      <c r="S35">
        <v>0</v>
      </c>
      <c r="T35">
        <v>0</v>
      </c>
      <c r="V35">
        <v>0</v>
      </c>
      <c r="Y35" s="1">
        <v>44844</v>
      </c>
      <c r="Z35" s="6">
        <v>0.50214120370370374</v>
      </c>
      <c r="AB35">
        <v>3</v>
      </c>
      <c r="AC35" t="s">
        <v>200</v>
      </c>
      <c r="AD35" s="3">
        <f t="shared" si="4"/>
        <v>1.0527137533375042</v>
      </c>
      <c r="AE35" s="3">
        <f t="shared" si="5"/>
        <v>5.4473934341607082</v>
      </c>
      <c r="AF35" s="3">
        <f t="shared" si="6"/>
        <v>4.394679680823204</v>
      </c>
      <c r="AG35" s="3">
        <f t="shared" si="7"/>
        <v>0.30549063840564539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 s="9">
        <v>993</v>
      </c>
      <c r="J36" s="9">
        <v>2122</v>
      </c>
      <c r="K36" s="9"/>
      <c r="L36" s="9">
        <v>1078</v>
      </c>
      <c r="M36">
        <v>2.9430000000000001</v>
      </c>
      <c r="N36">
        <v>5.19</v>
      </c>
      <c r="O36">
        <v>2.2480000000000002</v>
      </c>
      <c r="Q36">
        <v>0</v>
      </c>
      <c r="R36">
        <v>1</v>
      </c>
      <c r="S36">
        <v>0</v>
      </c>
      <c r="T36">
        <v>0</v>
      </c>
      <c r="V36">
        <v>0</v>
      </c>
      <c r="Y36" s="1">
        <v>44844</v>
      </c>
      <c r="Z36" s="6">
        <v>0.50841435185185191</v>
      </c>
      <c r="AB36">
        <v>3</v>
      </c>
      <c r="AC36" t="s">
        <v>200</v>
      </c>
      <c r="AD36" s="3">
        <f t="shared" ref="AD36:AD99" si="8">((I36*$F$21)+$F$22)*1000/G36</f>
        <v>2.612673740002756</v>
      </c>
      <c r="AE36" s="3">
        <f t="shared" ref="AE36:AE99" si="9">((J36*$H$21)+$H$22)*1000/H36</f>
        <v>5.6004013867219076</v>
      </c>
      <c r="AF36" s="3">
        <f t="shared" ref="AF36:AF99" si="10">AE36-AD36</f>
        <v>2.9877276467191516</v>
      </c>
      <c r="AG36" s="3">
        <f t="shared" ref="AG36:AG99" si="11">((L36*$J$21)+$J$22)*1000/H36</f>
        <v>0.31421294365954883</v>
      </c>
      <c r="AH36" s="3"/>
      <c r="AJ36">
        <f>ABS(100*((AVERAGE(AD36:AD37))-3)/3)</f>
        <v>9.9620691816644538</v>
      </c>
      <c r="AK36">
        <f>ABS(100*(AD36-AD37)/(AVERAGE(AD36:AD37)))</f>
        <v>6.5501419785549135</v>
      </c>
      <c r="AP36">
        <f>ABS(100*((AVERAGE(AE36:AE37))-6)/6)</f>
        <v>8.2229613496148577</v>
      </c>
      <c r="AQ36">
        <f>ABS(100*(AE36-AE37)/(AVERAGE(AE36:AE37)))</f>
        <v>3.4060468383615676</v>
      </c>
      <c r="AV36">
        <f>ABS(100*((AVERAGE(AF36:AF37))-3)/3)</f>
        <v>6.4838535175652785</v>
      </c>
      <c r="AW36">
        <f>ABS(100*(AF36-AF37)/(AVERAGE(AF36:AF37)))</f>
        <v>12.991927711673545</v>
      </c>
      <c r="BB36">
        <f>ABS(100*((AVERAGE(AG36:AG37))-0.3)/0.3)</f>
        <v>4.4469043780528219</v>
      </c>
      <c r="BC36">
        <f>ABS(100*(AG36-AG37)/(AVERAGE(AG36:AG37)))</f>
        <v>0.5567297761378962</v>
      </c>
      <c r="BG36" s="3">
        <f>AVERAGE(AD36:AD37)</f>
        <v>2.7011379245500664</v>
      </c>
      <c r="BH36" s="3">
        <f>AVERAGE(AE36:AE37)</f>
        <v>5.5066223190231085</v>
      </c>
      <c r="BI36" s="3">
        <f>AVERAGE(AF36:AF37)</f>
        <v>2.8054843944730417</v>
      </c>
      <c r="BJ36" s="3">
        <f>AVERAGE(AG36:AG37)</f>
        <v>0.31334071313415846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 s="9">
        <v>1064</v>
      </c>
      <c r="J37" s="9">
        <v>2046</v>
      </c>
      <c r="K37" s="9"/>
      <c r="L37" s="9">
        <v>1071</v>
      </c>
      <c r="M37">
        <v>3.0779999999999998</v>
      </c>
      <c r="N37">
        <v>5.0289999999999999</v>
      </c>
      <c r="O37">
        <v>1.9510000000000001</v>
      </c>
      <c r="Q37">
        <v>0</v>
      </c>
      <c r="R37">
        <v>1</v>
      </c>
      <c r="S37">
        <v>0</v>
      </c>
      <c r="T37">
        <v>0</v>
      </c>
      <c r="V37">
        <v>0</v>
      </c>
      <c r="Y37" s="1">
        <v>44844</v>
      </c>
      <c r="Z37" s="6">
        <v>0.51515046296296296</v>
      </c>
      <c r="AB37">
        <v>3</v>
      </c>
      <c r="AC37" t="s">
        <v>200</v>
      </c>
      <c r="AD37" s="3">
        <f t="shared" si="8"/>
        <v>2.7896021090973768</v>
      </c>
      <c r="AE37" s="3">
        <f t="shared" si="9"/>
        <v>5.4128432513243085</v>
      </c>
      <c r="AF37" s="3">
        <f t="shared" si="10"/>
        <v>2.6232411422269317</v>
      </c>
      <c r="AG37" s="3">
        <f t="shared" si="11"/>
        <v>0.31246848260876814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 s="9">
        <v>624</v>
      </c>
      <c r="J38" s="9">
        <v>3569</v>
      </c>
      <c r="K38" s="9"/>
      <c r="L38" s="9">
        <v>1809</v>
      </c>
      <c r="M38">
        <v>0.745</v>
      </c>
      <c r="N38">
        <v>2.7509999999999999</v>
      </c>
      <c r="O38">
        <v>2.0070000000000001</v>
      </c>
      <c r="Q38">
        <v>6.0999999999999999E-2</v>
      </c>
      <c r="R38">
        <v>1</v>
      </c>
      <c r="S38">
        <v>0</v>
      </c>
      <c r="T38">
        <v>0</v>
      </c>
      <c r="V38">
        <v>0</v>
      </c>
      <c r="Y38" s="1">
        <v>44844</v>
      </c>
      <c r="Z38" s="6">
        <v>0.52681712962962968</v>
      </c>
      <c r="AB38">
        <v>3</v>
      </c>
      <c r="AC38" t="s">
        <v>200</v>
      </c>
      <c r="AD38" s="3">
        <f t="shared" si="8"/>
        <v>0.56438153682760783</v>
      </c>
      <c r="AE38" s="3">
        <f t="shared" si="9"/>
        <v>3.0571365232946932</v>
      </c>
      <c r="AF38" s="3">
        <f t="shared" si="10"/>
        <v>2.4927549864670855</v>
      </c>
      <c r="AG38" s="3">
        <f t="shared" si="11"/>
        <v>0.16546150636845344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 s="9">
        <v>2331</v>
      </c>
      <c r="J39" s="9">
        <v>7187</v>
      </c>
      <c r="K39" s="9"/>
      <c r="L39" s="9">
        <v>3913</v>
      </c>
      <c r="M39">
        <v>1.8360000000000001</v>
      </c>
      <c r="N39">
        <v>5.306</v>
      </c>
      <c r="O39">
        <v>3.47</v>
      </c>
      <c r="Q39">
        <v>0.24399999999999999</v>
      </c>
      <c r="R39">
        <v>1</v>
      </c>
      <c r="S39">
        <v>0</v>
      </c>
      <c r="T39">
        <v>0</v>
      </c>
      <c r="V39">
        <v>0</v>
      </c>
      <c r="Y39" s="1">
        <v>44844</v>
      </c>
      <c r="Z39" s="6">
        <v>0.5337615740740741</v>
      </c>
      <c r="AB39">
        <v>3</v>
      </c>
      <c r="AC39" t="s">
        <v>200</v>
      </c>
      <c r="AD39" s="3">
        <f t="shared" si="8"/>
        <v>1.9823004384450653</v>
      </c>
      <c r="AE39" s="3">
        <f t="shared" si="9"/>
        <v>6.0333879876302685</v>
      </c>
      <c r="AF39" s="3">
        <f t="shared" si="10"/>
        <v>4.051087549185203</v>
      </c>
      <c r="AG39" s="3">
        <f t="shared" si="11"/>
        <v>0.34023988974190855</v>
      </c>
      <c r="AH39" s="3"/>
      <c r="AJ39">
        <f>ABS(100*((AVERAGE(AD39:AD40))-3)/3)</f>
        <v>15.330611387192953</v>
      </c>
      <c r="AK39">
        <f>ABS(100*(AD39-AD40)/(AVERAGE(AD39:AD40)))</f>
        <v>43.918369167230644</v>
      </c>
      <c r="AP39">
        <f>ABS(100*((AVERAGE(AE39:AE40))-6)/6)</f>
        <v>0.35081061028781058</v>
      </c>
      <c r="AQ39">
        <f>ABS(100*(AE39-AE40)/(AVERAGE(AE39:AE40)))</f>
        <v>0.40987381958543162</v>
      </c>
      <c r="AV39">
        <f>ABS(100*((AVERAGE(AF39:AF40))-3)/3)</f>
        <v>16.03223260776856</v>
      </c>
      <c r="AW39">
        <f>ABS(100*(AF39-AF40)/(AVERAGE(AF39:AF40)))</f>
        <v>32.756448108653984</v>
      </c>
      <c r="BB39">
        <f>ABS(100*((AVERAGE(AG39:AG40))-0.3)/0.3)</f>
        <v>12.776429847811483</v>
      </c>
      <c r="BC39">
        <f>ABS(100*(AG39-AG40)/(AVERAGE(AG39:AG40)))</f>
        <v>1.1294323356114881</v>
      </c>
      <c r="BG39" s="3">
        <f>AVERAGE(AD39:AD40)</f>
        <v>2.5400816583842114</v>
      </c>
      <c r="BH39" s="3">
        <f>AVERAGE(AE39:AE40)</f>
        <v>6.0210486366172686</v>
      </c>
      <c r="BI39" s="3">
        <f>AVERAGE(AF39:AF40)</f>
        <v>3.4809669782330568</v>
      </c>
      <c r="BJ39" s="3">
        <f>AVERAGE(AG39:AG40)</f>
        <v>0.33832928954343444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 s="9">
        <v>3674</v>
      </c>
      <c r="J40" s="9">
        <v>7157</v>
      </c>
      <c r="K40" s="9"/>
      <c r="L40" s="9">
        <v>3867</v>
      </c>
      <c r="M40">
        <v>2.6949999999999998</v>
      </c>
      <c r="N40">
        <v>5.2850000000000001</v>
      </c>
      <c r="O40">
        <v>2.5910000000000002</v>
      </c>
      <c r="Q40">
        <v>0.24</v>
      </c>
      <c r="R40">
        <v>1</v>
      </c>
      <c r="S40">
        <v>0</v>
      </c>
      <c r="T40">
        <v>0</v>
      </c>
      <c r="V40">
        <v>0</v>
      </c>
      <c r="Y40" s="1">
        <v>44844</v>
      </c>
      <c r="Z40" s="6">
        <v>0.54113425925925929</v>
      </c>
      <c r="AB40">
        <v>3</v>
      </c>
      <c r="AC40" t="s">
        <v>200</v>
      </c>
      <c r="AD40" s="3">
        <f t="shared" si="8"/>
        <v>3.0978628783233577</v>
      </c>
      <c r="AE40" s="3">
        <f t="shared" si="9"/>
        <v>6.0087092856042688</v>
      </c>
      <c r="AF40" s="3">
        <f t="shared" si="10"/>
        <v>2.910846407280911</v>
      </c>
      <c r="AG40" s="3">
        <f t="shared" si="11"/>
        <v>0.33641868934496039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 s="9">
        <v>864</v>
      </c>
      <c r="J41" s="9">
        <v>1052</v>
      </c>
      <c r="K41" s="9"/>
      <c r="L41" s="9">
        <v>131</v>
      </c>
      <c r="M41">
        <v>1.6180000000000001</v>
      </c>
      <c r="N41">
        <v>1.7569999999999999</v>
      </c>
      <c r="O41">
        <v>0.13900000000000001</v>
      </c>
      <c r="Q41">
        <v>0</v>
      </c>
      <c r="R41">
        <v>1</v>
      </c>
      <c r="S41">
        <v>0</v>
      </c>
      <c r="T41">
        <v>0</v>
      </c>
      <c r="V41">
        <v>0</v>
      </c>
      <c r="Y41" s="1">
        <v>44844</v>
      </c>
      <c r="Z41" s="6">
        <v>0.55238425925925927</v>
      </c>
      <c r="AB41">
        <v>3</v>
      </c>
      <c r="AC41" t="s">
        <v>200</v>
      </c>
      <c r="AD41" s="3">
        <f t="shared" si="8"/>
        <v>1.3761035057056172</v>
      </c>
      <c r="AE41" s="3">
        <f t="shared" si="9"/>
        <v>1.7776458077717296</v>
      </c>
      <c r="AF41" s="3">
        <f t="shared" si="10"/>
        <v>0.40154230206611241</v>
      </c>
      <c r="AG41" s="3">
        <f t="shared" si="11"/>
        <v>4.6974344961607462E-2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 s="9">
        <v>1145</v>
      </c>
      <c r="J42" s="9">
        <v>10075</v>
      </c>
      <c r="K42" s="9"/>
      <c r="L42" s="9">
        <v>5417</v>
      </c>
      <c r="M42">
        <v>1.9419999999999999</v>
      </c>
      <c r="N42">
        <v>13.234</v>
      </c>
      <c r="O42">
        <v>11.292999999999999</v>
      </c>
      <c r="Q42">
        <v>0.67600000000000005</v>
      </c>
      <c r="R42">
        <v>1</v>
      </c>
      <c r="S42">
        <v>0</v>
      </c>
      <c r="T42">
        <v>0</v>
      </c>
      <c r="V42">
        <v>0</v>
      </c>
      <c r="Y42" s="1">
        <v>44844</v>
      </c>
      <c r="Z42" s="6">
        <v>0.55899305555555556</v>
      </c>
      <c r="AB42">
        <v>3</v>
      </c>
      <c r="AC42" t="s">
        <v>200</v>
      </c>
      <c r="AD42" s="3">
        <f t="shared" si="8"/>
        <v>1.79666664672485</v>
      </c>
      <c r="AE42" s="3">
        <f t="shared" si="9"/>
        <v>15.151575440239966</v>
      </c>
      <c r="AF42" s="3">
        <f t="shared" si="10"/>
        <v>13.354908793515117</v>
      </c>
      <c r="AG42" s="3">
        <f t="shared" si="11"/>
        <v>0.83815590776098037</v>
      </c>
      <c r="AH42" s="3"/>
      <c r="AJ42">
        <f>ABS(100*((AVERAGE(AD42:AD43))-9)/9)</f>
        <v>62.908526572578403</v>
      </c>
      <c r="AK42">
        <f>ABS(100*(AD42-AD43)/(AVERAGE(AD42:AD43)))</f>
        <v>92.358211218275997</v>
      </c>
      <c r="AP42">
        <f>ABS(100*((AVERAGE(AE42:AE43))-18)/18)</f>
        <v>21.905735857926395</v>
      </c>
      <c r="AQ42">
        <f>ABS(100*(AE42-AE43)/(AVERAGE(AE42:AE43)))</f>
        <v>15.573883785645162</v>
      </c>
      <c r="AV42">
        <f>ABS(100*((AVERAGE(AF42:AF43))-9)/9)</f>
        <v>19.097054856725631</v>
      </c>
      <c r="AW42">
        <f>ABS(100*(AF42-AF43)/(AVERAGE(AF42:AF43)))</f>
        <v>49.188152741497568</v>
      </c>
      <c r="BB42">
        <f>ABS(100*((AVERAGE(AG42:AG43))-0.9)/0.9)</f>
        <v>10.804689771251299</v>
      </c>
      <c r="BC42">
        <f>ABS(100*(AG42-AG43)/(AVERAGE(AG42:AG43)))</f>
        <v>8.8191272765999997</v>
      </c>
      <c r="BG42" s="3">
        <f>AVERAGE(AD42:AD43)</f>
        <v>3.3382326084679437</v>
      </c>
      <c r="BH42" s="3">
        <f>AVERAGE(AE42:AE43)</f>
        <v>14.056967545573249</v>
      </c>
      <c r="BI42" s="3">
        <f>AVERAGE(AF42:AF43)</f>
        <v>10.718734937105307</v>
      </c>
      <c r="BJ42" s="3">
        <f>AVERAGE(AG42:AG43)</f>
        <v>0.80275779205873832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 s="9">
        <v>3205</v>
      </c>
      <c r="J43" s="9">
        <v>8598</v>
      </c>
      <c r="K43" s="9"/>
      <c r="L43" s="9">
        <v>4944</v>
      </c>
      <c r="M43">
        <v>4.3150000000000004</v>
      </c>
      <c r="N43">
        <v>11.355</v>
      </c>
      <c r="O43">
        <v>7.04</v>
      </c>
      <c r="Q43">
        <v>0.60199999999999998</v>
      </c>
      <c r="R43">
        <v>1</v>
      </c>
      <c r="S43">
        <v>0</v>
      </c>
      <c r="T43">
        <v>0</v>
      </c>
      <c r="V43">
        <v>0</v>
      </c>
      <c r="Y43" s="1">
        <v>44844</v>
      </c>
      <c r="Z43" s="6">
        <v>0.56615740740740739</v>
      </c>
      <c r="AB43">
        <v>3</v>
      </c>
      <c r="AC43" t="s">
        <v>200</v>
      </c>
      <c r="AD43" s="3">
        <f t="shared" si="8"/>
        <v>4.8797985702110376</v>
      </c>
      <c r="AE43" s="3">
        <f t="shared" si="9"/>
        <v>12.962359650906532</v>
      </c>
      <c r="AF43" s="3">
        <f t="shared" si="10"/>
        <v>8.0825610806954948</v>
      </c>
      <c r="AG43" s="3">
        <f t="shared" si="11"/>
        <v>0.76735967635649627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 s="9">
        <v>1822</v>
      </c>
      <c r="J44" s="9">
        <v>5552</v>
      </c>
      <c r="K44" s="9"/>
      <c r="L44" s="9">
        <v>2862</v>
      </c>
      <c r="M44">
        <v>1.9410000000000001</v>
      </c>
      <c r="N44">
        <v>5.3339999999999996</v>
      </c>
      <c r="O44">
        <v>3.3929999999999998</v>
      </c>
      <c r="Q44">
        <v>0.19600000000000001</v>
      </c>
      <c r="R44">
        <v>1</v>
      </c>
      <c r="S44">
        <v>0</v>
      </c>
      <c r="T44">
        <v>0</v>
      </c>
      <c r="V44">
        <v>0</v>
      </c>
      <c r="Y44" s="1">
        <v>44844</v>
      </c>
      <c r="Z44" s="6">
        <v>0.57820601851851849</v>
      </c>
      <c r="AB44">
        <v>3</v>
      </c>
      <c r="AC44" t="s">
        <v>200</v>
      </c>
      <c r="AD44" s="3">
        <f t="shared" si="8"/>
        <v>2.0036399765940023</v>
      </c>
      <c r="AE44" s="3">
        <f t="shared" si="9"/>
        <v>6.0236386216872964</v>
      </c>
      <c r="AF44" s="3">
        <f t="shared" si="10"/>
        <v>4.0199986450932936</v>
      </c>
      <c r="AG44" s="3">
        <f t="shared" si="11"/>
        <v>0.32496843806727321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 s="9">
        <v>4395</v>
      </c>
      <c r="J45" s="9">
        <v>15539</v>
      </c>
      <c r="K45" s="9"/>
      <c r="L45" s="9">
        <v>9189</v>
      </c>
      <c r="M45">
        <v>4.0540000000000003</v>
      </c>
      <c r="N45">
        <v>14.393000000000001</v>
      </c>
      <c r="O45">
        <v>10.339</v>
      </c>
      <c r="Q45">
        <v>0.90500000000000003</v>
      </c>
      <c r="R45">
        <v>1</v>
      </c>
      <c r="S45">
        <v>0</v>
      </c>
      <c r="T45">
        <v>0</v>
      </c>
      <c r="V45">
        <v>0</v>
      </c>
      <c r="Y45" s="1">
        <v>44844</v>
      </c>
      <c r="Z45" s="6">
        <v>0.58530092592592597</v>
      </c>
      <c r="AB45">
        <v>3</v>
      </c>
      <c r="AC45" t="s">
        <v>200</v>
      </c>
      <c r="AD45" s="3">
        <f t="shared" si="8"/>
        <v>4.7495861941677289</v>
      </c>
      <c r="AE45" s="3">
        <f t="shared" si="9"/>
        <v>16.578936143471452</v>
      </c>
      <c r="AF45" s="3">
        <f t="shared" si="10"/>
        <v>11.829349949303722</v>
      </c>
      <c r="AG45" s="3">
        <f t="shared" si="11"/>
        <v>1.000233355062647</v>
      </c>
      <c r="AH45" s="3"/>
      <c r="AJ45">
        <f>ABS(100*((AVERAGE(AD45:AD46))-9)/9)</f>
        <v>32.688969467811219</v>
      </c>
      <c r="AK45">
        <f>ABS(100*(AD45-AD46)/(AVERAGE(AD45:AD46)))</f>
        <v>43.196042259491641</v>
      </c>
      <c r="AP45">
        <f>ABS(100*((AVERAGE(AE45:AE46))-18)/18)</f>
        <v>9.4537322002961162</v>
      </c>
      <c r="AQ45">
        <f>ABS(100*(AE45-AE46)/(AVERAGE(AE45:AE46)))</f>
        <v>3.4433953717633776</v>
      </c>
      <c r="AV45">
        <f>ABS(100*((AVERAGE(AF45:AF46))-9)/9)</f>
        <v>13.78150506721898</v>
      </c>
      <c r="AW45">
        <f>ABS(100*(AF45-AF46)/(AVERAGE(AF45:AF46)))</f>
        <v>31.034422652927219</v>
      </c>
      <c r="BB45">
        <f>ABS(100*((AVERAGE(AG45:AG46))-0.9)/0.9)</f>
        <v>10.840574162873096</v>
      </c>
      <c r="BC45">
        <f>ABS(100*(AG45-AG46)/(AVERAGE(AG45:AG46)))</f>
        <v>0.53494000869481684</v>
      </c>
      <c r="BG45" s="3">
        <f>AVERAGE(AD45:AD46)</f>
        <v>6.0579927478969902</v>
      </c>
      <c r="BH45" s="3">
        <f>AVERAGE(AE45:AE46)</f>
        <v>16.298328203946699</v>
      </c>
      <c r="BI45" s="3">
        <f>AVERAGE(AF45:AF46)</f>
        <v>10.240335456049708</v>
      </c>
      <c r="BJ45" s="3">
        <f>AVERAGE(AG45:AG46)</f>
        <v>0.99756516746585788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 s="9">
        <v>6847</v>
      </c>
      <c r="J46" s="9">
        <v>15008</v>
      </c>
      <c r="K46" s="9"/>
      <c r="L46" s="9">
        <v>9139</v>
      </c>
      <c r="M46">
        <v>6.0679999999999996</v>
      </c>
      <c r="N46">
        <v>13.912000000000001</v>
      </c>
      <c r="O46">
        <v>7.843</v>
      </c>
      <c r="Q46">
        <v>0.89900000000000002</v>
      </c>
      <c r="R46">
        <v>1</v>
      </c>
      <c r="S46">
        <v>0</v>
      </c>
      <c r="T46">
        <v>0</v>
      </c>
      <c r="V46">
        <v>0</v>
      </c>
      <c r="Y46" s="1">
        <v>44844</v>
      </c>
      <c r="Z46" s="6">
        <v>0.59299768518518514</v>
      </c>
      <c r="AB46">
        <v>3</v>
      </c>
      <c r="AC46" t="s">
        <v>200</v>
      </c>
      <c r="AD46" s="3">
        <f t="shared" si="8"/>
        <v>7.3663993016262515</v>
      </c>
      <c r="AE46" s="3">
        <f t="shared" si="9"/>
        <v>16.017720264421946</v>
      </c>
      <c r="AF46" s="3">
        <f t="shared" si="10"/>
        <v>8.651320962795694</v>
      </c>
      <c r="AG46" s="3">
        <f t="shared" si="11"/>
        <v>0.99489697986906867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 s="9">
        <v>1676</v>
      </c>
      <c r="J47" s="9">
        <v>137</v>
      </c>
      <c r="K47" s="9"/>
      <c r="L47" s="9">
        <v>132</v>
      </c>
      <c r="M47">
        <v>1.417</v>
      </c>
      <c r="N47">
        <v>0.32900000000000001</v>
      </c>
      <c r="O47">
        <v>0</v>
      </c>
      <c r="Q47">
        <v>0</v>
      </c>
      <c r="R47">
        <v>1</v>
      </c>
      <c r="S47">
        <v>0</v>
      </c>
      <c r="T47">
        <v>0</v>
      </c>
      <c r="V47">
        <v>0</v>
      </c>
      <c r="Y47" s="1">
        <v>44844</v>
      </c>
      <c r="Z47" s="6">
        <v>0.6042939814814815</v>
      </c>
      <c r="AB47">
        <v>3</v>
      </c>
      <c r="AC47" t="s">
        <v>200</v>
      </c>
      <c r="AD47" s="3">
        <f t="shared" si="8"/>
        <v>1.4382249372386011</v>
      </c>
      <c r="AE47" s="3">
        <f t="shared" si="9"/>
        <v>0.23389301152031611</v>
      </c>
      <c r="AF47" s="3">
        <f t="shared" si="10"/>
        <v>-1.204331925718285</v>
      </c>
      <c r="AG47" s="3">
        <f t="shared" si="11"/>
        <v>2.6153831027538842E-2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 s="9">
        <v>1060</v>
      </c>
      <c r="J48" s="9">
        <v>181</v>
      </c>
      <c r="K48" s="9"/>
      <c r="L48" s="9">
        <v>51</v>
      </c>
      <c r="M48">
        <v>1.0229999999999999</v>
      </c>
      <c r="N48">
        <v>0.36</v>
      </c>
      <c r="O48">
        <v>0</v>
      </c>
      <c r="Q48">
        <v>0</v>
      </c>
      <c r="R48">
        <v>1</v>
      </c>
      <c r="S48">
        <v>0</v>
      </c>
      <c r="T48">
        <v>0</v>
      </c>
      <c r="V48">
        <v>0</v>
      </c>
      <c r="Y48" s="1">
        <v>44844</v>
      </c>
      <c r="Z48" s="6">
        <v>0.61</v>
      </c>
      <c r="AB48">
        <v>3</v>
      </c>
      <c r="AC48" t="s">
        <v>200</v>
      </c>
      <c r="AD48" s="3">
        <f t="shared" si="8"/>
        <v>0.92654477121847567</v>
      </c>
      <c r="AE48" s="3">
        <f t="shared" si="9"/>
        <v>0.27008844115844916</v>
      </c>
      <c r="AF48" s="3">
        <f t="shared" si="10"/>
        <v>-0.65645633006002657</v>
      </c>
      <c r="AG48" s="3">
        <f t="shared" si="11"/>
        <v>1.9425195545956207E-2</v>
      </c>
      <c r="AH48" s="3"/>
      <c r="AJ48">
        <f>ABS(100*((AVERAGE(AD48:AD49))-9)/9)</f>
        <v>91.943197351899343</v>
      </c>
      <c r="AK48">
        <f>ABS(100*(AD48-AD49)/(AVERAGE(AD48:AD49)))</f>
        <v>55.558994109269207</v>
      </c>
      <c r="AP48">
        <f>ABS(100*((AVERAGE(AE48:AE49))-18)/18)</f>
        <v>83.3358173042554</v>
      </c>
      <c r="AQ48">
        <f>ABS(100*(AE48-AE49)/(AVERAGE(AE48:AE49)))</f>
        <v>181.99141995541936</v>
      </c>
      <c r="AV48">
        <f>ABS(100*((AVERAGE(AF48:AF49))-9)/9)</f>
        <v>74.728437256611471</v>
      </c>
      <c r="AW48">
        <f>ABS(100*(AF48-AF49)/(AVERAGE(AF48:AF49)))</f>
        <v>257.72463932644933</v>
      </c>
      <c r="BB48">
        <f>ABS(100*((AVERAGE(AG48:AG49))-0.9)/0.9)</f>
        <v>71.600889556430886</v>
      </c>
      <c r="BC48">
        <f>ABS(100*(AG48-AG49)/(AVERAGE(AG48:AG49)))</f>
        <v>184.79984036858767</v>
      </c>
      <c r="BG48" s="3">
        <f>AVERAGE(AD48:AD49)</f>
        <v>0.72511223832905958</v>
      </c>
      <c r="BH48" s="3">
        <f>AVERAGE(AE48:AE49)</f>
        <v>2.9995528852340265</v>
      </c>
      <c r="BI48" s="3">
        <f>AVERAGE(AF48:AF49)</f>
        <v>2.2744406469049672</v>
      </c>
      <c r="BJ48" s="3">
        <f>AVERAGE(AG48:AG49)</f>
        <v>0.25559199399212207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 s="9">
        <v>575</v>
      </c>
      <c r="J49" s="9">
        <v>6817</v>
      </c>
      <c r="K49" s="9"/>
      <c r="L49" s="9">
        <v>5737</v>
      </c>
      <c r="M49">
        <v>0.71299999999999997</v>
      </c>
      <c r="N49">
        <v>5.0449999999999999</v>
      </c>
      <c r="O49">
        <v>4.3310000000000004</v>
      </c>
      <c r="Q49">
        <v>0.40300000000000002</v>
      </c>
      <c r="R49">
        <v>1</v>
      </c>
      <c r="S49">
        <v>0</v>
      </c>
      <c r="T49">
        <v>0</v>
      </c>
      <c r="V49">
        <v>0</v>
      </c>
      <c r="Y49" s="1">
        <v>44844</v>
      </c>
      <c r="Z49" s="6">
        <v>0.61677083333333338</v>
      </c>
      <c r="AB49">
        <v>3</v>
      </c>
      <c r="AC49" t="s">
        <v>200</v>
      </c>
      <c r="AD49" s="3">
        <f t="shared" si="8"/>
        <v>0.52367970543964337</v>
      </c>
      <c r="AE49" s="3">
        <f t="shared" si="9"/>
        <v>5.7290173293096043</v>
      </c>
      <c r="AF49" s="3">
        <f t="shared" si="10"/>
        <v>5.2053376238699611</v>
      </c>
      <c r="AG49" s="3">
        <f t="shared" si="11"/>
        <v>0.49175879243828796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 s="9">
        <v>1839</v>
      </c>
      <c r="J50" s="9">
        <v>1559</v>
      </c>
      <c r="K50" s="9"/>
      <c r="L50" s="9">
        <v>62</v>
      </c>
      <c r="M50">
        <v>3.0430000000000001</v>
      </c>
      <c r="N50">
        <v>2.6659999999999999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Y50" s="1">
        <v>44844</v>
      </c>
      <c r="Z50" s="6">
        <v>0.62813657407407408</v>
      </c>
      <c r="AB50">
        <v>3</v>
      </c>
      <c r="AC50" t="s">
        <v>200</v>
      </c>
      <c r="AD50" s="3">
        <f t="shared" si="8"/>
        <v>3.1472416506501899</v>
      </c>
      <c r="AE50" s="3">
        <f t="shared" si="9"/>
        <v>2.8073269751054131</v>
      </c>
      <c r="AF50" s="3">
        <f t="shared" si="10"/>
        <v>-0.33991467554477683</v>
      </c>
      <c r="AG50" s="3">
        <f t="shared" si="11"/>
        <v>4.0677921716539799E-2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 s="9">
        <v>2497</v>
      </c>
      <c r="J51" s="9">
        <v>5948</v>
      </c>
      <c r="K51" s="9"/>
      <c r="L51" s="9">
        <v>4176</v>
      </c>
      <c r="M51">
        <v>3.8839999999999999</v>
      </c>
      <c r="N51">
        <v>8.8629999999999995</v>
      </c>
      <c r="O51">
        <v>4.9790000000000001</v>
      </c>
      <c r="Q51">
        <v>0.53500000000000003</v>
      </c>
      <c r="R51">
        <v>1</v>
      </c>
      <c r="S51">
        <v>0</v>
      </c>
      <c r="T51">
        <v>0</v>
      </c>
      <c r="V51">
        <v>0</v>
      </c>
      <c r="Y51" s="1">
        <v>44844</v>
      </c>
      <c r="Z51" s="6">
        <v>0.63458333333333339</v>
      </c>
      <c r="AB51">
        <v>3</v>
      </c>
      <c r="AC51" t="s">
        <v>200</v>
      </c>
      <c r="AD51" s="3">
        <f t="shared" si="8"/>
        <v>4.2403765507840943</v>
      </c>
      <c r="AE51" s="3">
        <f t="shared" si="9"/>
        <v>10.028315187912956</v>
      </c>
      <c r="AF51" s="3">
        <f t="shared" si="10"/>
        <v>5.7879386371288613</v>
      </c>
      <c r="AG51" s="3">
        <f t="shared" si="11"/>
        <v>0.72417437532718087</v>
      </c>
      <c r="AH51" s="3"/>
      <c r="AI51">
        <f>100*(AVERAGE(I51:I52))/(AVERAGE(I$51:I$52))</f>
        <v>100</v>
      </c>
      <c r="AK51">
        <f>ABS(100*(AD51-AD52)/(AVERAGE(AD51:AD52)))</f>
        <v>42.463290941331714</v>
      </c>
      <c r="AO51">
        <f>100*(AVERAGE(J51:J52))/(AVERAGE(J$51:J$52))</f>
        <v>100</v>
      </c>
      <c r="AQ51">
        <f>ABS(100*(AE51-AE52)/(AVERAGE(AE51:AE52)))</f>
        <v>3.8459443481364093</v>
      </c>
      <c r="AU51">
        <f>100*(((AVERAGE(J51:J52))-(AVERAGE(I51:I52)))/((AVERAGE(J$51:J$52))-(AVERAGE($I$51:I52))))</f>
        <v>100</v>
      </c>
      <c r="AW51">
        <f>ABS(100*(AF51-AF52)/(AVERAGE(AF51:AF52)))</f>
        <v>59.795718246687684</v>
      </c>
      <c r="BA51">
        <f>100*(AVERAGE(L51:L52))/(AVERAGE(L$51:L$52))</f>
        <v>100</v>
      </c>
      <c r="BC51">
        <f>ABS(100*(AG51-AG52)/(AVERAGE(AG51:AG52)))</f>
        <v>6.5634483696149415</v>
      </c>
      <c r="BG51" s="3">
        <f>AVERAGE(AD51:AD52)</f>
        <v>5.3833504281277502</v>
      </c>
      <c r="BH51" s="3">
        <f>AVERAGE(AE51:AE52)</f>
        <v>9.8391118057136229</v>
      </c>
      <c r="BI51" s="3">
        <f>AVERAGE(AF51:AF52)</f>
        <v>4.4557613775858727</v>
      </c>
      <c r="BJ51" s="3">
        <f>AVERAGE(AG51:AG52)</f>
        <v>0.70116410337164514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 s="9">
        <v>3873</v>
      </c>
      <c r="J52" s="9">
        <v>5718</v>
      </c>
      <c r="K52" s="9"/>
      <c r="L52" s="9">
        <v>3899</v>
      </c>
      <c r="M52">
        <v>5.6440000000000001</v>
      </c>
      <c r="N52">
        <v>8.5380000000000003</v>
      </c>
      <c r="O52">
        <v>2.8940000000000001</v>
      </c>
      <c r="Q52">
        <v>0.48599999999999999</v>
      </c>
      <c r="R52">
        <v>1</v>
      </c>
      <c r="S52">
        <v>0</v>
      </c>
      <c r="T52">
        <v>0</v>
      </c>
      <c r="V52">
        <v>0</v>
      </c>
      <c r="Y52" s="1">
        <v>44844</v>
      </c>
      <c r="Z52" s="6">
        <v>0.64165509259259257</v>
      </c>
      <c r="AB52">
        <v>3</v>
      </c>
      <c r="AC52" t="s">
        <v>200</v>
      </c>
      <c r="AD52" s="3">
        <f t="shared" si="8"/>
        <v>6.5263243054714071</v>
      </c>
      <c r="AE52" s="3">
        <f t="shared" si="9"/>
        <v>9.6499084235142902</v>
      </c>
      <c r="AF52" s="3">
        <f t="shared" si="10"/>
        <v>3.1235841180428832</v>
      </c>
      <c r="AG52" s="3">
        <f t="shared" si="11"/>
        <v>0.67815383141610941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 s="9">
        <v>1234</v>
      </c>
      <c r="J53" s="9">
        <v>96</v>
      </c>
      <c r="K53" s="9"/>
      <c r="L53" s="9">
        <v>90</v>
      </c>
      <c r="M53">
        <v>1.361</v>
      </c>
      <c r="N53">
        <v>0.36</v>
      </c>
      <c r="O53">
        <v>0</v>
      </c>
      <c r="Q53">
        <v>0</v>
      </c>
      <c r="R53">
        <v>1</v>
      </c>
      <c r="S53">
        <v>0</v>
      </c>
      <c r="T53">
        <v>0</v>
      </c>
      <c r="V53">
        <v>0</v>
      </c>
      <c r="Y53" s="1">
        <v>44844</v>
      </c>
      <c r="Z53" s="6">
        <v>0.65283564814814821</v>
      </c>
      <c r="AB53">
        <v>3</v>
      </c>
      <c r="AC53" t="s">
        <v>200</v>
      </c>
      <c r="AD53" s="3">
        <f t="shared" si="8"/>
        <v>1.2852933661521093</v>
      </c>
      <c r="AE53" s="3">
        <f t="shared" si="9"/>
        <v>0.24019854250173966</v>
      </c>
      <c r="AF53" s="3">
        <f t="shared" si="10"/>
        <v>-1.0450948236503697</v>
      </c>
      <c r="AG53" s="3">
        <f t="shared" si="11"/>
        <v>2.719789071117297E-2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 s="9">
        <v>788</v>
      </c>
      <c r="J54" s="9">
        <v>106</v>
      </c>
      <c r="K54" s="9"/>
      <c r="L54" s="9">
        <v>41</v>
      </c>
      <c r="M54">
        <v>1.0189999999999999</v>
      </c>
      <c r="N54">
        <v>0.36799999999999999</v>
      </c>
      <c r="O54">
        <v>0</v>
      </c>
      <c r="Q54">
        <v>0</v>
      </c>
      <c r="R54">
        <v>1</v>
      </c>
      <c r="S54">
        <v>0</v>
      </c>
      <c r="T54">
        <v>0</v>
      </c>
      <c r="V54">
        <v>0</v>
      </c>
      <c r="Y54" s="1">
        <v>44844</v>
      </c>
      <c r="Z54" s="6">
        <v>0.65850694444444446</v>
      </c>
      <c r="AB54">
        <v>3</v>
      </c>
      <c r="AC54" t="s">
        <v>200</v>
      </c>
      <c r="AD54" s="3">
        <f t="shared" si="8"/>
        <v>0.84072968944111737</v>
      </c>
      <c r="AE54" s="3">
        <f t="shared" si="9"/>
        <v>0.25007002331213957</v>
      </c>
      <c r="AF54" s="3">
        <f t="shared" si="10"/>
        <v>-0.5906596661289778</v>
      </c>
      <c r="AG54" s="3">
        <f t="shared" si="11"/>
        <v>2.2313399768987056E-2</v>
      </c>
      <c r="AH54" s="3"/>
      <c r="AK54">
        <f>ABS(100*(AD54-AD55)/(AVERAGE(AD54:AD55)))</f>
        <v>46.641111145296065</v>
      </c>
      <c r="AQ54">
        <f>ABS(100*(AE54-AE55)/(AVERAGE(AE54:AE55)))</f>
        <v>167.04332233533853</v>
      </c>
      <c r="AW54">
        <f>ABS(100*(AF54-AF55)/(AVERAGE(AF54:AF55)))</f>
        <v>341.33575864771728</v>
      </c>
      <c r="BC54">
        <f>ABS(100*(AG54-AG55)/(AVERAGE(AG54:AG55)))</f>
        <v>174.23903643571194</v>
      </c>
      <c r="BG54" s="3">
        <f>AVERAGE(AD54:AD55)</f>
        <v>0.6817433521420071</v>
      </c>
      <c r="BH54" s="3">
        <f>AVERAGE(AE54:AE55)</f>
        <v>1.5175681593674892</v>
      </c>
      <c r="BI54" s="3">
        <f>AVERAGE(AF54:AF55)</f>
        <v>0.83582480722548214</v>
      </c>
      <c r="BJ54" s="3">
        <f>AVERAGE(AG54:AG55)</f>
        <v>0.17323420153367017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 s="9">
        <v>469</v>
      </c>
      <c r="J55" s="9">
        <v>2674</v>
      </c>
      <c r="K55" s="9"/>
      <c r="L55" s="9">
        <v>3069</v>
      </c>
      <c r="M55">
        <v>0.77500000000000002</v>
      </c>
      <c r="N55">
        <v>2.544</v>
      </c>
      <c r="O55">
        <v>1.7689999999999999</v>
      </c>
      <c r="Q55">
        <v>0.20499999999999999</v>
      </c>
      <c r="R55">
        <v>1</v>
      </c>
      <c r="S55">
        <v>0</v>
      </c>
      <c r="T55">
        <v>0</v>
      </c>
      <c r="V55">
        <v>0</v>
      </c>
      <c r="Y55" s="1">
        <v>44844</v>
      </c>
      <c r="Z55" s="6">
        <v>0.66501157407407407</v>
      </c>
      <c r="AB55">
        <v>3</v>
      </c>
      <c r="AC55" t="s">
        <v>200</v>
      </c>
      <c r="AD55" s="3">
        <f t="shared" si="8"/>
        <v>0.52275701484289672</v>
      </c>
      <c r="AE55" s="3">
        <f t="shared" si="9"/>
        <v>2.7850662954228387</v>
      </c>
      <c r="AF55" s="3">
        <f t="shared" si="10"/>
        <v>2.2623092805799421</v>
      </c>
      <c r="AG55" s="3">
        <f t="shared" si="11"/>
        <v>0.32415500329835328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128</v>
      </c>
      <c r="D56" t="s">
        <v>27</v>
      </c>
      <c r="G56">
        <v>0.5</v>
      </c>
      <c r="H56">
        <v>0.5</v>
      </c>
      <c r="I56">
        <v>2768</v>
      </c>
      <c r="J56">
        <v>7975</v>
      </c>
      <c r="L56">
        <v>3284</v>
      </c>
      <c r="M56">
        <v>2.5390000000000001</v>
      </c>
      <c r="N56">
        <v>7.0350000000000001</v>
      </c>
      <c r="O56">
        <v>4.4960000000000004</v>
      </c>
      <c r="Q56">
        <v>0.22700000000000001</v>
      </c>
      <c r="R56">
        <v>1</v>
      </c>
      <c r="S56">
        <v>0</v>
      </c>
      <c r="T56">
        <v>0</v>
      </c>
      <c r="V56">
        <v>0</v>
      </c>
      <c r="Y56" s="1">
        <v>44844</v>
      </c>
      <c r="Z56" s="6">
        <v>0.67746527777777776</v>
      </c>
      <c r="AB56">
        <v>1</v>
      </c>
      <c r="AD56" s="3">
        <f t="shared" si="8"/>
        <v>2.8143531869473146</v>
      </c>
      <c r="AE56" s="3">
        <f t="shared" si="9"/>
        <v>8.0179382730158366</v>
      </c>
      <c r="AF56" s="3">
        <f t="shared" si="10"/>
        <v>5.2035850860685215</v>
      </c>
      <c r="AG56" s="3">
        <f t="shared" si="11"/>
        <v>0.3455869533508017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128</v>
      </c>
      <c r="D57" t="s">
        <v>27</v>
      </c>
      <c r="G57">
        <v>0.5</v>
      </c>
      <c r="H57">
        <v>0.5</v>
      </c>
      <c r="I57">
        <v>3778</v>
      </c>
      <c r="J57">
        <v>7990</v>
      </c>
      <c r="L57">
        <v>3280</v>
      </c>
      <c r="M57">
        <v>3.3130000000000002</v>
      </c>
      <c r="N57">
        <v>7.048</v>
      </c>
      <c r="O57">
        <v>3.734</v>
      </c>
      <c r="Q57">
        <v>0.22700000000000001</v>
      </c>
      <c r="R57">
        <v>1</v>
      </c>
      <c r="S57">
        <v>0</v>
      </c>
      <c r="T57">
        <v>0</v>
      </c>
      <c r="V57">
        <v>0</v>
      </c>
      <c r="Y57" s="1">
        <v>44844</v>
      </c>
      <c r="Z57" s="6">
        <v>0.68478009259259265</v>
      </c>
      <c r="AB57">
        <v>1</v>
      </c>
      <c r="AD57" s="3">
        <f t="shared" si="8"/>
        <v>3.8211005265843143</v>
      </c>
      <c r="AE57" s="3">
        <f t="shared" si="9"/>
        <v>8.0327454942314365</v>
      </c>
      <c r="AF57" s="3">
        <f t="shared" si="10"/>
        <v>4.2116449676471222</v>
      </c>
      <c r="AG57" s="3">
        <f t="shared" si="11"/>
        <v>0.34518821939633754</v>
      </c>
      <c r="AH57" s="3"/>
      <c r="AK57">
        <f>ABS(100*(AD57-AD58)/(AVERAGE(AD57:AD58)))</f>
        <v>5.2185993376096855E-2</v>
      </c>
      <c r="AQ57">
        <f>ABS(100*(AE57-AE58)/(AVERAGE(AE57:AE58)))</f>
        <v>0.80780132956489747</v>
      </c>
      <c r="AW57">
        <f>ABS(100*(AF57-AF58)/(AVERAGE(AF57:AF58)))</f>
        <v>1.5816699690820659</v>
      </c>
      <c r="BC57">
        <f>ABS(100*(AG57-AG58)/(AVERAGE(AG57:AG58)))</f>
        <v>1.8948545310308711</v>
      </c>
      <c r="BG57" s="3">
        <f>AVERAGE(AD57:AD58)</f>
        <v>3.8201037470401191</v>
      </c>
      <c r="BH57" s="3">
        <f>AVERAGE(AE57:AE58)</f>
        <v>8.0653213809057558</v>
      </c>
      <c r="BI57" s="3">
        <f>AVERAGE(AF57:AF58)</f>
        <v>4.2452176338656367</v>
      </c>
      <c r="BJ57" s="3">
        <f>AVERAGE(AG57:AG58)</f>
        <v>0.34194850601631627</v>
      </c>
    </row>
    <row r="58" spans="1:62" x14ac:dyDescent="0.35">
      <c r="A58">
        <v>34</v>
      </c>
      <c r="B58">
        <v>9</v>
      </c>
      <c r="C58" t="s">
        <v>128</v>
      </c>
      <c r="D58" t="s">
        <v>27</v>
      </c>
      <c r="G58">
        <v>0.5</v>
      </c>
      <c r="H58">
        <v>0.5</v>
      </c>
      <c r="I58">
        <v>3776</v>
      </c>
      <c r="J58">
        <v>8056</v>
      </c>
      <c r="L58">
        <v>3215</v>
      </c>
      <c r="M58">
        <v>3.3119999999999998</v>
      </c>
      <c r="N58">
        <v>7.1040000000000001</v>
      </c>
      <c r="O58">
        <v>3.7919999999999998</v>
      </c>
      <c r="Q58">
        <v>0.22</v>
      </c>
      <c r="R58">
        <v>1</v>
      </c>
      <c r="S58">
        <v>0</v>
      </c>
      <c r="T58">
        <v>0</v>
      </c>
      <c r="V58">
        <v>0</v>
      </c>
      <c r="Y58" s="1">
        <v>44844</v>
      </c>
      <c r="Z58" s="6">
        <v>0.6925810185185185</v>
      </c>
      <c r="AB58">
        <v>1</v>
      </c>
      <c r="AD58" s="3">
        <f t="shared" si="8"/>
        <v>3.8191069674959239</v>
      </c>
      <c r="AE58" s="3">
        <f t="shared" si="9"/>
        <v>8.0978972675800751</v>
      </c>
      <c r="AF58" s="3">
        <f t="shared" si="10"/>
        <v>4.2787903000841512</v>
      </c>
      <c r="AG58" s="3">
        <f t="shared" si="11"/>
        <v>0.338708792636295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129</v>
      </c>
      <c r="D59" t="s">
        <v>27</v>
      </c>
      <c r="G59">
        <v>0.5</v>
      </c>
      <c r="H59">
        <v>0.5</v>
      </c>
      <c r="I59" s="9">
        <v>1268</v>
      </c>
      <c r="J59" s="9">
        <v>390</v>
      </c>
      <c r="K59" s="9"/>
      <c r="L59" s="9">
        <v>55</v>
      </c>
      <c r="M59">
        <v>1.3879999999999999</v>
      </c>
      <c r="N59">
        <v>0.60899999999999999</v>
      </c>
      <c r="O59">
        <v>0</v>
      </c>
      <c r="Q59">
        <v>0</v>
      </c>
      <c r="R59">
        <v>1</v>
      </c>
      <c r="S59">
        <v>0</v>
      </c>
      <c r="T59">
        <v>0</v>
      </c>
      <c r="V59">
        <v>0</v>
      </c>
      <c r="Y59" s="1">
        <v>44844</v>
      </c>
      <c r="Z59" s="6">
        <v>0.70400462962962962</v>
      </c>
      <c r="AB59">
        <v>3</v>
      </c>
      <c r="AC59" t="s">
        <v>200</v>
      </c>
      <c r="AD59" s="3">
        <f t="shared" si="8"/>
        <v>1.319183870654741</v>
      </c>
      <c r="AE59" s="3">
        <f t="shared" si="9"/>
        <v>0.53042007832749727</v>
      </c>
      <c r="AF59" s="3">
        <f t="shared" si="10"/>
        <v>-0.7887637923272437</v>
      </c>
      <c r="AG59" s="3">
        <f t="shared" si="11"/>
        <v>2.3708968609611605E-2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129</v>
      </c>
      <c r="D60" t="s">
        <v>27</v>
      </c>
      <c r="G60">
        <v>0.5</v>
      </c>
      <c r="H60">
        <v>0.5</v>
      </c>
      <c r="I60" s="9">
        <v>1194</v>
      </c>
      <c r="J60" s="9">
        <v>5383</v>
      </c>
      <c r="K60" s="9"/>
      <c r="L60" s="9">
        <v>1444</v>
      </c>
      <c r="M60">
        <v>1.331</v>
      </c>
      <c r="N60">
        <v>4.8390000000000004</v>
      </c>
      <c r="O60">
        <v>3.508</v>
      </c>
      <c r="Q60">
        <v>3.5000000000000003E-2</v>
      </c>
      <c r="R60">
        <v>1</v>
      </c>
      <c r="S60">
        <v>0</v>
      </c>
      <c r="T60">
        <v>0</v>
      </c>
      <c r="V60">
        <v>0</v>
      </c>
      <c r="Y60" s="1">
        <v>44844</v>
      </c>
      <c r="Z60" s="6">
        <v>0.710474537037037</v>
      </c>
      <c r="AB60">
        <v>3</v>
      </c>
      <c r="AC60" t="s">
        <v>200</v>
      </c>
      <c r="AD60" s="3">
        <f t="shared" si="8"/>
        <v>1.2454221843843074</v>
      </c>
      <c r="AE60" s="3">
        <f t="shared" si="9"/>
        <v>5.4592504469601772</v>
      </c>
      <c r="AF60" s="3">
        <f t="shared" si="10"/>
        <v>4.2138282625758698</v>
      </c>
      <c r="AG60" s="3">
        <f t="shared" si="11"/>
        <v>0.16216933429728983</v>
      </c>
      <c r="AH60" s="3"/>
      <c r="AK60">
        <f>ABS(100*(AD60-AD61)/(AVERAGE(AD60:AD61)))</f>
        <v>61.973680443780758</v>
      </c>
      <c r="AQ60">
        <f>ABS(100*(AE60-AE61)/(AVERAGE(AE60:AE61)))</f>
        <v>5.2299544540147487</v>
      </c>
      <c r="AW60">
        <f>ABS(100*(AF60-AF61)/(AVERAGE(AF60:AF61)))</f>
        <v>21.708879596613599</v>
      </c>
      <c r="BC60">
        <f>ABS(100*(AG60-AG61)/(AVERAGE(AG60:AG61)))</f>
        <v>3.5025338980001757</v>
      </c>
      <c r="BG60" s="3">
        <f>AVERAGE(AD60:AD61)</f>
        <v>1.8046155086777298</v>
      </c>
      <c r="BH60" s="3">
        <f>AVERAGE(AE60:AE61)</f>
        <v>5.6058419369946151</v>
      </c>
      <c r="BI60" s="3">
        <f>AVERAGE(AF60:AF61)</f>
        <v>3.8012264283168857</v>
      </c>
      <c r="BJ60" s="3">
        <f>AVERAGE(AG60:AG61)</f>
        <v>0.15937819661604075</v>
      </c>
    </row>
    <row r="61" spans="1:62" x14ac:dyDescent="0.35">
      <c r="A61">
        <v>37</v>
      </c>
      <c r="B61">
        <v>10</v>
      </c>
      <c r="C61" t="s">
        <v>129</v>
      </c>
      <c r="D61" t="s">
        <v>27</v>
      </c>
      <c r="G61">
        <v>0.5</v>
      </c>
      <c r="H61">
        <v>0.5</v>
      </c>
      <c r="I61" s="9">
        <v>2316</v>
      </c>
      <c r="J61" s="9">
        <v>5680</v>
      </c>
      <c r="K61" s="9"/>
      <c r="L61" s="9">
        <v>1388</v>
      </c>
      <c r="M61">
        <v>2.1920000000000002</v>
      </c>
      <c r="N61">
        <v>5.09</v>
      </c>
      <c r="O61">
        <v>2.8980000000000001</v>
      </c>
      <c r="Q61">
        <v>2.9000000000000001E-2</v>
      </c>
      <c r="R61">
        <v>1</v>
      </c>
      <c r="S61">
        <v>0</v>
      </c>
      <c r="T61">
        <v>0</v>
      </c>
      <c r="V61">
        <v>0</v>
      </c>
      <c r="Y61" s="1">
        <v>44844</v>
      </c>
      <c r="Z61" s="6">
        <v>0.71778935185185189</v>
      </c>
      <c r="AB61">
        <v>3</v>
      </c>
      <c r="AC61" t="s">
        <v>200</v>
      </c>
      <c r="AD61" s="3">
        <f t="shared" si="8"/>
        <v>2.3638088329711522</v>
      </c>
      <c r="AE61" s="3">
        <f t="shared" si="9"/>
        <v>5.7524334270290538</v>
      </c>
      <c r="AF61" s="3">
        <f t="shared" si="10"/>
        <v>3.3886245940579016</v>
      </c>
      <c r="AG61" s="3">
        <f t="shared" si="11"/>
        <v>0.15658705893479163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130</v>
      </c>
      <c r="D62" t="s">
        <v>27</v>
      </c>
      <c r="G62">
        <v>0.5</v>
      </c>
      <c r="H62">
        <v>0.5</v>
      </c>
      <c r="I62" s="9">
        <v>1097</v>
      </c>
      <c r="J62" s="9">
        <v>2718</v>
      </c>
      <c r="K62" s="9"/>
      <c r="L62" s="9">
        <v>1084</v>
      </c>
      <c r="M62">
        <v>1.2569999999999999</v>
      </c>
      <c r="N62">
        <v>2.581</v>
      </c>
      <c r="O62">
        <v>1.3240000000000001</v>
      </c>
      <c r="Q62">
        <v>0</v>
      </c>
      <c r="R62">
        <v>1</v>
      </c>
      <c r="S62">
        <v>0</v>
      </c>
      <c r="T62">
        <v>0</v>
      </c>
      <c r="V62">
        <v>0</v>
      </c>
      <c r="Y62" s="1">
        <v>44844</v>
      </c>
      <c r="Z62" s="6">
        <v>0.72949074074074083</v>
      </c>
      <c r="AB62">
        <v>3</v>
      </c>
      <c r="AC62" t="s">
        <v>200</v>
      </c>
      <c r="AD62" s="3">
        <f t="shared" si="8"/>
        <v>1.1487345685973875</v>
      </c>
      <c r="AE62" s="3">
        <f t="shared" si="9"/>
        <v>2.8285008109885981</v>
      </c>
      <c r="AF62" s="3">
        <f t="shared" si="10"/>
        <v>1.6797662423912105</v>
      </c>
      <c r="AG62" s="3">
        <f t="shared" si="11"/>
        <v>0.12628327839551576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130</v>
      </c>
      <c r="D63" t="s">
        <v>27</v>
      </c>
      <c r="G63">
        <v>0.5</v>
      </c>
      <c r="H63">
        <v>0.5</v>
      </c>
      <c r="I63" s="9">
        <v>2392</v>
      </c>
      <c r="J63" s="9">
        <v>5316</v>
      </c>
      <c r="K63" s="9"/>
      <c r="L63" s="9">
        <v>2242</v>
      </c>
      <c r="M63">
        <v>2.25</v>
      </c>
      <c r="N63">
        <v>4.782</v>
      </c>
      <c r="O63">
        <v>2.532</v>
      </c>
      <c r="Q63">
        <v>0.11899999999999999</v>
      </c>
      <c r="R63">
        <v>1</v>
      </c>
      <c r="S63">
        <v>0</v>
      </c>
      <c r="T63">
        <v>0</v>
      </c>
      <c r="V63">
        <v>0</v>
      </c>
      <c r="Y63" s="1">
        <v>44844</v>
      </c>
      <c r="Z63" s="6">
        <v>0.73643518518518514</v>
      </c>
      <c r="AB63">
        <v>3</v>
      </c>
      <c r="AC63" t="s">
        <v>200</v>
      </c>
      <c r="AD63" s="3">
        <f t="shared" si="8"/>
        <v>2.4395640783299761</v>
      </c>
      <c r="AE63" s="3">
        <f t="shared" si="9"/>
        <v>5.3931115255304976</v>
      </c>
      <c r="AF63" s="3">
        <f t="shared" si="10"/>
        <v>2.9535474472005214</v>
      </c>
      <c r="AG63" s="3">
        <f t="shared" si="11"/>
        <v>0.24171675821288899</v>
      </c>
      <c r="AH63" s="3"/>
      <c r="AK63">
        <f>ABS(100*(AD63-AD64)/(AVERAGE(AD63:AD64)))</f>
        <v>15.143813527791352</v>
      </c>
      <c r="AQ63">
        <f>ABS(100*(AE63-AE64)/(AVERAGE(AE63:AE64)))</f>
        <v>2.1834361132557492</v>
      </c>
      <c r="AW63">
        <f>ABS(100*(AF63-AF64)/(AVERAGE(AF63:AF64)))</f>
        <v>19.150486947144888</v>
      </c>
      <c r="BC63">
        <f>ABS(100*(AG63-AG64)/(AVERAGE(AG63:AG64)))</f>
        <v>4.2968310096465929</v>
      </c>
      <c r="BG63" s="3">
        <f>AVERAGE(AD63:AD64)</f>
        <v>2.6394183769410837</v>
      </c>
      <c r="BH63" s="3">
        <f>AVERAGE(AE63:AE64)</f>
        <v>5.3348697887491383</v>
      </c>
      <c r="BI63" s="3">
        <f>AVERAGE(AF63:AF64)</f>
        <v>2.6954514118080546</v>
      </c>
      <c r="BJ63" s="3">
        <f>AVERAGE(AG63:AG64)</f>
        <v>0.236632900293471</v>
      </c>
    </row>
    <row r="64" spans="1:62" x14ac:dyDescent="0.35">
      <c r="A64">
        <v>40</v>
      </c>
      <c r="B64">
        <v>11</v>
      </c>
      <c r="C64" t="s">
        <v>130</v>
      </c>
      <c r="D64" t="s">
        <v>27</v>
      </c>
      <c r="G64">
        <v>0.5</v>
      </c>
      <c r="H64">
        <v>0.5</v>
      </c>
      <c r="I64" s="9">
        <v>2793</v>
      </c>
      <c r="J64" s="9">
        <v>5198</v>
      </c>
      <c r="K64" s="9"/>
      <c r="L64" s="9">
        <v>2140</v>
      </c>
      <c r="M64">
        <v>2.5579999999999998</v>
      </c>
      <c r="N64">
        <v>4.6820000000000004</v>
      </c>
      <c r="O64">
        <v>2.1240000000000001</v>
      </c>
      <c r="Q64">
        <v>0.108</v>
      </c>
      <c r="R64">
        <v>1</v>
      </c>
      <c r="S64">
        <v>0</v>
      </c>
      <c r="T64">
        <v>0</v>
      </c>
      <c r="V64">
        <v>0</v>
      </c>
      <c r="Y64" s="1">
        <v>44844</v>
      </c>
      <c r="Z64" s="6">
        <v>0.74392361111111116</v>
      </c>
      <c r="AB64">
        <v>3</v>
      </c>
      <c r="AC64" t="s">
        <v>200</v>
      </c>
      <c r="AD64" s="3">
        <f t="shared" si="8"/>
        <v>2.8392726755521909</v>
      </c>
      <c r="AE64" s="3">
        <f t="shared" si="9"/>
        <v>5.2766280519677782</v>
      </c>
      <c r="AF64" s="3">
        <f t="shared" si="10"/>
        <v>2.4373553764155873</v>
      </c>
      <c r="AG64" s="3">
        <f t="shared" si="11"/>
        <v>0.23154904237405302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131</v>
      </c>
      <c r="D65" t="s">
        <v>27</v>
      </c>
      <c r="G65">
        <v>0.5</v>
      </c>
      <c r="H65">
        <v>0.5</v>
      </c>
      <c r="I65" s="9">
        <v>1145</v>
      </c>
      <c r="J65" s="9">
        <v>600</v>
      </c>
      <c r="K65" s="9"/>
      <c r="L65" s="9">
        <v>81</v>
      </c>
      <c r="M65">
        <v>1.2929999999999999</v>
      </c>
      <c r="N65">
        <v>0.78700000000000003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44844</v>
      </c>
      <c r="Z65" s="6">
        <v>0.75520833333333337</v>
      </c>
      <c r="AB65">
        <v>3</v>
      </c>
      <c r="AC65" t="s">
        <v>200</v>
      </c>
      <c r="AD65" s="3">
        <f t="shared" si="8"/>
        <v>1.1965799867187501</v>
      </c>
      <c r="AE65" s="3">
        <f t="shared" si="9"/>
        <v>0.73772117534589554</v>
      </c>
      <c r="AF65" s="3">
        <f t="shared" si="10"/>
        <v>-0.45885881137285456</v>
      </c>
      <c r="AG65" s="3">
        <f t="shared" si="11"/>
        <v>2.630073931362862E-2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131</v>
      </c>
      <c r="D66" t="s">
        <v>27</v>
      </c>
      <c r="G66">
        <v>0.5</v>
      </c>
      <c r="H66">
        <v>0.5</v>
      </c>
      <c r="I66" s="9">
        <v>1558</v>
      </c>
      <c r="J66" s="9">
        <v>4638</v>
      </c>
      <c r="K66" s="9"/>
      <c r="L66" s="9">
        <v>1995</v>
      </c>
      <c r="M66">
        <v>1.61</v>
      </c>
      <c r="N66">
        <v>4.2069999999999999</v>
      </c>
      <c r="O66">
        <v>2.597</v>
      </c>
      <c r="Q66">
        <v>9.2999999999999999E-2</v>
      </c>
      <c r="R66">
        <v>1</v>
      </c>
      <c r="S66">
        <v>0</v>
      </c>
      <c r="T66">
        <v>0</v>
      </c>
      <c r="V66">
        <v>0</v>
      </c>
      <c r="Y66" s="1">
        <v>44844</v>
      </c>
      <c r="Z66" s="6">
        <v>0.76186342592592593</v>
      </c>
      <c r="AB66">
        <v>3</v>
      </c>
      <c r="AC66" t="s">
        <v>200</v>
      </c>
      <c r="AD66" s="3">
        <f t="shared" si="8"/>
        <v>1.6082499384713052</v>
      </c>
      <c r="AE66" s="3">
        <f t="shared" si="9"/>
        <v>4.7238251265853828</v>
      </c>
      <c r="AF66" s="3">
        <f t="shared" si="10"/>
        <v>3.1155751881140779</v>
      </c>
      <c r="AG66" s="3">
        <f t="shared" si="11"/>
        <v>0.21709493652472736</v>
      </c>
      <c r="AH66" s="3"/>
      <c r="AK66">
        <f>ABS(100*(AD66-AD67)/(AVERAGE(AD66:AD67)))</f>
        <v>29.710609639514896</v>
      </c>
      <c r="AQ66">
        <f>ABS(100*(AE66-AE67)/(AVERAGE(AE66:AE67)))</f>
        <v>4.9125267083287527</v>
      </c>
      <c r="AW66">
        <f>ABS(100*(AF66-AF67)/(AVERAGE(AF66:AF67)))</f>
        <v>10.944194942159159</v>
      </c>
      <c r="BC66">
        <f>ABS(100*(AG66-AG67)/(AVERAGE(AG66:AG67)))</f>
        <v>0.18349949724317705</v>
      </c>
      <c r="BG66" s="3">
        <f>AVERAGE(AD66:AD67)</f>
        <v>1.8888433801622115</v>
      </c>
      <c r="BH66" s="3">
        <f>AVERAGE(AE66:AE67)</f>
        <v>4.8427764703507021</v>
      </c>
      <c r="BI66" s="3">
        <f>AVERAGE(AF66:AF67)</f>
        <v>2.9539330901884906</v>
      </c>
      <c r="BJ66" s="3">
        <f>AVERAGE(AG66:AG67)</f>
        <v>0.21729430350195944</v>
      </c>
    </row>
    <row r="67" spans="1:62" x14ac:dyDescent="0.35">
      <c r="A67">
        <v>43</v>
      </c>
      <c r="B67">
        <v>12</v>
      </c>
      <c r="C67" t="s">
        <v>131</v>
      </c>
      <c r="D67" t="s">
        <v>27</v>
      </c>
      <c r="G67">
        <v>0.5</v>
      </c>
      <c r="H67">
        <v>0.5</v>
      </c>
      <c r="I67" s="9">
        <v>2121</v>
      </c>
      <c r="J67" s="9">
        <v>4879</v>
      </c>
      <c r="K67" s="9"/>
      <c r="L67" s="9">
        <v>1999</v>
      </c>
      <c r="M67">
        <v>2.0419999999999998</v>
      </c>
      <c r="N67">
        <v>4.4119999999999999</v>
      </c>
      <c r="O67">
        <v>2.37</v>
      </c>
      <c r="Q67">
        <v>9.2999999999999999E-2</v>
      </c>
      <c r="R67">
        <v>1</v>
      </c>
      <c r="S67">
        <v>0</v>
      </c>
      <c r="T67">
        <v>0</v>
      </c>
      <c r="V67">
        <v>0</v>
      </c>
      <c r="Y67" s="1">
        <v>44844</v>
      </c>
      <c r="Z67" s="6">
        <v>0.76928240740740739</v>
      </c>
      <c r="AB67">
        <v>3</v>
      </c>
      <c r="AC67" t="s">
        <v>200</v>
      </c>
      <c r="AD67" s="3">
        <f t="shared" si="8"/>
        <v>2.1694368218531181</v>
      </c>
      <c r="AE67" s="3">
        <f t="shared" si="9"/>
        <v>4.9617278141160215</v>
      </c>
      <c r="AF67" s="3">
        <f t="shared" si="10"/>
        <v>2.7922909922629033</v>
      </c>
      <c r="AG67" s="3">
        <f t="shared" si="11"/>
        <v>0.21749367047919152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132</v>
      </c>
      <c r="D68" t="s">
        <v>27</v>
      </c>
      <c r="G68">
        <v>0.5</v>
      </c>
      <c r="H68">
        <v>0.5</v>
      </c>
      <c r="I68" s="9">
        <v>1775</v>
      </c>
      <c r="J68" s="9">
        <v>264</v>
      </c>
      <c r="K68" s="9"/>
      <c r="L68" s="9">
        <v>139</v>
      </c>
      <c r="M68">
        <v>1.776</v>
      </c>
      <c r="N68">
        <v>0.502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44844</v>
      </c>
      <c r="Z68" s="6">
        <v>0.78021990740740732</v>
      </c>
      <c r="AB68">
        <v>3</v>
      </c>
      <c r="AC68" t="s">
        <v>200</v>
      </c>
      <c r="AD68" s="3">
        <f t="shared" si="8"/>
        <v>1.8245510995616308</v>
      </c>
      <c r="AE68" s="3">
        <f t="shared" si="9"/>
        <v>0.40603942011645827</v>
      </c>
      <c r="AF68" s="3">
        <f t="shared" si="10"/>
        <v>-1.4185116794451724</v>
      </c>
      <c r="AG68" s="3">
        <f t="shared" si="11"/>
        <v>3.2082381653358881E-2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132</v>
      </c>
      <c r="D69" t="s">
        <v>27</v>
      </c>
      <c r="G69">
        <v>0.5</v>
      </c>
      <c r="H69">
        <v>0.5</v>
      </c>
      <c r="I69" s="9">
        <v>1235</v>
      </c>
      <c r="J69" s="9">
        <v>298</v>
      </c>
      <c r="K69" s="9"/>
      <c r="L69" s="9">
        <v>103</v>
      </c>
      <c r="M69">
        <v>1.363</v>
      </c>
      <c r="N69">
        <v>0.53100000000000003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44844</v>
      </c>
      <c r="Z69" s="6">
        <v>0.78589120370370369</v>
      </c>
      <c r="AB69">
        <v>3</v>
      </c>
      <c r="AC69" t="s">
        <v>200</v>
      </c>
      <c r="AD69" s="3">
        <f t="shared" si="8"/>
        <v>1.2862901456963045</v>
      </c>
      <c r="AE69" s="3">
        <f t="shared" si="9"/>
        <v>0.43960245487181804</v>
      </c>
      <c r="AF69" s="3">
        <f t="shared" si="10"/>
        <v>-0.84668769082448647</v>
      </c>
      <c r="AG69" s="3">
        <f t="shared" si="11"/>
        <v>2.8493776063181479E-2</v>
      </c>
      <c r="AH69" s="3"/>
      <c r="AK69">
        <f>ABS(100*(AD69-AD70)/(AVERAGE(AD69:AD70)))</f>
        <v>36.357110236171188</v>
      </c>
      <c r="AQ69">
        <f>ABS(100*(AE69-AE70)/(AVERAGE(AE69:AE70)))</f>
        <v>152.78379183663588</v>
      </c>
      <c r="AW69">
        <f>ABS(100*(AF69-AF70)/(AVERAGE(AF69:AF70)))</f>
        <v>418.88035499807853</v>
      </c>
      <c r="BC69">
        <f>ABS(100*(AG69-AG70)/(AVERAGE(AG69:AG70)))</f>
        <v>175.88684305361735</v>
      </c>
      <c r="BG69" s="3">
        <f>AVERAGE(AD69:AD70)</f>
        <v>1.0884294061735873</v>
      </c>
      <c r="BH69" s="3">
        <f>AVERAGE(AE69:AE70)</f>
        <v>1.8620828396504465</v>
      </c>
      <c r="BI69" s="3">
        <f>AVERAGE(AF69:AF70)</f>
        <v>0.77365343347685911</v>
      </c>
      <c r="BJ69" s="3">
        <f>AVERAGE(AG69:AG70)</f>
        <v>0.23633384982762287</v>
      </c>
    </row>
    <row r="70" spans="1:62" x14ac:dyDescent="0.35">
      <c r="A70">
        <v>46</v>
      </c>
      <c r="B70">
        <v>13</v>
      </c>
      <c r="C70" t="s">
        <v>132</v>
      </c>
      <c r="D70" t="s">
        <v>27</v>
      </c>
      <c r="G70">
        <v>0.5</v>
      </c>
      <c r="H70">
        <v>0.5</v>
      </c>
      <c r="I70" s="9">
        <v>838</v>
      </c>
      <c r="J70" s="9">
        <v>3180</v>
      </c>
      <c r="K70" s="9"/>
      <c r="L70" s="9">
        <v>4273</v>
      </c>
      <c r="M70">
        <v>1.0580000000000001</v>
      </c>
      <c r="N70">
        <v>2.9729999999999999</v>
      </c>
      <c r="O70">
        <v>1.915</v>
      </c>
      <c r="Q70">
        <v>0.33100000000000002</v>
      </c>
      <c r="R70">
        <v>1</v>
      </c>
      <c r="S70">
        <v>0</v>
      </c>
      <c r="T70">
        <v>0</v>
      </c>
      <c r="V70">
        <v>0</v>
      </c>
      <c r="Y70" s="1">
        <v>44844</v>
      </c>
      <c r="Z70" s="6">
        <v>0.79290509259259256</v>
      </c>
      <c r="AB70">
        <v>3</v>
      </c>
      <c r="AC70" t="s">
        <v>200</v>
      </c>
      <c r="AD70" s="3">
        <f t="shared" si="8"/>
        <v>0.89056866665086998</v>
      </c>
      <c r="AE70" s="3">
        <f t="shared" si="9"/>
        <v>3.2845632244290748</v>
      </c>
      <c r="AF70" s="3">
        <f t="shared" si="10"/>
        <v>2.3939945577782047</v>
      </c>
      <c r="AG70" s="3">
        <f t="shared" si="11"/>
        <v>0.44417392359206426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133</v>
      </c>
      <c r="D71" t="s">
        <v>27</v>
      </c>
      <c r="G71">
        <v>0.5</v>
      </c>
      <c r="H71">
        <v>0.5</v>
      </c>
      <c r="I71" s="9">
        <v>1927</v>
      </c>
      <c r="J71" s="9">
        <v>9335</v>
      </c>
      <c r="K71" s="9"/>
      <c r="L71" s="9">
        <v>3176</v>
      </c>
      <c r="M71">
        <v>1.893</v>
      </c>
      <c r="N71">
        <v>8.1869999999999994</v>
      </c>
      <c r="O71">
        <v>6.2939999999999996</v>
      </c>
      <c r="Q71">
        <v>0.216</v>
      </c>
      <c r="R71">
        <v>1</v>
      </c>
      <c r="S71">
        <v>0</v>
      </c>
      <c r="T71">
        <v>0</v>
      </c>
      <c r="V71">
        <v>0</v>
      </c>
      <c r="Y71" s="1">
        <v>44844</v>
      </c>
      <c r="Z71" s="6">
        <v>0.80525462962962957</v>
      </c>
      <c r="AB71">
        <v>3</v>
      </c>
      <c r="AC71" t="s">
        <v>200</v>
      </c>
      <c r="AD71" s="3">
        <f t="shared" si="8"/>
        <v>1.976061590279278</v>
      </c>
      <c r="AE71" s="3">
        <f t="shared" si="9"/>
        <v>9.3604596632302233</v>
      </c>
      <c r="AF71" s="3">
        <f t="shared" si="10"/>
        <v>7.3843980729509457</v>
      </c>
      <c r="AG71" s="3">
        <f t="shared" si="11"/>
        <v>0.33482113658026946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133</v>
      </c>
      <c r="D72" t="s">
        <v>27</v>
      </c>
      <c r="G72">
        <v>0.5</v>
      </c>
      <c r="H72">
        <v>0.5</v>
      </c>
      <c r="I72" s="9">
        <v>10053</v>
      </c>
      <c r="J72" s="9">
        <v>14495</v>
      </c>
      <c r="K72" s="9"/>
      <c r="L72" s="9">
        <v>5969</v>
      </c>
      <c r="M72">
        <v>8.1270000000000007</v>
      </c>
      <c r="N72">
        <v>12.558999999999999</v>
      </c>
      <c r="O72">
        <v>4.431</v>
      </c>
      <c r="Q72">
        <v>0.50800000000000001</v>
      </c>
      <c r="R72">
        <v>1</v>
      </c>
      <c r="S72">
        <v>0</v>
      </c>
      <c r="T72">
        <v>0</v>
      </c>
      <c r="V72">
        <v>0</v>
      </c>
      <c r="Y72" s="1">
        <v>44844</v>
      </c>
      <c r="Z72" s="6">
        <v>0.81254629629629627</v>
      </c>
      <c r="AB72">
        <v>3</v>
      </c>
      <c r="AC72" t="s">
        <v>200</v>
      </c>
      <c r="AD72" s="3">
        <f t="shared" si="8"/>
        <v>10.075892166408249</v>
      </c>
      <c r="AE72" s="3">
        <f t="shared" si="9"/>
        <v>14.454143761396582</v>
      </c>
      <c r="AF72" s="3">
        <f t="shared" si="10"/>
        <v>4.3782515949883329</v>
      </c>
      <c r="AG72" s="3">
        <f t="shared" si="11"/>
        <v>0.61323712028486643</v>
      </c>
      <c r="AH72" s="3"/>
      <c r="AK72">
        <f>ABS(100*(AD72-AD73)/(AVERAGE(AD72:AD73)))</f>
        <v>32.328571156174505</v>
      </c>
      <c r="AQ72">
        <f>ABS(100*(AE72-AE73)/(AVERAGE(AE72:AE73)))</f>
        <v>10.683587170194023</v>
      </c>
      <c r="AW72">
        <f>ABS(100*(AF72-AF73)/(AVERAGE(AF72:AF73)))</f>
        <v>314.31066021986129</v>
      </c>
      <c r="BC72">
        <f>ABS(100*(AG72-AG73)/(AVERAGE(AG72:AG73)))</f>
        <v>6.2516313247751185</v>
      </c>
      <c r="BG72" s="3">
        <f>AVERAGE(AD72:AD73)</f>
        <v>12.018615498044397</v>
      </c>
      <c r="BH72" s="3">
        <f>AVERAGE(AE72:AE73)</f>
        <v>13.721186311224388</v>
      </c>
      <c r="BI72" s="3">
        <f>AVERAGE(AF72:AF73)</f>
        <v>1.7025708131799897</v>
      </c>
      <c r="BJ72" s="3">
        <f>AVERAGE(AG72:AG73)</f>
        <v>0.63302429277515015</v>
      </c>
    </row>
    <row r="73" spans="1:62" x14ac:dyDescent="0.35">
      <c r="A73">
        <v>49</v>
      </c>
      <c r="B73">
        <v>14</v>
      </c>
      <c r="C73" t="s">
        <v>133</v>
      </c>
      <c r="D73" t="s">
        <v>27</v>
      </c>
      <c r="G73">
        <v>0.5</v>
      </c>
      <c r="H73">
        <v>0.5</v>
      </c>
      <c r="I73" s="9">
        <v>13951</v>
      </c>
      <c r="J73" s="9">
        <v>13010</v>
      </c>
      <c r="K73" s="9"/>
      <c r="L73" s="9">
        <v>6366</v>
      </c>
      <c r="M73">
        <v>11.118</v>
      </c>
      <c r="N73">
        <v>11.301</v>
      </c>
      <c r="O73">
        <v>0.183</v>
      </c>
      <c r="Q73">
        <v>0.55000000000000004</v>
      </c>
      <c r="R73">
        <v>1</v>
      </c>
      <c r="S73">
        <v>0</v>
      </c>
      <c r="T73">
        <v>0</v>
      </c>
      <c r="V73">
        <v>0</v>
      </c>
      <c r="Y73" s="1">
        <v>44844</v>
      </c>
      <c r="Z73" s="6">
        <v>0.8205324074074074</v>
      </c>
      <c r="AB73">
        <v>3</v>
      </c>
      <c r="AC73" t="s">
        <v>200</v>
      </c>
      <c r="AD73" s="3">
        <f t="shared" si="8"/>
        <v>13.961338829680548</v>
      </c>
      <c r="AE73" s="3">
        <f t="shared" si="9"/>
        <v>12.988228861052194</v>
      </c>
      <c r="AF73" s="3">
        <f t="shared" si="10"/>
        <v>-0.97310996862835353</v>
      </c>
      <c r="AG73" s="3">
        <f t="shared" si="11"/>
        <v>0.65281146526543388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134</v>
      </c>
      <c r="D74" t="s">
        <v>27</v>
      </c>
      <c r="G74">
        <v>0.5</v>
      </c>
      <c r="H74">
        <v>0.5</v>
      </c>
      <c r="I74">
        <v>3866</v>
      </c>
      <c r="J74">
        <v>7716</v>
      </c>
      <c r="L74">
        <v>9523</v>
      </c>
      <c r="M74">
        <v>3.3809999999999998</v>
      </c>
      <c r="N74">
        <v>6.8150000000000004</v>
      </c>
      <c r="O74">
        <v>3.4350000000000001</v>
      </c>
      <c r="Q74">
        <v>0.88</v>
      </c>
      <c r="R74">
        <v>1</v>
      </c>
      <c r="S74">
        <v>0</v>
      </c>
      <c r="T74">
        <v>0</v>
      </c>
      <c r="V74">
        <v>0</v>
      </c>
      <c r="Y74" s="1">
        <v>44844</v>
      </c>
      <c r="Z74" s="6">
        <v>0.83392361111111113</v>
      </c>
      <c r="AB74">
        <v>1</v>
      </c>
      <c r="AD74" s="3">
        <f t="shared" si="8"/>
        <v>3.9088171264734788</v>
      </c>
      <c r="AE74" s="3">
        <f t="shared" si="9"/>
        <v>7.7622669200264784</v>
      </c>
      <c r="AF74" s="3">
        <f t="shared" si="10"/>
        <v>3.8534497935529997</v>
      </c>
      <c r="AG74" s="3">
        <f t="shared" si="11"/>
        <v>0.96751223882626936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134</v>
      </c>
      <c r="D75" t="s">
        <v>27</v>
      </c>
      <c r="G75">
        <v>0.5</v>
      </c>
      <c r="H75">
        <v>0.5</v>
      </c>
      <c r="I75">
        <v>5677</v>
      </c>
      <c r="J75">
        <v>7515</v>
      </c>
      <c r="L75">
        <v>10043</v>
      </c>
      <c r="M75">
        <v>4.7699999999999996</v>
      </c>
      <c r="N75">
        <v>6.6449999999999996</v>
      </c>
      <c r="O75">
        <v>1.875</v>
      </c>
      <c r="Q75">
        <v>0.93400000000000005</v>
      </c>
      <c r="R75">
        <v>1</v>
      </c>
      <c r="S75">
        <v>0</v>
      </c>
      <c r="T75">
        <v>0</v>
      </c>
      <c r="V75">
        <v>0</v>
      </c>
      <c r="Y75" s="1">
        <v>44844</v>
      </c>
      <c r="Z75" s="6">
        <v>0.84120370370370379</v>
      </c>
      <c r="AB75">
        <v>1</v>
      </c>
      <c r="AD75" s="3">
        <f t="shared" si="8"/>
        <v>5.7139848810107123</v>
      </c>
      <c r="AE75" s="3">
        <f t="shared" si="9"/>
        <v>7.5638501557374402</v>
      </c>
      <c r="AF75" s="3">
        <f t="shared" si="10"/>
        <v>1.8498652747267279</v>
      </c>
      <c r="AG75" s="3">
        <f t="shared" si="11"/>
        <v>1.0193476529066097</v>
      </c>
      <c r="AH75" s="3"/>
      <c r="AK75">
        <f>ABS(100*(AD75-AD76)/(AVERAGE(AD75:AD76)))</f>
        <v>0.34950089708424059</v>
      </c>
      <c r="AQ75">
        <f>ABS(100*(AE75-AE76)/(AVERAGE(AE75:AE76)))</f>
        <v>2.8861458826502067</v>
      </c>
      <c r="AW75">
        <f>ABS(100*(AF75-AF76)/(AVERAGE(AF75:AF76)))</f>
        <v>11.143642838652648</v>
      </c>
      <c r="BC75">
        <f>ABS(100*(AG75-AG76)/(AVERAGE(AG75:AG76)))</f>
        <v>9.9611195901671881</v>
      </c>
      <c r="BG75" s="3">
        <f>AVERAGE(AD75:AD76)</f>
        <v>5.7040170855687613</v>
      </c>
      <c r="BH75" s="3">
        <f>AVERAGE(AE75:AE76)</f>
        <v>7.4562510149040815</v>
      </c>
      <c r="BI75" s="3">
        <f>AVERAGE(AF75:AF76)</f>
        <v>1.7522339293353193</v>
      </c>
      <c r="BJ75" s="3">
        <f>AVERAGE(AG75:AG76)</f>
        <v>1.0727780028048066</v>
      </c>
    </row>
    <row r="76" spans="1:62" x14ac:dyDescent="0.35">
      <c r="A76">
        <v>52</v>
      </c>
      <c r="B76">
        <v>15</v>
      </c>
      <c r="C76" t="s">
        <v>134</v>
      </c>
      <c r="D76" t="s">
        <v>27</v>
      </c>
      <c r="G76">
        <v>0.5</v>
      </c>
      <c r="H76">
        <v>0.5</v>
      </c>
      <c r="I76">
        <v>5657</v>
      </c>
      <c r="J76">
        <v>7297</v>
      </c>
      <c r="L76">
        <v>11115</v>
      </c>
      <c r="M76">
        <v>4.7549999999999999</v>
      </c>
      <c r="N76">
        <v>6.4610000000000003</v>
      </c>
      <c r="O76">
        <v>1.706</v>
      </c>
      <c r="Q76">
        <v>1.046</v>
      </c>
      <c r="R76">
        <v>1</v>
      </c>
      <c r="S76">
        <v>0</v>
      </c>
      <c r="T76">
        <v>0</v>
      </c>
      <c r="V76">
        <v>0</v>
      </c>
      <c r="Y76" s="1">
        <v>44844</v>
      </c>
      <c r="Z76" s="6">
        <v>0.84881944444444446</v>
      </c>
      <c r="AB76">
        <v>1</v>
      </c>
      <c r="AD76" s="3">
        <f t="shared" si="8"/>
        <v>5.6940492901268112</v>
      </c>
      <c r="AE76" s="3">
        <f t="shared" si="9"/>
        <v>7.3486518740707218</v>
      </c>
      <c r="AF76" s="3">
        <f t="shared" si="10"/>
        <v>1.6546025839439107</v>
      </c>
      <c r="AG76" s="3">
        <f t="shared" si="11"/>
        <v>1.1262083527030036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135</v>
      </c>
      <c r="D77" t="s">
        <v>27</v>
      </c>
      <c r="G77">
        <v>0.5</v>
      </c>
      <c r="H77">
        <v>0.5</v>
      </c>
      <c r="I77" s="9">
        <v>1611</v>
      </c>
      <c r="J77" s="9">
        <v>6790</v>
      </c>
      <c r="K77" s="9"/>
      <c r="L77" s="9">
        <v>13791</v>
      </c>
      <c r="M77">
        <v>1.651</v>
      </c>
      <c r="N77">
        <v>6.0309999999999997</v>
      </c>
      <c r="O77">
        <v>4.38</v>
      </c>
      <c r="Q77">
        <v>1.3260000000000001</v>
      </c>
      <c r="R77">
        <v>1</v>
      </c>
      <c r="S77">
        <v>0</v>
      </c>
      <c r="T77">
        <v>0</v>
      </c>
      <c r="V77">
        <v>0</v>
      </c>
      <c r="Y77" s="1">
        <v>44844</v>
      </c>
      <c r="Z77" s="6">
        <v>0.8612037037037038</v>
      </c>
      <c r="AB77">
        <v>3</v>
      </c>
      <c r="AC77" t="s">
        <v>200</v>
      </c>
      <c r="AD77" s="3">
        <f t="shared" si="8"/>
        <v>1.6610792543136428</v>
      </c>
      <c r="AE77" s="3">
        <f t="shared" si="9"/>
        <v>6.8481677969834447</v>
      </c>
      <c r="AF77" s="3">
        <f t="shared" si="10"/>
        <v>5.1870885426698017</v>
      </c>
      <c r="AG77" s="3">
        <f t="shared" si="11"/>
        <v>1.3929613682395241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135</v>
      </c>
      <c r="D78" t="s">
        <v>27</v>
      </c>
      <c r="G78">
        <v>0.5</v>
      </c>
      <c r="H78">
        <v>0.5</v>
      </c>
      <c r="I78" s="9">
        <v>3309</v>
      </c>
      <c r="J78" s="9">
        <v>7047</v>
      </c>
      <c r="K78" s="9"/>
      <c r="L78" s="9">
        <v>14402</v>
      </c>
      <c r="M78">
        <v>2.9540000000000002</v>
      </c>
      <c r="N78">
        <v>6.2489999999999997</v>
      </c>
      <c r="O78">
        <v>3.2949999999999999</v>
      </c>
      <c r="Q78">
        <v>1.39</v>
      </c>
      <c r="R78">
        <v>1</v>
      </c>
      <c r="S78">
        <v>0</v>
      </c>
      <c r="T78">
        <v>0</v>
      </c>
      <c r="V78">
        <v>0</v>
      </c>
      <c r="Y78" s="1">
        <v>44844</v>
      </c>
      <c r="Z78" s="6">
        <v>0.86829861111111117</v>
      </c>
      <c r="AB78">
        <v>3</v>
      </c>
      <c r="AC78" t="s">
        <v>200</v>
      </c>
      <c r="AD78" s="3">
        <f t="shared" si="8"/>
        <v>3.3536109203568363</v>
      </c>
      <c r="AE78" s="3">
        <f t="shared" si="9"/>
        <v>7.1018648538107225</v>
      </c>
      <c r="AF78" s="3">
        <f t="shared" si="10"/>
        <v>3.7482539334538862</v>
      </c>
      <c r="AG78" s="3">
        <f t="shared" si="11"/>
        <v>1.4538679797839238</v>
      </c>
      <c r="AH78" s="3"/>
      <c r="AK78">
        <f>ABS(100*(AD78-AD79)/(AVERAGE(AD78:AD79)))</f>
        <v>25.831861187461357</v>
      </c>
      <c r="AQ78">
        <f>ABS(100*(AE78-AE79)/(AVERAGE(AE78:AE79)))</f>
        <v>1.7244217704564537</v>
      </c>
      <c r="AW78">
        <f>ABS(100*(AF78-AF79)/(AVERAGE(AF78:AF79)))</f>
        <v>34.989098705364377</v>
      </c>
      <c r="BC78">
        <f>ABS(100*(AG78-AG79)/(AVERAGE(AG78:AG79)))</f>
        <v>0.55383318431750694</v>
      </c>
      <c r="BG78" s="3">
        <f>AVERAGE(AD78:AD79)</f>
        <v>3.8510039129101656</v>
      </c>
      <c r="BH78" s="3">
        <f>AVERAGE(AE78:AE79)</f>
        <v>7.0411552468267633</v>
      </c>
      <c r="BI78" s="3">
        <f>AVERAGE(AF78:AF79)</f>
        <v>3.1901513339165977</v>
      </c>
      <c r="BJ78" s="3">
        <f>AVERAGE(AG78:AG79)</f>
        <v>1.4579051610728735</v>
      </c>
    </row>
    <row r="79" spans="1:62" x14ac:dyDescent="0.35">
      <c r="A79">
        <v>55</v>
      </c>
      <c r="B79">
        <v>16</v>
      </c>
      <c r="C79" t="s">
        <v>135</v>
      </c>
      <c r="D79" t="s">
        <v>27</v>
      </c>
      <c r="G79">
        <v>0.5</v>
      </c>
      <c r="H79">
        <v>0.5</v>
      </c>
      <c r="I79" s="9">
        <v>4307</v>
      </c>
      <c r="J79" s="9">
        <v>6924</v>
      </c>
      <c r="K79" s="9"/>
      <c r="L79" s="9">
        <v>14483</v>
      </c>
      <c r="M79">
        <v>3.7189999999999999</v>
      </c>
      <c r="N79">
        <v>6.1440000000000001</v>
      </c>
      <c r="O79">
        <v>2.4249999999999998</v>
      </c>
      <c r="Q79">
        <v>1.399</v>
      </c>
      <c r="R79">
        <v>1</v>
      </c>
      <c r="S79">
        <v>0</v>
      </c>
      <c r="T79">
        <v>0</v>
      </c>
      <c r="V79">
        <v>0</v>
      </c>
      <c r="Y79" s="1">
        <v>44844</v>
      </c>
      <c r="Z79" s="6">
        <v>0.87587962962962962</v>
      </c>
      <c r="AB79">
        <v>3</v>
      </c>
      <c r="AC79" t="s">
        <v>200</v>
      </c>
      <c r="AD79" s="3">
        <f t="shared" si="8"/>
        <v>4.3483969054634954</v>
      </c>
      <c r="AE79" s="3">
        <f t="shared" si="9"/>
        <v>6.980445639842805</v>
      </c>
      <c r="AF79" s="3">
        <f t="shared" si="10"/>
        <v>2.6320487343793095</v>
      </c>
      <c r="AG79" s="3">
        <f t="shared" si="11"/>
        <v>1.461942342361823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136</v>
      </c>
      <c r="D80" t="s">
        <v>27</v>
      </c>
      <c r="G80">
        <v>0.5</v>
      </c>
      <c r="H80">
        <v>0.5</v>
      </c>
      <c r="I80">
        <v>4416</v>
      </c>
      <c r="J80">
        <v>7384</v>
      </c>
      <c r="L80">
        <v>6027</v>
      </c>
      <c r="M80">
        <v>3.802</v>
      </c>
      <c r="N80">
        <v>6.5339999999999998</v>
      </c>
      <c r="O80">
        <v>2.7320000000000002</v>
      </c>
      <c r="Q80">
        <v>0.51400000000000001</v>
      </c>
      <c r="R80">
        <v>1</v>
      </c>
      <c r="S80">
        <v>0</v>
      </c>
      <c r="T80">
        <v>0</v>
      </c>
      <c r="V80">
        <v>0</v>
      </c>
      <c r="Y80" s="1">
        <v>44844</v>
      </c>
      <c r="Z80" s="6">
        <v>0.88914351851851858</v>
      </c>
      <c r="AB80">
        <v>1</v>
      </c>
      <c r="AD80" s="3">
        <f t="shared" si="8"/>
        <v>4.4570458757807554</v>
      </c>
      <c r="AE80" s="3">
        <f t="shared" si="9"/>
        <v>7.4345337571212013</v>
      </c>
      <c r="AF80" s="3">
        <f t="shared" si="10"/>
        <v>2.977487881340446</v>
      </c>
      <c r="AG80" s="3">
        <f t="shared" si="11"/>
        <v>0.61901876262459676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136</v>
      </c>
      <c r="D81" t="s">
        <v>27</v>
      </c>
      <c r="G81">
        <v>0.5</v>
      </c>
      <c r="H81">
        <v>0.5</v>
      </c>
      <c r="I81">
        <v>5866</v>
      </c>
      <c r="J81">
        <v>7479</v>
      </c>
      <c r="L81">
        <v>6143</v>
      </c>
      <c r="M81">
        <v>4.915</v>
      </c>
      <c r="N81">
        <v>6.6150000000000002</v>
      </c>
      <c r="O81">
        <v>1.6990000000000001</v>
      </c>
      <c r="Q81">
        <v>0.52600000000000002</v>
      </c>
      <c r="R81">
        <v>1</v>
      </c>
      <c r="S81">
        <v>0</v>
      </c>
      <c r="T81">
        <v>0</v>
      </c>
      <c r="V81">
        <v>0</v>
      </c>
      <c r="Y81" s="1">
        <v>44844</v>
      </c>
      <c r="Z81" s="6">
        <v>0.89638888888888879</v>
      </c>
      <c r="AB81">
        <v>1</v>
      </c>
      <c r="AD81" s="3">
        <f t="shared" si="8"/>
        <v>5.902376214863577</v>
      </c>
      <c r="AE81" s="3">
        <f t="shared" si="9"/>
        <v>7.5283128248200004</v>
      </c>
      <c r="AF81" s="3">
        <f t="shared" si="10"/>
        <v>1.6259366099564234</v>
      </c>
      <c r="AG81" s="3">
        <f t="shared" si="11"/>
        <v>0.63058204730405731</v>
      </c>
      <c r="AH81" s="3"/>
      <c r="AK81">
        <f>ABS(100*(AD81-AD82)/(AVERAGE(AD81:AD82)))</f>
        <v>0.79688759849234603</v>
      </c>
      <c r="AQ81">
        <f>ABS(100*(AE81-AE82)/(AVERAGE(AE81:AE82)))</f>
        <v>0.19688073335094602</v>
      </c>
      <c r="AW81">
        <f>ABS(100*(AF81-AF82)/(AVERAGE(AF81:AF82)))</f>
        <v>1.9514159715285238</v>
      </c>
      <c r="BC81">
        <f>ABS(100*(AG81-AG82)/(AVERAGE(AG81:AG82)))</f>
        <v>1.4282704189806228</v>
      </c>
      <c r="BG81" s="3">
        <f>AVERAGE(AD81:AD82)</f>
        <v>5.8789518955749926</v>
      </c>
      <c r="BH81" s="3">
        <f>AVERAGE(AE81:AE82)</f>
        <v>7.5209092142122005</v>
      </c>
      <c r="BI81" s="3">
        <f>AVERAGE(AF81:AF82)</f>
        <v>1.6419573186372074</v>
      </c>
      <c r="BJ81" s="3">
        <f>AVERAGE(AG81:AG82)</f>
        <v>0.635117646036087</v>
      </c>
    </row>
    <row r="82" spans="1:62" x14ac:dyDescent="0.35">
      <c r="A82">
        <v>58</v>
      </c>
      <c r="B82">
        <v>17</v>
      </c>
      <c r="C82" t="s">
        <v>136</v>
      </c>
      <c r="D82" t="s">
        <v>27</v>
      </c>
      <c r="G82">
        <v>0.5</v>
      </c>
      <c r="H82">
        <v>0.5</v>
      </c>
      <c r="I82">
        <v>5819</v>
      </c>
      <c r="J82">
        <v>7464</v>
      </c>
      <c r="L82">
        <v>6234</v>
      </c>
      <c r="M82">
        <v>4.8789999999999996</v>
      </c>
      <c r="N82">
        <v>6.6020000000000003</v>
      </c>
      <c r="O82">
        <v>1.7230000000000001</v>
      </c>
      <c r="Q82">
        <v>0.53600000000000003</v>
      </c>
      <c r="R82">
        <v>1</v>
      </c>
      <c r="S82">
        <v>0</v>
      </c>
      <c r="T82">
        <v>0</v>
      </c>
      <c r="V82">
        <v>0</v>
      </c>
      <c r="Y82" s="1">
        <v>44844</v>
      </c>
      <c r="Z82" s="6">
        <v>0.90409722222222222</v>
      </c>
      <c r="AB82">
        <v>1</v>
      </c>
      <c r="AD82" s="3">
        <f t="shared" si="8"/>
        <v>5.8555275762864092</v>
      </c>
      <c r="AE82" s="3">
        <f t="shared" si="9"/>
        <v>7.5135056036044006</v>
      </c>
      <c r="AF82" s="3">
        <f t="shared" si="10"/>
        <v>1.6579780273179914</v>
      </c>
      <c r="AG82" s="3">
        <f t="shared" si="11"/>
        <v>0.6396532447681168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137</v>
      </c>
      <c r="D83" t="s">
        <v>27</v>
      </c>
      <c r="G83">
        <v>0.5</v>
      </c>
      <c r="H83">
        <v>0.5</v>
      </c>
      <c r="I83">
        <v>6226</v>
      </c>
      <c r="J83">
        <v>8240</v>
      </c>
      <c r="L83">
        <v>9354</v>
      </c>
      <c r="M83">
        <v>5.1909999999999998</v>
      </c>
      <c r="N83">
        <v>7.2590000000000003</v>
      </c>
      <c r="O83">
        <v>2.0680000000000001</v>
      </c>
      <c r="Q83">
        <v>0.86199999999999999</v>
      </c>
      <c r="R83">
        <v>1</v>
      </c>
      <c r="S83">
        <v>0</v>
      </c>
      <c r="T83">
        <v>0</v>
      </c>
      <c r="V83">
        <v>0</v>
      </c>
      <c r="Y83" s="1">
        <v>44844</v>
      </c>
      <c r="Z83" s="6">
        <v>0.91738425925925926</v>
      </c>
      <c r="AB83">
        <v>1</v>
      </c>
      <c r="AD83" s="3">
        <f t="shared" si="8"/>
        <v>6.2612168507737946</v>
      </c>
      <c r="AE83" s="3">
        <f t="shared" si="9"/>
        <v>8.2795325144914322</v>
      </c>
      <c r="AF83" s="3">
        <f t="shared" si="10"/>
        <v>2.0183156637176376</v>
      </c>
      <c r="AG83" s="3">
        <f t="shared" si="11"/>
        <v>0.95066572925015858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137</v>
      </c>
      <c r="D84" t="s">
        <v>27</v>
      </c>
      <c r="G84">
        <v>0.5</v>
      </c>
      <c r="H84">
        <v>0.5</v>
      </c>
      <c r="I84">
        <v>6537</v>
      </c>
      <c r="J84">
        <v>8342</v>
      </c>
      <c r="L84">
        <v>9457</v>
      </c>
      <c r="M84">
        <v>5.43</v>
      </c>
      <c r="N84">
        <v>7.3460000000000001</v>
      </c>
      <c r="O84">
        <v>1.915</v>
      </c>
      <c r="Q84">
        <v>0.873</v>
      </c>
      <c r="R84">
        <v>1</v>
      </c>
      <c r="S84">
        <v>0</v>
      </c>
      <c r="T84">
        <v>0</v>
      </c>
      <c r="V84">
        <v>0</v>
      </c>
      <c r="Y84" s="1">
        <v>44844</v>
      </c>
      <c r="Z84" s="6">
        <v>0.92465277777777777</v>
      </c>
      <c r="AB84">
        <v>1</v>
      </c>
      <c r="AD84" s="3">
        <f t="shared" si="8"/>
        <v>6.5712152890184541</v>
      </c>
      <c r="AE84" s="3">
        <f t="shared" si="9"/>
        <v>8.3802216187575116</v>
      </c>
      <c r="AF84" s="3">
        <f t="shared" si="10"/>
        <v>1.8090063297390575</v>
      </c>
      <c r="AG84" s="3">
        <f t="shared" si="11"/>
        <v>0.96093312857761082</v>
      </c>
      <c r="AH84" s="3"/>
      <c r="AK84">
        <f>ABS(100*(AD84-AD85)/(AVERAGE(AD84:AD85)))</f>
        <v>0.94491367122909053</v>
      </c>
      <c r="AQ84">
        <f>ABS(100*(AE84-AE85)/(AVERAGE(AE84:AE85)))</f>
        <v>0.294921716586862</v>
      </c>
      <c r="AW84">
        <f>ABS(100*(AF84-AF85)/(AVERAGE(AF84:AF85)))</f>
        <v>2.0312046987634607</v>
      </c>
      <c r="BC84">
        <f>ABS(100*(AG84-AG85)/(AVERAGE(AG84:AG85)))</f>
        <v>0.40539097295430521</v>
      </c>
      <c r="BG84" s="3">
        <f>AVERAGE(AD84:AD85)</f>
        <v>6.5403151231484076</v>
      </c>
      <c r="BH84" s="3">
        <f>AVERAGE(AE84:AE85)</f>
        <v>8.3678822677445126</v>
      </c>
      <c r="BI84" s="3">
        <f>AVERAGE(AF84:AF85)</f>
        <v>1.8275671445961041</v>
      </c>
      <c r="BJ84" s="3">
        <f>AVERAGE(AG84:AG85)</f>
        <v>0.95898930054959797</v>
      </c>
    </row>
    <row r="85" spans="1:62" x14ac:dyDescent="0.35">
      <c r="A85">
        <v>61</v>
      </c>
      <c r="B85">
        <v>18</v>
      </c>
      <c r="C85" t="s">
        <v>137</v>
      </c>
      <c r="D85" t="s">
        <v>27</v>
      </c>
      <c r="G85">
        <v>0.5</v>
      </c>
      <c r="H85">
        <v>0.5</v>
      </c>
      <c r="I85">
        <v>6475</v>
      </c>
      <c r="J85">
        <v>8317</v>
      </c>
      <c r="L85">
        <v>9418</v>
      </c>
      <c r="M85">
        <v>5.3819999999999997</v>
      </c>
      <c r="N85">
        <v>7.3239999999999998</v>
      </c>
      <c r="O85">
        <v>1.9419999999999999</v>
      </c>
      <c r="Q85">
        <v>0.86899999999999999</v>
      </c>
      <c r="R85">
        <v>1</v>
      </c>
      <c r="S85">
        <v>0</v>
      </c>
      <c r="T85">
        <v>0</v>
      </c>
      <c r="V85">
        <v>0</v>
      </c>
      <c r="Y85" s="1">
        <v>44844</v>
      </c>
      <c r="Z85" s="6">
        <v>0.93229166666666663</v>
      </c>
      <c r="AB85">
        <v>1</v>
      </c>
      <c r="AD85" s="3">
        <f t="shared" si="8"/>
        <v>6.5094149572783611</v>
      </c>
      <c r="AE85" s="3">
        <f t="shared" si="9"/>
        <v>8.3555429167315118</v>
      </c>
      <c r="AF85" s="3">
        <f t="shared" si="10"/>
        <v>1.8461279594531508</v>
      </c>
      <c r="AG85" s="3">
        <f t="shared" si="11"/>
        <v>0.95704547252158512</v>
      </c>
      <c r="AH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5938</v>
      </c>
      <c r="J86">
        <v>14702</v>
      </c>
      <c r="L86">
        <v>12428</v>
      </c>
      <c r="M86">
        <v>4.97</v>
      </c>
      <c r="N86">
        <v>12.734</v>
      </c>
      <c r="O86">
        <v>7.7629999999999999</v>
      </c>
      <c r="Q86">
        <v>1.1839999999999999</v>
      </c>
      <c r="R86">
        <v>1</v>
      </c>
      <c r="S86">
        <v>0</v>
      </c>
      <c r="T86">
        <v>0</v>
      </c>
      <c r="V86">
        <v>0</v>
      </c>
      <c r="Y86" s="1">
        <v>44844</v>
      </c>
      <c r="Z86" s="6">
        <v>0.94533564814814808</v>
      </c>
      <c r="AB86">
        <v>1</v>
      </c>
      <c r="AD86" s="3">
        <f t="shared" si="8"/>
        <v>5.9741443420456202</v>
      </c>
      <c r="AE86" s="3">
        <f t="shared" si="9"/>
        <v>14.658483414171862</v>
      </c>
      <c r="AF86" s="3">
        <f t="shared" si="10"/>
        <v>8.6843390721262423</v>
      </c>
      <c r="AG86" s="3">
        <f t="shared" si="11"/>
        <v>1.2570927732558628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10651</v>
      </c>
      <c r="J87">
        <v>14734</v>
      </c>
      <c r="L87">
        <v>12619</v>
      </c>
      <c r="M87">
        <v>8.5860000000000003</v>
      </c>
      <c r="N87">
        <v>12.760999999999999</v>
      </c>
      <c r="O87">
        <v>4.1740000000000004</v>
      </c>
      <c r="Q87">
        <v>1.204</v>
      </c>
      <c r="R87">
        <v>1</v>
      </c>
      <c r="S87">
        <v>0</v>
      </c>
      <c r="T87">
        <v>0</v>
      </c>
      <c r="V87">
        <v>0</v>
      </c>
      <c r="Y87" s="1">
        <v>44844</v>
      </c>
      <c r="Z87" s="6">
        <v>0.95273148148148146</v>
      </c>
      <c r="AB87">
        <v>1</v>
      </c>
      <c r="AD87" s="3">
        <f t="shared" si="8"/>
        <v>10.671966333836886</v>
      </c>
      <c r="AE87" s="3">
        <f t="shared" si="9"/>
        <v>14.690072152765142</v>
      </c>
      <c r="AF87" s="3">
        <f t="shared" si="10"/>
        <v>4.0181058189282552</v>
      </c>
      <c r="AG87" s="3">
        <f t="shared" si="11"/>
        <v>1.2761323195815264</v>
      </c>
      <c r="AH87" s="3"/>
      <c r="AK87">
        <f>ABS(100*(AD87-AD88)/(AVERAGE(AD87:AD88)))</f>
        <v>0.70734219533358755</v>
      </c>
      <c r="AM87">
        <f>100*((AVERAGE(AD87:AD88)*25.225)-(AVERAGE(AD69:AD70)*25))/(1000*0.075)</f>
        <v>323.92677153171195</v>
      </c>
      <c r="AQ87">
        <f>ABS(100*(AE87-AE88)/(AVERAGE(AE87:AE88)))</f>
        <v>0.87063182234738934</v>
      </c>
      <c r="AS87">
        <f>100*((AVERAGE(AE87:AE88)*25.225)-(AVERAGE(AE69:AE70)*25))/(2000*0.075)</f>
        <v>214.93259786335761</v>
      </c>
      <c r="AW87">
        <f>ABS(100*(AF87-AF88)/(AVERAGE(AF87:AF88)))</f>
        <v>5.1856092045314668</v>
      </c>
      <c r="AY87">
        <f>100*((AVERAGE(AF87:AF88)*25.225)-(AVERAGE(AF69:AF70)*25))/(1000*0.075)</f>
        <v>105.93842419500335</v>
      </c>
      <c r="BC87">
        <f>ABS(100*(AG87-AG88)/(AVERAGE(AG87:AG88)))</f>
        <v>3.1240621749277223E-2</v>
      </c>
      <c r="BE87">
        <f>100*((AVERAGE(AG87:AG88)*25.225)-(AVERAGE(AG69:AG70)*25))/(100*0.075)</f>
        <v>350.49494063672142</v>
      </c>
      <c r="BG87" s="3">
        <f>AVERAGE(AD87:AD88)</f>
        <v>10.709843956516298</v>
      </c>
      <c r="BH87" s="3">
        <f>AVERAGE(AE87:AE88)</f>
        <v>14.626401101538061</v>
      </c>
      <c r="BI87" s="3">
        <f>AVERAGE(AF87:AF88)</f>
        <v>3.9165571450217636</v>
      </c>
      <c r="BJ87" s="3">
        <f>AVERAGE(AG87:AG88)</f>
        <v>1.2763316865587584</v>
      </c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10727</v>
      </c>
      <c r="J88">
        <v>14605</v>
      </c>
      <c r="L88">
        <v>12623</v>
      </c>
      <c r="M88">
        <v>8.6449999999999996</v>
      </c>
      <c r="N88">
        <v>12.651999999999999</v>
      </c>
      <c r="O88">
        <v>4.0069999999999997</v>
      </c>
      <c r="Q88">
        <v>1.204</v>
      </c>
      <c r="R88">
        <v>1</v>
      </c>
      <c r="S88">
        <v>0</v>
      </c>
      <c r="T88">
        <v>0</v>
      </c>
      <c r="V88">
        <v>0</v>
      </c>
      <c r="Y88" s="1">
        <v>44844</v>
      </c>
      <c r="Z88" s="6">
        <v>0.96056712962962953</v>
      </c>
      <c r="AB88">
        <v>1</v>
      </c>
      <c r="AD88" s="3">
        <f t="shared" si="8"/>
        <v>10.74772157919571</v>
      </c>
      <c r="AE88" s="3">
        <f t="shared" si="9"/>
        <v>14.562730050310982</v>
      </c>
      <c r="AF88" s="3">
        <f t="shared" si="10"/>
        <v>3.8150084711152719</v>
      </c>
      <c r="AG88" s="3">
        <f t="shared" si="11"/>
        <v>1.2765310535359904</v>
      </c>
      <c r="AH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 s="9">
        <v>1481</v>
      </c>
      <c r="J89" s="9">
        <v>455</v>
      </c>
      <c r="K89" s="9"/>
      <c r="L89" s="9">
        <v>0</v>
      </c>
      <c r="M89">
        <v>1.5509999999999999</v>
      </c>
      <c r="N89">
        <v>0.66400000000000003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44844</v>
      </c>
      <c r="Z89" s="6">
        <v>0.97197916666666673</v>
      </c>
      <c r="AB89">
        <v>3</v>
      </c>
      <c r="AC89" t="s">
        <v>200</v>
      </c>
      <c r="AD89" s="3">
        <f t="shared" si="8"/>
        <v>1.5314979135682865</v>
      </c>
      <c r="AE89" s="3">
        <f t="shared" si="9"/>
        <v>0.59458470359509663</v>
      </c>
      <c r="AF89" s="3">
        <f t="shared" si="10"/>
        <v>-0.93691320997318983</v>
      </c>
      <c r="AG89" s="3">
        <f t="shared" si="11"/>
        <v>1.8226376735729456E-2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 s="9">
        <v>1427</v>
      </c>
      <c r="J90" s="9">
        <v>4800</v>
      </c>
      <c r="K90" s="9"/>
      <c r="L90" s="9">
        <v>5765</v>
      </c>
      <c r="M90">
        <v>1.51</v>
      </c>
      <c r="N90">
        <v>4.3449999999999998</v>
      </c>
      <c r="O90">
        <v>2.8359999999999999</v>
      </c>
      <c r="Q90">
        <v>0.48699999999999999</v>
      </c>
      <c r="R90">
        <v>1</v>
      </c>
      <c r="S90">
        <v>0</v>
      </c>
      <c r="T90">
        <v>0</v>
      </c>
      <c r="V90">
        <v>0</v>
      </c>
      <c r="Y90" s="1">
        <v>44844</v>
      </c>
      <c r="Z90" s="6">
        <v>0.97826388888888882</v>
      </c>
      <c r="AB90">
        <v>3</v>
      </c>
      <c r="AC90" t="s">
        <v>200</v>
      </c>
      <c r="AD90" s="3">
        <f t="shared" si="8"/>
        <v>1.4776718181817536</v>
      </c>
      <c r="AE90" s="3">
        <f t="shared" si="9"/>
        <v>4.8837431157138615</v>
      </c>
      <c r="AF90" s="3">
        <f t="shared" si="10"/>
        <v>3.4060712975321081</v>
      </c>
      <c r="AG90" s="3">
        <f t="shared" si="11"/>
        <v>0.5929016886071945</v>
      </c>
      <c r="AH90" s="3"/>
      <c r="AK90">
        <f>ABS(100*(AD90-AD91)/(AVERAGE(AD90:AD91)))</f>
        <v>79.717771666649767</v>
      </c>
      <c r="AL90">
        <f>ABS(100*((AVERAGE(AD90:AD91)-AVERAGE(AD84:AD85))/(AVERAGE(AD84:AD85,AD90:AD91))))</f>
        <v>90.767164273629135</v>
      </c>
      <c r="AQ90">
        <f>ABS(100*(AE90-AE91)/(AVERAGE(AE90:AE91)))</f>
        <v>34.97433196182417</v>
      </c>
      <c r="AR90">
        <f>ABS(100*((AVERAGE(AE90:AE91)-AVERAGE(AE84:AE85))/(AVERAGE(AE84:AE85,AE90:AE91))))</f>
        <v>34.285355404638615</v>
      </c>
      <c r="AW90">
        <f>ABS(100*(AF90-AF91)/(AVERAGE(AF90:AF91)))</f>
        <v>3.2173725649235201</v>
      </c>
      <c r="AX90">
        <f>ABS(100*((AVERAGE(AF90:AF91)-AVERAGE(AF84:AF85))/(AVERAGE(AF84:AF85,AF90:AF91))))</f>
        <v>61.792092647791719</v>
      </c>
      <c r="BC90">
        <f>ABS(100*(AG90-AG91)/(AVERAGE(AG90:AG91)))</f>
        <v>33.355082151419808</v>
      </c>
      <c r="BD90">
        <f>ABS(100*((AVERAGE(AG90:AG91)-AVERAGE(AG84:AG85))/(AVERAGE(AG84:AG85,AG90:AG91))))</f>
        <v>29.620462518997432</v>
      </c>
      <c r="BG90" s="3">
        <f>AVERAGE(AD90:AD91)</f>
        <v>2.4570077203533893</v>
      </c>
      <c r="BH90" s="3">
        <f>AVERAGE(AE90:AE91)</f>
        <v>5.9187678786842932</v>
      </c>
      <c r="BI90" s="3">
        <f>AVERAGE(AF90:AF91)</f>
        <v>3.4617601583309039</v>
      </c>
      <c r="BJ90" s="3">
        <f>AVERAGE(AG90:AG91)</f>
        <v>0.71157488180458905</v>
      </c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 s="9">
        <v>3392</v>
      </c>
      <c r="J91" s="9">
        <v>6897</v>
      </c>
      <c r="K91" s="9"/>
      <c r="L91" s="9">
        <v>8146</v>
      </c>
      <c r="M91">
        <v>3.0169999999999999</v>
      </c>
      <c r="N91">
        <v>6.1210000000000004</v>
      </c>
      <c r="O91">
        <v>3.1040000000000001</v>
      </c>
      <c r="Q91">
        <v>0.73599999999999999</v>
      </c>
      <c r="R91">
        <v>1</v>
      </c>
      <c r="S91">
        <v>0</v>
      </c>
      <c r="T91">
        <v>0</v>
      </c>
      <c r="V91">
        <v>0</v>
      </c>
      <c r="Y91" s="1">
        <v>44844</v>
      </c>
      <c r="Z91" s="6">
        <v>0.98560185185185178</v>
      </c>
      <c r="AB91">
        <v>3</v>
      </c>
      <c r="AC91" t="s">
        <v>200</v>
      </c>
      <c r="AD91" s="3">
        <f t="shared" si="8"/>
        <v>3.4363436225250252</v>
      </c>
      <c r="AE91" s="3">
        <f t="shared" si="9"/>
        <v>6.9537926416547249</v>
      </c>
      <c r="AF91" s="3">
        <f t="shared" si="10"/>
        <v>3.5174490191296996</v>
      </c>
      <c r="AG91" s="3">
        <f t="shared" si="11"/>
        <v>0.83024807500198361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 s="9">
        <v>994</v>
      </c>
      <c r="J92" s="9">
        <v>361</v>
      </c>
      <c r="K92" s="9"/>
      <c r="L92" s="9">
        <v>256</v>
      </c>
      <c r="M92">
        <v>1.177</v>
      </c>
      <c r="N92">
        <v>0.58399999999999996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44844</v>
      </c>
      <c r="Z92" s="6">
        <v>0.99725694444444446</v>
      </c>
      <c r="AB92">
        <v>3</v>
      </c>
      <c r="AC92" t="s">
        <v>200</v>
      </c>
      <c r="AD92" s="3">
        <f t="shared" si="8"/>
        <v>1.0460662755452976</v>
      </c>
      <c r="AE92" s="3">
        <f t="shared" si="9"/>
        <v>0.50179278397733751</v>
      </c>
      <c r="AF92" s="3">
        <f t="shared" si="10"/>
        <v>-0.54427349156796012</v>
      </c>
      <c r="AG92" s="3">
        <f t="shared" si="11"/>
        <v>4.374534982143545E-2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 s="9">
        <v>604</v>
      </c>
      <c r="J93" s="9">
        <v>526</v>
      </c>
      <c r="K93" s="9"/>
      <c r="L93" s="9">
        <v>516</v>
      </c>
      <c r="M93">
        <v>0.879</v>
      </c>
      <c r="N93">
        <v>0.72399999999999998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44845</v>
      </c>
      <c r="Z93" s="6">
        <v>3.4027777777777784E-3</v>
      </c>
      <c r="AB93">
        <v>3</v>
      </c>
      <c r="AC93" t="s">
        <v>200</v>
      </c>
      <c r="AD93" s="3">
        <f t="shared" si="8"/>
        <v>0.65732225330922844</v>
      </c>
      <c r="AE93" s="3">
        <f t="shared" si="9"/>
        <v>0.66467221734893622</v>
      </c>
      <c r="AF93" s="3">
        <f t="shared" si="10"/>
        <v>7.3499640397077792E-3</v>
      </c>
      <c r="AG93" s="3">
        <f t="shared" si="11"/>
        <v>6.9663056861605607E-2</v>
      </c>
      <c r="AH93" s="3"/>
      <c r="AK93">
        <f>ABS(100*(AD93-AD94)/(AVERAGE(AD93:AD94)))</f>
        <v>57.875126096205754</v>
      </c>
      <c r="AQ93">
        <f>ABS(100*(AE93-AE94)/(AVERAGE(AE93:AE94)))</f>
        <v>21.712486437674965</v>
      </c>
      <c r="AW93">
        <f>ABS(100*(AF93-AF94)/(AVERAGE(AF93:AF94)))</f>
        <v>193.76644875661998</v>
      </c>
      <c r="BC93">
        <f>ABS(100*(AG93-AG94)/(AVERAGE(AG93:AG94)))</f>
        <v>47.803516372659175</v>
      </c>
      <c r="BG93" s="3">
        <f>AVERAGE(AD93:AD94)</f>
        <v>0.50979888076836111</v>
      </c>
      <c r="BH93" s="3">
        <f>AVERAGE(AE93:AE94)</f>
        <v>0.74561835999421544</v>
      </c>
      <c r="BI93" s="3">
        <f>AVERAGE(AF93:AF94)</f>
        <v>0.23581947922585436</v>
      </c>
      <c r="BJ93" s="3">
        <f>AVERAGE(AG93:AG94)</f>
        <v>9.1543582612826177E-2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 s="9">
        <v>308</v>
      </c>
      <c r="J94" s="9">
        <v>690</v>
      </c>
      <c r="K94" s="9"/>
      <c r="L94" s="9">
        <v>955</v>
      </c>
      <c r="M94">
        <v>0.65100000000000002</v>
      </c>
      <c r="N94">
        <v>0.86299999999999999</v>
      </c>
      <c r="O94">
        <v>0.21099999999999999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44845</v>
      </c>
      <c r="Z94" s="6">
        <v>9.9074074074074082E-3</v>
      </c>
      <c r="AB94">
        <v>3</v>
      </c>
      <c r="AC94" t="s">
        <v>200</v>
      </c>
      <c r="AD94" s="3">
        <f t="shared" si="8"/>
        <v>0.36227550822749383</v>
      </c>
      <c r="AE94" s="3">
        <f t="shared" si="9"/>
        <v>0.82656450263949477</v>
      </c>
      <c r="AF94" s="3">
        <f t="shared" si="10"/>
        <v>0.46428899441200094</v>
      </c>
      <c r="AG94" s="3">
        <f t="shared" si="11"/>
        <v>0.11342410836404675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 s="9">
        <v>1361</v>
      </c>
      <c r="J95" s="9">
        <v>536</v>
      </c>
      <c r="K95" s="9"/>
      <c r="L95" s="9">
        <v>87</v>
      </c>
      <c r="M95">
        <v>2.4319999999999999</v>
      </c>
      <c r="N95">
        <v>1.2210000000000001</v>
      </c>
      <c r="O95">
        <v>0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44845</v>
      </c>
      <c r="Z95" s="6">
        <v>2.1076388888888891E-2</v>
      </c>
      <c r="AB95">
        <v>3</v>
      </c>
      <c r="AC95" t="s">
        <v>200</v>
      </c>
      <c r="AD95" s="3">
        <f t="shared" si="8"/>
        <v>2.353140613774801</v>
      </c>
      <c r="AE95" s="3">
        <f t="shared" si="9"/>
        <v>1.1242394969322269</v>
      </c>
      <c r="AF95" s="3">
        <f t="shared" si="10"/>
        <v>-1.2289011168425741</v>
      </c>
      <c r="AG95" s="3">
        <f t="shared" si="11"/>
        <v>4.4831400408874761E-2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 s="9">
        <v>1675</v>
      </c>
      <c r="J96" s="9">
        <v>1421</v>
      </c>
      <c r="K96" s="9"/>
      <c r="L96" s="9">
        <v>984</v>
      </c>
      <c r="M96">
        <v>2.8340000000000001</v>
      </c>
      <c r="N96">
        <v>2.4710000000000001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1">
        <v>44845</v>
      </c>
      <c r="Z96" s="6">
        <v>2.7118055555555552E-2</v>
      </c>
      <c r="AB96">
        <v>3</v>
      </c>
      <c r="AC96" t="s">
        <v>200</v>
      </c>
      <c r="AD96" s="3">
        <f t="shared" si="8"/>
        <v>2.8747885752368769</v>
      </c>
      <c r="AE96" s="3">
        <f t="shared" si="9"/>
        <v>2.5802829164662149</v>
      </c>
      <c r="AF96" s="3">
        <f t="shared" si="10"/>
        <v>-0.29450565877066204</v>
      </c>
      <c r="AG96" s="3">
        <f t="shared" si="11"/>
        <v>0.19385821588985314</v>
      </c>
      <c r="AH96" s="3"/>
      <c r="AI96">
        <f>100*(AVERAGE(I96:I97))/(AVERAGE(I$51:I$52))</f>
        <v>47.582417582417584</v>
      </c>
      <c r="AK96">
        <f>ABS(100*(AD96-AD97)/(AVERAGE(AD96:AD97)))</f>
        <v>20.3062362493636</v>
      </c>
      <c r="AO96">
        <f>100*(AVERAGE(J96:J97))/(AVERAGE(J$51:J$52))</f>
        <v>48.362763586490658</v>
      </c>
      <c r="AQ96">
        <f>ABS(100*(AE96-AE97)/(AVERAGE(AE96:AE97)))</f>
        <v>94.329269773391061</v>
      </c>
      <c r="AU96">
        <f>100*(((AVERAGE(J96:J97))-(AVERAGE(I96:I97)))/((AVERAGE(J$51:J$52))-(AVERAGE($I$51:I52))))</f>
        <v>49.301359516616316</v>
      </c>
      <c r="AW96">
        <f>ABS(100*(AF96-AF97)/(AVERAGE(AF96:AF97)))</f>
        <v>225.90407643109381</v>
      </c>
      <c r="BA96">
        <f>100*(AVERAGE(L96:L97))/(AVERAGE(L$51:L$52))</f>
        <v>54.5015479876161</v>
      </c>
      <c r="BC96">
        <f>ABS(100*(AG96-AG97)/(AVERAGE(AG96:AG97)))</f>
        <v>102.0835241130568</v>
      </c>
      <c r="BG96" s="3">
        <f>AVERAGE(AD96:AD97)</f>
        <v>2.6098113464050261</v>
      </c>
      <c r="BH96" s="3">
        <f>AVERAGE(AE96:AE97)</f>
        <v>4.8836284388928632</v>
      </c>
      <c r="BI96" s="3">
        <f>AVERAGE(AF96:AF97)</f>
        <v>2.2738170924878371</v>
      </c>
      <c r="BJ96" s="3">
        <f>AVERAGE(AG96:AG97)</f>
        <v>0.39596648905887233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 s="9">
        <v>1356</v>
      </c>
      <c r="J97" s="9">
        <v>4221</v>
      </c>
      <c r="K97" s="9"/>
      <c r="L97" s="9">
        <v>3417</v>
      </c>
      <c r="M97">
        <v>2.4249999999999998</v>
      </c>
      <c r="N97">
        <v>6.4240000000000004</v>
      </c>
      <c r="O97">
        <v>3.9990000000000001</v>
      </c>
      <c r="Q97">
        <v>0.40200000000000002</v>
      </c>
      <c r="R97">
        <v>1</v>
      </c>
      <c r="S97">
        <v>0</v>
      </c>
      <c r="T97">
        <v>0</v>
      </c>
      <c r="V97">
        <v>0</v>
      </c>
      <c r="Y97" s="1">
        <v>44845</v>
      </c>
      <c r="Z97" s="6">
        <v>3.4004629629629628E-2</v>
      </c>
      <c r="AB97">
        <v>3</v>
      </c>
      <c r="AC97" t="s">
        <v>200</v>
      </c>
      <c r="AD97" s="3">
        <f t="shared" si="8"/>
        <v>2.3448341175731753</v>
      </c>
      <c r="AE97" s="3">
        <f t="shared" si="9"/>
        <v>7.1869739613195112</v>
      </c>
      <c r="AF97" s="3">
        <f t="shared" si="10"/>
        <v>4.8421398437463363</v>
      </c>
      <c r="AG97" s="3">
        <f t="shared" si="11"/>
        <v>0.59807476222789147</v>
      </c>
      <c r="AH97" s="3"/>
    </row>
    <row r="98" spans="1:62" x14ac:dyDescent="0.35">
      <c r="A98">
        <v>74</v>
      </c>
      <c r="B98">
        <v>21</v>
      </c>
      <c r="C98" t="s">
        <v>138</v>
      </c>
      <c r="D98" t="s">
        <v>27</v>
      </c>
      <c r="G98">
        <v>0.5</v>
      </c>
      <c r="H98">
        <v>0.5</v>
      </c>
      <c r="I98" s="9">
        <v>7806</v>
      </c>
      <c r="J98" s="9">
        <v>9739</v>
      </c>
      <c r="K98" s="9"/>
      <c r="L98" s="9">
        <v>1097</v>
      </c>
      <c r="M98">
        <v>6.4029999999999996</v>
      </c>
      <c r="N98">
        <v>8.5299999999999994</v>
      </c>
      <c r="O98">
        <v>2.1269999999999998</v>
      </c>
      <c r="Q98">
        <v>0</v>
      </c>
      <c r="R98">
        <v>1</v>
      </c>
      <c r="S98">
        <v>0</v>
      </c>
      <c r="T98">
        <v>0</v>
      </c>
      <c r="V98">
        <v>0</v>
      </c>
      <c r="Y98" s="1">
        <v>44845</v>
      </c>
      <c r="Z98" s="6">
        <v>4.7118055555555559E-2</v>
      </c>
      <c r="AB98">
        <v>3</v>
      </c>
      <c r="AC98" t="s">
        <v>200</v>
      </c>
      <c r="AD98" s="3">
        <f t="shared" si="8"/>
        <v>7.8361285306019717</v>
      </c>
      <c r="AE98" s="3">
        <f t="shared" si="9"/>
        <v>9.7592674879703818</v>
      </c>
      <c r="AF98" s="3">
        <f t="shared" si="10"/>
        <v>1.9231389573684101</v>
      </c>
      <c r="AG98" s="3">
        <f t="shared" si="11"/>
        <v>0.12757916374752429</v>
      </c>
      <c r="AH98" s="3"/>
    </row>
    <row r="99" spans="1:62" x14ac:dyDescent="0.35">
      <c r="A99">
        <v>75</v>
      </c>
      <c r="B99">
        <v>21</v>
      </c>
      <c r="C99" t="s">
        <v>138</v>
      </c>
      <c r="D99" t="s">
        <v>27</v>
      </c>
      <c r="G99">
        <v>0.5</v>
      </c>
      <c r="H99">
        <v>0.5</v>
      </c>
      <c r="I99" s="9">
        <v>8846</v>
      </c>
      <c r="J99" s="9">
        <v>9237</v>
      </c>
      <c r="K99" s="9"/>
      <c r="L99" s="9">
        <v>1110</v>
      </c>
      <c r="M99">
        <v>7.202</v>
      </c>
      <c r="N99">
        <v>8.1039999999999992</v>
      </c>
      <c r="O99">
        <v>0.90200000000000002</v>
      </c>
      <c r="Q99">
        <v>0</v>
      </c>
      <c r="R99">
        <v>1</v>
      </c>
      <c r="S99">
        <v>0</v>
      </c>
      <c r="T99">
        <v>0</v>
      </c>
      <c r="V99">
        <v>0</v>
      </c>
      <c r="Y99" s="1">
        <v>44845</v>
      </c>
      <c r="Z99" s="6">
        <v>5.4432870370370368E-2</v>
      </c>
      <c r="AB99">
        <v>3</v>
      </c>
      <c r="AC99" t="s">
        <v>200</v>
      </c>
      <c r="AD99" s="3">
        <f t="shared" si="8"/>
        <v>8.8727792565648222</v>
      </c>
      <c r="AE99" s="3">
        <f t="shared" si="9"/>
        <v>9.2637191512883046</v>
      </c>
      <c r="AF99" s="3">
        <f t="shared" si="10"/>
        <v>0.39093989472348234</v>
      </c>
      <c r="AG99" s="3">
        <f t="shared" si="11"/>
        <v>0.12887504909953279</v>
      </c>
      <c r="AH99" s="3"/>
      <c r="AK99">
        <f>ABS(100*(AD99-AD100)/(AVERAGE(AD99:AD100)))</f>
        <v>5.84550039074169</v>
      </c>
      <c r="AQ99">
        <f>ABS(100*(AE99-AE100)/(AVERAGE(AE99:AE100)))</f>
        <v>5.7442559474045325</v>
      </c>
      <c r="AW99">
        <f>ABS(100*(AF99-AF100)/(AVERAGE(AF99:AF100)))</f>
        <v>3.4176765064012224</v>
      </c>
      <c r="BC99">
        <f>ABS(100*(AG99-AG100)/(AVERAGE(AG99:AG100)))</f>
        <v>2.0668393103303235</v>
      </c>
      <c r="BG99" s="3">
        <f>AVERAGE(AD99:AD100)</f>
        <v>9.1399161744090947</v>
      </c>
      <c r="BH99" s="3">
        <f>AVERAGE(AE99:AE100)</f>
        <v>9.5376527437769028</v>
      </c>
      <c r="BI99" s="3">
        <f>AVERAGE(AF99:AF100)</f>
        <v>0.39773656936780721</v>
      </c>
      <c r="BJ99" s="3">
        <f>AVERAGE(AG99:AG100)</f>
        <v>0.13022077619584932</v>
      </c>
    </row>
    <row r="100" spans="1:62" x14ac:dyDescent="0.35">
      <c r="A100">
        <v>76</v>
      </c>
      <c r="B100">
        <v>21</v>
      </c>
      <c r="C100" t="s">
        <v>138</v>
      </c>
      <c r="D100" t="s">
        <v>27</v>
      </c>
      <c r="G100">
        <v>0.5</v>
      </c>
      <c r="H100">
        <v>0.5</v>
      </c>
      <c r="I100" s="9">
        <v>9382</v>
      </c>
      <c r="J100" s="9">
        <v>9792</v>
      </c>
      <c r="K100" s="9"/>
      <c r="L100" s="9">
        <v>1137</v>
      </c>
      <c r="M100">
        <v>7.6120000000000001</v>
      </c>
      <c r="N100">
        <v>8.5739999999999998</v>
      </c>
      <c r="O100">
        <v>0.96199999999999997</v>
      </c>
      <c r="Q100">
        <v>3.0000000000000001E-3</v>
      </c>
      <c r="R100">
        <v>1</v>
      </c>
      <c r="S100">
        <v>0</v>
      </c>
      <c r="T100">
        <v>0</v>
      </c>
      <c r="V100">
        <v>0</v>
      </c>
      <c r="Y100" s="1">
        <v>44845</v>
      </c>
      <c r="Z100" s="6">
        <v>6.2256944444444441E-2</v>
      </c>
      <c r="AB100">
        <v>3</v>
      </c>
      <c r="AC100" t="s">
        <v>200</v>
      </c>
      <c r="AD100" s="3">
        <f t="shared" ref="AD100:AD139" si="12">((I100*$F$21)+$F$22)*1000/G100</f>
        <v>9.4070530922533688</v>
      </c>
      <c r="AE100" s="3">
        <f t="shared" ref="AE100:AE139" si="13">((J100*$H$21)+$H$22)*1000/H100</f>
        <v>9.8115863362655009</v>
      </c>
      <c r="AF100" s="3">
        <f t="shared" ref="AF100:AF139" si="14">AE100-AD100</f>
        <v>0.40453324401213209</v>
      </c>
      <c r="AG100" s="3">
        <f t="shared" ref="AG100:AG139" si="15">((L100*$J$21)+$J$22)*1000/H100</f>
        <v>0.13156650329216588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139</v>
      </c>
      <c r="D101" t="s">
        <v>27</v>
      </c>
      <c r="G101">
        <v>0.5</v>
      </c>
      <c r="H101">
        <v>0.5</v>
      </c>
      <c r="I101" s="9">
        <v>2149</v>
      </c>
      <c r="J101" s="9">
        <v>1169</v>
      </c>
      <c r="K101" s="9"/>
      <c r="L101" s="9">
        <v>122</v>
      </c>
      <c r="M101">
        <v>2.0630000000000002</v>
      </c>
      <c r="N101">
        <v>1.2689999999999999</v>
      </c>
      <c r="O101">
        <v>0</v>
      </c>
      <c r="Q101">
        <v>0</v>
      </c>
      <c r="R101">
        <v>1</v>
      </c>
      <c r="S101">
        <v>0</v>
      </c>
      <c r="T101">
        <v>0</v>
      </c>
      <c r="V101">
        <v>0</v>
      </c>
      <c r="Y101" s="1">
        <v>44845</v>
      </c>
      <c r="Z101" s="6">
        <v>7.4178240740740739E-2</v>
      </c>
      <c r="AB101">
        <v>3</v>
      </c>
      <c r="AC101" t="s">
        <v>200</v>
      </c>
      <c r="AD101" s="3">
        <f t="shared" si="12"/>
        <v>2.1973466490905791</v>
      </c>
      <c r="AE101" s="3">
        <f t="shared" si="13"/>
        <v>1.299408433457651</v>
      </c>
      <c r="AF101" s="3">
        <f t="shared" si="14"/>
        <v>-0.89793821563292808</v>
      </c>
      <c r="AG101" s="3">
        <f t="shared" si="15"/>
        <v>3.038776234688622E-2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139</v>
      </c>
      <c r="D102" t="s">
        <v>27</v>
      </c>
      <c r="G102">
        <v>0.5</v>
      </c>
      <c r="H102">
        <v>0.5</v>
      </c>
      <c r="I102" s="9">
        <v>2636</v>
      </c>
      <c r="J102" s="9">
        <v>6561</v>
      </c>
      <c r="K102" s="9"/>
      <c r="L102" s="9">
        <v>3172</v>
      </c>
      <c r="M102">
        <v>2.4369999999999998</v>
      </c>
      <c r="N102">
        <v>5.8369999999999997</v>
      </c>
      <c r="O102">
        <v>3.4</v>
      </c>
      <c r="Q102">
        <v>0.216</v>
      </c>
      <c r="R102">
        <v>1</v>
      </c>
      <c r="S102">
        <v>0</v>
      </c>
      <c r="T102">
        <v>0</v>
      </c>
      <c r="V102">
        <v>0</v>
      </c>
      <c r="Y102" s="1">
        <v>44845</v>
      </c>
      <c r="Z102" s="6">
        <v>8.0960648148148143E-2</v>
      </c>
      <c r="AB102">
        <v>3</v>
      </c>
      <c r="AC102" t="s">
        <v>200</v>
      </c>
      <c r="AD102" s="3">
        <f t="shared" si="12"/>
        <v>2.6827782871135679</v>
      </c>
      <c r="AE102" s="3">
        <f t="shared" si="13"/>
        <v>6.6221108864252871</v>
      </c>
      <c r="AF102" s="3">
        <f t="shared" si="14"/>
        <v>3.9393325993117192</v>
      </c>
      <c r="AG102" s="3">
        <f t="shared" si="15"/>
        <v>0.3344224026258053</v>
      </c>
      <c r="AH102" s="3"/>
      <c r="AK102">
        <f>ABS(100*(AD102-AD103)/(AVERAGE(AD102:AD103)))</f>
        <v>61.549209235917679</v>
      </c>
      <c r="AQ102">
        <f>ABS(100*(AE102-AE103)/(AVERAGE(AE102:AE103)))</f>
        <v>2.5024561808860448</v>
      </c>
      <c r="AW102">
        <f>ABS(100*(AF102-AF103)/(AVERAGE(AF102:AF103)))</f>
        <v>78.339694681956885</v>
      </c>
      <c r="BC102">
        <f>ABS(100*(AG102-AG103)/(AVERAGE(AG102:AG103)))</f>
        <v>4.6581466461907217</v>
      </c>
      <c r="BG102" s="3">
        <f>AVERAGE(AD102:AD103)</f>
        <v>3.8754250117429443</v>
      </c>
      <c r="BH102" s="3">
        <f>AVERAGE(AE102:AE103)</f>
        <v>6.7060184733136863</v>
      </c>
      <c r="BI102" s="3">
        <f>AVERAGE(AF102:AF103)</f>
        <v>2.830593461570742</v>
      </c>
      <c r="BJ102" s="3">
        <f>AVERAGE(AG102:AG103)</f>
        <v>0.34239708171508842</v>
      </c>
    </row>
    <row r="103" spans="1:62" x14ac:dyDescent="0.35">
      <c r="A103">
        <v>79</v>
      </c>
      <c r="B103">
        <v>22</v>
      </c>
      <c r="C103" t="s">
        <v>139</v>
      </c>
      <c r="D103" t="s">
        <v>27</v>
      </c>
      <c r="G103">
        <v>0.5</v>
      </c>
      <c r="H103">
        <v>0.5</v>
      </c>
      <c r="I103" s="9">
        <v>5029</v>
      </c>
      <c r="J103" s="9">
        <v>6731</v>
      </c>
      <c r="K103" s="9"/>
      <c r="L103" s="9">
        <v>3332</v>
      </c>
      <c r="M103">
        <v>4.2729999999999997</v>
      </c>
      <c r="N103">
        <v>5.9809999999999999</v>
      </c>
      <c r="O103">
        <v>1.7090000000000001</v>
      </c>
      <c r="Q103">
        <v>0.23200000000000001</v>
      </c>
      <c r="R103">
        <v>1</v>
      </c>
      <c r="S103">
        <v>0</v>
      </c>
      <c r="T103">
        <v>0</v>
      </c>
      <c r="V103">
        <v>0</v>
      </c>
      <c r="Y103" s="1">
        <v>44845</v>
      </c>
      <c r="Z103" s="6">
        <v>8.8530092592592591E-2</v>
      </c>
      <c r="AB103">
        <v>3</v>
      </c>
      <c r="AC103" t="s">
        <v>200</v>
      </c>
      <c r="AD103" s="3">
        <f t="shared" si="12"/>
        <v>5.0680717363723202</v>
      </c>
      <c r="AE103" s="3">
        <f t="shared" si="13"/>
        <v>6.7899260602020854</v>
      </c>
      <c r="AF103" s="3">
        <f t="shared" si="14"/>
        <v>1.7218543238297652</v>
      </c>
      <c r="AG103" s="3">
        <f t="shared" si="15"/>
        <v>0.3503717608043716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140</v>
      </c>
      <c r="D104" t="s">
        <v>27</v>
      </c>
      <c r="G104">
        <v>0.5</v>
      </c>
      <c r="H104">
        <v>0.5</v>
      </c>
      <c r="I104" s="9">
        <v>1788</v>
      </c>
      <c r="J104" s="9">
        <v>6529</v>
      </c>
      <c r="K104" s="9"/>
      <c r="L104" s="9">
        <v>2268</v>
      </c>
      <c r="M104">
        <v>1.7869999999999999</v>
      </c>
      <c r="N104">
        <v>5.81</v>
      </c>
      <c r="O104">
        <v>4.0229999999999997</v>
      </c>
      <c r="Q104">
        <v>0.121</v>
      </c>
      <c r="R104">
        <v>1</v>
      </c>
      <c r="S104">
        <v>0</v>
      </c>
      <c r="T104">
        <v>0</v>
      </c>
      <c r="V104">
        <v>0</v>
      </c>
      <c r="Y104" s="1">
        <v>44845</v>
      </c>
      <c r="Z104" s="6">
        <v>0.10123842592592593</v>
      </c>
      <c r="AB104">
        <v>3</v>
      </c>
      <c r="AC104" t="s">
        <v>200</v>
      </c>
      <c r="AD104" s="3">
        <f t="shared" si="12"/>
        <v>1.8375092336361667</v>
      </c>
      <c r="AE104" s="3">
        <f t="shared" si="13"/>
        <v>6.590522147832008</v>
      </c>
      <c r="AF104" s="3">
        <f t="shared" si="14"/>
        <v>4.7530129141958408</v>
      </c>
      <c r="AG104" s="3">
        <f t="shared" si="15"/>
        <v>0.24430852891690599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140</v>
      </c>
      <c r="D105" t="s">
        <v>27</v>
      </c>
      <c r="G105">
        <v>0.5</v>
      </c>
      <c r="H105">
        <v>0.5</v>
      </c>
      <c r="I105" s="9">
        <v>2985</v>
      </c>
      <c r="J105" s="9">
        <v>6437</v>
      </c>
      <c r="K105" s="9"/>
      <c r="L105" s="9">
        <v>2339</v>
      </c>
      <c r="M105">
        <v>2.7050000000000001</v>
      </c>
      <c r="N105">
        <v>5.7320000000000002</v>
      </c>
      <c r="O105">
        <v>3.0270000000000001</v>
      </c>
      <c r="Q105">
        <v>0.129</v>
      </c>
      <c r="R105">
        <v>1</v>
      </c>
      <c r="S105">
        <v>0</v>
      </c>
      <c r="T105">
        <v>0</v>
      </c>
      <c r="V105">
        <v>0</v>
      </c>
      <c r="Y105" s="1">
        <v>44845</v>
      </c>
      <c r="Z105" s="6">
        <v>0.10818287037037037</v>
      </c>
      <c r="AB105">
        <v>3</v>
      </c>
      <c r="AC105" t="s">
        <v>200</v>
      </c>
      <c r="AD105" s="3">
        <f t="shared" si="12"/>
        <v>3.0306543480376402</v>
      </c>
      <c r="AE105" s="3">
        <f t="shared" si="13"/>
        <v>6.4997045243763285</v>
      </c>
      <c r="AF105" s="3">
        <f t="shared" si="14"/>
        <v>3.4690501763386883</v>
      </c>
      <c r="AG105" s="3">
        <f t="shared" si="15"/>
        <v>0.25138605660864477</v>
      </c>
      <c r="AH105" s="3"/>
      <c r="AK105">
        <f>ABS(100*(AD105-AD106)/(AVERAGE(AD105:AD106)))</f>
        <v>20.460910984599906</v>
      </c>
      <c r="AQ105">
        <f>ABS(100*(AE105-AE106)/(AVERAGE(AE105:AE106)))</f>
        <v>3.7757304354232368</v>
      </c>
      <c r="AW105">
        <f>ABS(100*(AF105-AF106)/(AVERAGE(AF105:AF106)))</f>
        <v>31.020971272998235</v>
      </c>
      <c r="BC105">
        <f>ABS(100*(AG105-AG106)/(AVERAGE(AG105:AG106)))</f>
        <v>1.6126859480095539</v>
      </c>
      <c r="BG105" s="3">
        <f>AVERAGE(AD105:AD106)</f>
        <v>3.376038460101225</v>
      </c>
      <c r="BH105" s="3">
        <f>AVERAGE(AE105:AE106)</f>
        <v>6.3792724584894493</v>
      </c>
      <c r="BI105" s="3">
        <f>AVERAGE(AF105:AF106)</f>
        <v>3.0032339983882244</v>
      </c>
      <c r="BJ105" s="3">
        <f>AVERAGE(AG105:AG106)</f>
        <v>0.25342956812527356</v>
      </c>
    </row>
    <row r="106" spans="1:62" x14ac:dyDescent="0.35">
      <c r="A106">
        <v>82</v>
      </c>
      <c r="B106">
        <v>23</v>
      </c>
      <c r="C106" t="s">
        <v>140</v>
      </c>
      <c r="D106" t="s">
        <v>27</v>
      </c>
      <c r="G106">
        <v>0.5</v>
      </c>
      <c r="H106">
        <v>0.5</v>
      </c>
      <c r="I106" s="9">
        <v>3678</v>
      </c>
      <c r="J106" s="9">
        <v>6193</v>
      </c>
      <c r="K106" s="9"/>
      <c r="L106" s="9">
        <v>2380</v>
      </c>
      <c r="M106">
        <v>3.2370000000000001</v>
      </c>
      <c r="N106">
        <v>5.5250000000000004</v>
      </c>
      <c r="O106">
        <v>2.2879999999999998</v>
      </c>
      <c r="Q106">
        <v>0.13300000000000001</v>
      </c>
      <c r="R106">
        <v>1</v>
      </c>
      <c r="S106">
        <v>0</v>
      </c>
      <c r="T106">
        <v>0</v>
      </c>
      <c r="V106">
        <v>0</v>
      </c>
      <c r="Y106" s="1">
        <v>44845</v>
      </c>
      <c r="Z106" s="6">
        <v>0.11582175925925926</v>
      </c>
      <c r="AB106">
        <v>3</v>
      </c>
      <c r="AC106" t="s">
        <v>200</v>
      </c>
      <c r="AD106" s="3">
        <f t="shared" si="12"/>
        <v>3.7214225721648093</v>
      </c>
      <c r="AE106" s="3">
        <f t="shared" si="13"/>
        <v>6.2588403926025702</v>
      </c>
      <c r="AF106" s="3">
        <f t="shared" si="14"/>
        <v>2.5374178204377609</v>
      </c>
      <c r="AG106" s="3">
        <f t="shared" si="15"/>
        <v>0.25547307964190236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141</v>
      </c>
      <c r="D107" t="s">
        <v>27</v>
      </c>
      <c r="G107">
        <v>0.5</v>
      </c>
      <c r="H107">
        <v>0.5</v>
      </c>
      <c r="I107" s="9">
        <v>1205</v>
      </c>
      <c r="J107" s="9">
        <v>1787</v>
      </c>
      <c r="K107" s="9"/>
      <c r="L107" s="9">
        <v>2275</v>
      </c>
      <c r="M107">
        <v>1.34</v>
      </c>
      <c r="N107">
        <v>1.792</v>
      </c>
      <c r="O107">
        <v>0.45300000000000001</v>
      </c>
      <c r="Q107">
        <v>0.122</v>
      </c>
      <c r="R107">
        <v>1</v>
      </c>
      <c r="S107">
        <v>0</v>
      </c>
      <c r="T107">
        <v>0</v>
      </c>
      <c r="V107">
        <v>0</v>
      </c>
      <c r="Y107" s="1">
        <v>44845</v>
      </c>
      <c r="Z107" s="6">
        <v>0.12725694444444444</v>
      </c>
      <c r="AB107">
        <v>3</v>
      </c>
      <c r="AC107" t="s">
        <v>200</v>
      </c>
      <c r="AD107" s="3">
        <f t="shared" si="12"/>
        <v>1.256386759370453</v>
      </c>
      <c r="AE107" s="3">
        <f t="shared" si="13"/>
        <v>1.9094659475403659</v>
      </c>
      <c r="AF107" s="3">
        <f t="shared" si="14"/>
        <v>0.65307918816991295</v>
      </c>
      <c r="AG107" s="3">
        <f t="shared" si="15"/>
        <v>0.24500631333721828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141</v>
      </c>
      <c r="D108" t="s">
        <v>27</v>
      </c>
      <c r="G108">
        <v>0.5</v>
      </c>
      <c r="H108">
        <v>0.5</v>
      </c>
      <c r="I108" s="9">
        <v>2987</v>
      </c>
      <c r="J108" s="9">
        <v>6995</v>
      </c>
      <c r="K108" s="9"/>
      <c r="L108" s="9">
        <v>15604</v>
      </c>
      <c r="M108">
        <v>2.706</v>
      </c>
      <c r="N108">
        <v>6.2050000000000001</v>
      </c>
      <c r="O108">
        <v>3.4980000000000002</v>
      </c>
      <c r="Q108">
        <v>1.516</v>
      </c>
      <c r="R108">
        <v>1</v>
      </c>
      <c r="S108">
        <v>0</v>
      </c>
      <c r="T108">
        <v>0</v>
      </c>
      <c r="V108">
        <v>0</v>
      </c>
      <c r="Y108" s="1">
        <v>44845</v>
      </c>
      <c r="Z108" s="6">
        <v>0.13423611111111111</v>
      </c>
      <c r="AB108">
        <v>3</v>
      </c>
      <c r="AC108" t="s">
        <v>200</v>
      </c>
      <c r="AD108" s="3">
        <f t="shared" si="12"/>
        <v>3.0326479071260306</v>
      </c>
      <c r="AE108" s="3">
        <f t="shared" si="13"/>
        <v>7.0505331535966436</v>
      </c>
      <c r="AF108" s="3">
        <f t="shared" si="14"/>
        <v>4.0178852464706125</v>
      </c>
      <c r="AG108" s="3">
        <f t="shared" si="15"/>
        <v>1.5736875331004028</v>
      </c>
      <c r="AH108" s="3"/>
      <c r="AK108">
        <f>ABS(100*(AD108-AD109)/(AVERAGE(AD108:AD109)))</f>
        <v>35.028302177655235</v>
      </c>
      <c r="AQ108">
        <f>ABS(100*(AE108-AE109)/(AVERAGE(AE108:AE109)))</f>
        <v>0.26637409462335482</v>
      </c>
      <c r="AW108">
        <f>ABS(100*(AF108-AF109)/(AVERAGE(AF108:AF109)))</f>
        <v>38.833731800511913</v>
      </c>
      <c r="BC108">
        <f>ABS(100*(AG108-AG109)/(AVERAGE(AG108:AG109)))</f>
        <v>3.5221253757847499</v>
      </c>
      <c r="BG108" s="3">
        <f>AVERAGE(AD108:AD109)</f>
        <v>3.6765674926760319</v>
      </c>
      <c r="BH108" s="3">
        <f>AVERAGE(AE108:AE109)</f>
        <v>7.0411552468267633</v>
      </c>
      <c r="BI108" s="3">
        <f>AVERAGE(AF108:AF109)</f>
        <v>3.3645877541507314</v>
      </c>
      <c r="BJ108" s="3">
        <f>AVERAGE(AG108:AG109)</f>
        <v>1.6018979603787418</v>
      </c>
    </row>
    <row r="109" spans="1:62" x14ac:dyDescent="0.35">
      <c r="A109">
        <v>85</v>
      </c>
      <c r="B109">
        <v>24</v>
      </c>
      <c r="C109" t="s">
        <v>141</v>
      </c>
      <c r="D109" t="s">
        <v>27</v>
      </c>
      <c r="G109">
        <v>0.5</v>
      </c>
      <c r="H109">
        <v>0.5</v>
      </c>
      <c r="I109" s="9">
        <v>4279</v>
      </c>
      <c r="J109" s="9">
        <v>6976</v>
      </c>
      <c r="K109" s="9"/>
      <c r="L109" s="9">
        <v>16170</v>
      </c>
      <c r="M109">
        <v>3.698</v>
      </c>
      <c r="N109">
        <v>6.1890000000000001</v>
      </c>
      <c r="O109">
        <v>2.4910000000000001</v>
      </c>
      <c r="Q109">
        <v>1.575</v>
      </c>
      <c r="R109">
        <v>1</v>
      </c>
      <c r="S109">
        <v>0</v>
      </c>
      <c r="T109">
        <v>0</v>
      </c>
      <c r="V109">
        <v>0</v>
      </c>
      <c r="Y109" s="1">
        <v>44845</v>
      </c>
      <c r="Z109" s="6">
        <v>0.14174768518518518</v>
      </c>
      <c r="AB109">
        <v>3</v>
      </c>
      <c r="AC109" t="s">
        <v>200</v>
      </c>
      <c r="AD109" s="3">
        <f t="shared" si="12"/>
        <v>4.3204870782260336</v>
      </c>
      <c r="AE109" s="3">
        <f t="shared" si="13"/>
        <v>7.0317773400568839</v>
      </c>
      <c r="AF109" s="3">
        <f t="shared" si="14"/>
        <v>2.7112902618308503</v>
      </c>
      <c r="AG109" s="3">
        <f t="shared" si="15"/>
        <v>1.6301083876570808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142</v>
      </c>
      <c r="D110" t="s">
        <v>27</v>
      </c>
      <c r="G110">
        <v>0.5</v>
      </c>
      <c r="H110">
        <v>0.5</v>
      </c>
      <c r="I110" s="9">
        <v>3527</v>
      </c>
      <c r="J110" s="9">
        <v>9715</v>
      </c>
      <c r="K110" s="9"/>
      <c r="L110" s="9">
        <v>1758</v>
      </c>
      <c r="M110">
        <v>3.121</v>
      </c>
      <c r="N110">
        <v>8.5090000000000003</v>
      </c>
      <c r="O110">
        <v>5.3879999999999999</v>
      </c>
      <c r="Q110">
        <v>6.8000000000000005E-2</v>
      </c>
      <c r="R110">
        <v>1</v>
      </c>
      <c r="S110">
        <v>0</v>
      </c>
      <c r="T110">
        <v>0</v>
      </c>
      <c r="V110">
        <v>0</v>
      </c>
      <c r="Y110" s="1">
        <v>44845</v>
      </c>
      <c r="Z110" s="6">
        <v>0.15437500000000001</v>
      </c>
      <c r="AB110">
        <v>3</v>
      </c>
      <c r="AC110" t="s">
        <v>200</v>
      </c>
      <c r="AD110" s="3">
        <f t="shared" si="12"/>
        <v>3.5709088609913571</v>
      </c>
      <c r="AE110" s="3">
        <f t="shared" si="13"/>
        <v>9.7355759340254213</v>
      </c>
      <c r="AF110" s="3">
        <f t="shared" si="14"/>
        <v>6.1646670730340638</v>
      </c>
      <c r="AG110" s="3">
        <f t="shared" si="15"/>
        <v>0.1934699497227261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142</v>
      </c>
      <c r="D111" t="s">
        <v>27</v>
      </c>
      <c r="G111">
        <v>0.5</v>
      </c>
      <c r="H111">
        <v>0.5</v>
      </c>
      <c r="I111" s="9">
        <v>5137</v>
      </c>
      <c r="J111" s="9">
        <v>9662</v>
      </c>
      <c r="K111" s="9"/>
      <c r="L111" s="9">
        <v>1755</v>
      </c>
      <c r="M111">
        <v>4.3559999999999999</v>
      </c>
      <c r="N111">
        <v>8.4640000000000004</v>
      </c>
      <c r="O111">
        <v>4.1079999999999997</v>
      </c>
      <c r="Q111">
        <v>6.8000000000000005E-2</v>
      </c>
      <c r="R111">
        <v>1</v>
      </c>
      <c r="S111">
        <v>0</v>
      </c>
      <c r="T111">
        <v>0</v>
      </c>
      <c r="V111">
        <v>0</v>
      </c>
      <c r="Y111" s="1">
        <v>44845</v>
      </c>
      <c r="Z111" s="6">
        <v>0.16146990740740741</v>
      </c>
      <c r="AB111">
        <v>3</v>
      </c>
      <c r="AC111" t="s">
        <v>200</v>
      </c>
      <c r="AD111" s="3">
        <f t="shared" si="12"/>
        <v>5.1757239271453859</v>
      </c>
      <c r="AE111" s="3">
        <f t="shared" si="13"/>
        <v>9.6832570857303022</v>
      </c>
      <c r="AF111" s="3">
        <f t="shared" si="14"/>
        <v>4.5075331585849163</v>
      </c>
      <c r="AG111" s="3">
        <f t="shared" si="15"/>
        <v>0.19317089925687797</v>
      </c>
      <c r="AH111" s="3"/>
      <c r="AK111">
        <f>ABS(100*(AD111-AD112)/(AVERAGE(AD111:AD112)))</f>
        <v>41.05031268876477</v>
      </c>
      <c r="AQ111">
        <f>ABS(100*(AE111-AE112)/(AVERAGE(AE111:AE112)))</f>
        <v>0.74143095651614643</v>
      </c>
      <c r="AW111">
        <f>ABS(100*(AF111-AF112)/(AVERAGE(AF111:AF112)))</f>
        <v>81.116185878942332</v>
      </c>
      <c r="BC111">
        <f>ABS(100*(AG111-AG112)/(AVERAGE(AG111:AG112)))</f>
        <v>1.5601901996502237</v>
      </c>
      <c r="BG111" s="3">
        <f>AVERAGE(AD111:AD112)</f>
        <v>6.5124052959109466</v>
      </c>
      <c r="BH111" s="3">
        <f>AVERAGE(AE111:AE112)</f>
        <v>9.7192879906882617</v>
      </c>
      <c r="BI111" s="3">
        <f>AVERAGE(AF111:AF112)</f>
        <v>3.2068826947773155</v>
      </c>
      <c r="BJ111" s="3">
        <f>AVERAGE(AG111:AG112)</f>
        <v>0.19167564692763739</v>
      </c>
    </row>
    <row r="112" spans="1:62" x14ac:dyDescent="0.35">
      <c r="A112">
        <v>88</v>
      </c>
      <c r="B112">
        <v>25</v>
      </c>
      <c r="C112" t="s">
        <v>142</v>
      </c>
      <c r="D112" t="s">
        <v>27</v>
      </c>
      <c r="G112">
        <v>0.5</v>
      </c>
      <c r="H112">
        <v>0.5</v>
      </c>
      <c r="I112" s="9">
        <v>7819</v>
      </c>
      <c r="J112" s="9">
        <v>9735</v>
      </c>
      <c r="K112" s="9"/>
      <c r="L112" s="9">
        <v>1725</v>
      </c>
      <c r="M112">
        <v>6.4130000000000003</v>
      </c>
      <c r="N112">
        <v>8.5259999999999998</v>
      </c>
      <c r="O112">
        <v>2.113</v>
      </c>
      <c r="Q112">
        <v>6.4000000000000001E-2</v>
      </c>
      <c r="R112">
        <v>1</v>
      </c>
      <c r="S112">
        <v>0</v>
      </c>
      <c r="T112">
        <v>0</v>
      </c>
      <c r="V112">
        <v>0</v>
      </c>
      <c r="Y112" s="1">
        <v>44845</v>
      </c>
      <c r="Z112" s="6">
        <v>0.1691087962962963</v>
      </c>
      <c r="AB112">
        <v>3</v>
      </c>
      <c r="AC112" t="s">
        <v>200</v>
      </c>
      <c r="AD112" s="3">
        <f t="shared" si="12"/>
        <v>7.8490866646765065</v>
      </c>
      <c r="AE112" s="3">
        <f t="shared" si="13"/>
        <v>9.7553188956462211</v>
      </c>
      <c r="AF112" s="3">
        <f t="shared" si="14"/>
        <v>1.9062322309697146</v>
      </c>
      <c r="AG112" s="3">
        <f t="shared" si="15"/>
        <v>0.19018039459839681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143</v>
      </c>
      <c r="D113" t="s">
        <v>27</v>
      </c>
      <c r="G113">
        <v>0.5</v>
      </c>
      <c r="H113">
        <v>0.5</v>
      </c>
      <c r="I113" s="9">
        <v>1434</v>
      </c>
      <c r="J113" s="9">
        <v>2445</v>
      </c>
      <c r="K113" s="9"/>
      <c r="L113" s="9">
        <v>865</v>
      </c>
      <c r="M113">
        <v>1.5149999999999999</v>
      </c>
      <c r="N113">
        <v>2.35</v>
      </c>
      <c r="O113">
        <v>0.83499999999999996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44845</v>
      </c>
      <c r="Z113" s="6">
        <v>0.18087962962962964</v>
      </c>
      <c r="AB113">
        <v>3</v>
      </c>
      <c r="AC113" t="s">
        <v>200</v>
      </c>
      <c r="AD113" s="3">
        <f t="shared" si="12"/>
        <v>1.4846492749911191</v>
      </c>
      <c r="AE113" s="3">
        <f t="shared" si="13"/>
        <v>2.5590093848646807</v>
      </c>
      <c r="AF113" s="3">
        <f t="shared" si="14"/>
        <v>1.0743601098735616</v>
      </c>
      <c r="AG113" s="3">
        <f t="shared" si="15"/>
        <v>0.10445259438860323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143</v>
      </c>
      <c r="D114" t="s">
        <v>27</v>
      </c>
      <c r="G114">
        <v>0.5</v>
      </c>
      <c r="H114">
        <v>0.5</v>
      </c>
      <c r="I114" s="9">
        <v>2237</v>
      </c>
      <c r="J114" s="9">
        <v>5797</v>
      </c>
      <c r="K114" s="9"/>
      <c r="L114" s="9">
        <v>2022</v>
      </c>
      <c r="M114">
        <v>2.1309999999999998</v>
      </c>
      <c r="N114">
        <v>5.1890000000000001</v>
      </c>
      <c r="O114">
        <v>3.0579999999999998</v>
      </c>
      <c r="Q114">
        <v>9.5000000000000001E-2</v>
      </c>
      <c r="R114">
        <v>1</v>
      </c>
      <c r="S114">
        <v>0</v>
      </c>
      <c r="T114">
        <v>0</v>
      </c>
      <c r="V114">
        <v>0</v>
      </c>
      <c r="Y114" s="1">
        <v>44845</v>
      </c>
      <c r="Z114" s="6">
        <v>0.18781250000000002</v>
      </c>
      <c r="AB114">
        <v>3</v>
      </c>
      <c r="AC114" t="s">
        <v>200</v>
      </c>
      <c r="AD114" s="3">
        <f t="shared" si="12"/>
        <v>2.2850632489797436</v>
      </c>
      <c r="AE114" s="3">
        <f t="shared" si="13"/>
        <v>5.867929752510733</v>
      </c>
      <c r="AF114" s="3">
        <f t="shared" si="14"/>
        <v>3.5828665035309895</v>
      </c>
      <c r="AG114" s="3">
        <f t="shared" si="15"/>
        <v>0.21978639071736039</v>
      </c>
      <c r="AH114" s="3"/>
      <c r="AK114">
        <f>ABS(100*(AD114-AD115)/(AVERAGE(AD114:AD115)))</f>
        <v>30.843632718767157</v>
      </c>
      <c r="AQ114">
        <f>ABS(100*(AE114-AE115)/(AVERAGE(AE114:AE115)))</f>
        <v>0.65394264798888313</v>
      </c>
      <c r="AW114">
        <f>ABS(100*(AF114-AF115)/(AVERAGE(AF114:AF115)))</f>
        <v>24.951134667354751</v>
      </c>
      <c r="BC114">
        <f>ABS(100*(AG114-AG115)/(AVERAGE(AG114:AG115)))</f>
        <v>1.3239938595639598</v>
      </c>
      <c r="BG114" s="3">
        <f>AVERAGE(AD114:AD115)</f>
        <v>2.7017170984532739</v>
      </c>
      <c r="BH114" s="3">
        <f>AVERAGE(AE114:AE115)</f>
        <v>5.8871791400910132</v>
      </c>
      <c r="BI114" s="3">
        <f>AVERAGE(AF114:AF115)</f>
        <v>3.1854620416377393</v>
      </c>
      <c r="BJ114" s="3">
        <f>AVERAGE(AG114:AG115)</f>
        <v>0.21834098013242784</v>
      </c>
    </row>
    <row r="115" spans="1:62" x14ac:dyDescent="0.35">
      <c r="A115">
        <v>91</v>
      </c>
      <c r="B115">
        <v>26</v>
      </c>
      <c r="C115" t="s">
        <v>143</v>
      </c>
      <c r="D115" t="s">
        <v>27</v>
      </c>
      <c r="G115">
        <v>0.5</v>
      </c>
      <c r="H115">
        <v>0.5</v>
      </c>
      <c r="I115" s="9">
        <v>3073</v>
      </c>
      <c r="J115" s="9">
        <v>5836</v>
      </c>
      <c r="K115" s="9"/>
      <c r="L115" s="9">
        <v>1993</v>
      </c>
      <c r="M115">
        <v>2.7730000000000001</v>
      </c>
      <c r="N115">
        <v>5.2229999999999999</v>
      </c>
      <c r="O115">
        <v>2.4500000000000002</v>
      </c>
      <c r="Q115">
        <v>9.1999999999999998E-2</v>
      </c>
      <c r="R115">
        <v>1</v>
      </c>
      <c r="S115">
        <v>0</v>
      </c>
      <c r="T115">
        <v>0</v>
      </c>
      <c r="V115">
        <v>0</v>
      </c>
      <c r="Y115" s="1">
        <v>44845</v>
      </c>
      <c r="Z115" s="6">
        <v>0.19532407407407407</v>
      </c>
      <c r="AB115">
        <v>3</v>
      </c>
      <c r="AC115" t="s">
        <v>200</v>
      </c>
      <c r="AD115" s="3">
        <f t="shared" si="12"/>
        <v>3.1183709479268042</v>
      </c>
      <c r="AE115" s="3">
        <f t="shared" si="13"/>
        <v>5.9064285276712933</v>
      </c>
      <c r="AF115" s="3">
        <f t="shared" si="14"/>
        <v>2.7880575797444891</v>
      </c>
      <c r="AG115" s="3">
        <f t="shared" si="15"/>
        <v>0.21689556954749528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144</v>
      </c>
      <c r="D116" t="s">
        <v>27</v>
      </c>
      <c r="G116">
        <v>0.5</v>
      </c>
      <c r="H116">
        <v>0.5</v>
      </c>
      <c r="I116">
        <v>3647</v>
      </c>
      <c r="J116">
        <v>7796</v>
      </c>
      <c r="L116">
        <v>3631</v>
      </c>
      <c r="M116">
        <v>3.2130000000000001</v>
      </c>
      <c r="N116">
        <v>6.8840000000000003</v>
      </c>
      <c r="O116">
        <v>3.67</v>
      </c>
      <c r="Q116">
        <v>0.26400000000000001</v>
      </c>
      <c r="R116">
        <v>1</v>
      </c>
      <c r="S116">
        <v>0</v>
      </c>
      <c r="T116">
        <v>0</v>
      </c>
      <c r="V116">
        <v>0</v>
      </c>
      <c r="Y116" s="1">
        <v>44845</v>
      </c>
      <c r="Z116" s="6">
        <v>0.20871527777777776</v>
      </c>
      <c r="AB116">
        <v>3</v>
      </c>
      <c r="AC116" t="s">
        <v>200</v>
      </c>
      <c r="AD116" s="3">
        <f t="shared" si="12"/>
        <v>3.6905224062947628</v>
      </c>
      <c r="AE116" s="3">
        <f t="shared" si="13"/>
        <v>7.8412387665096777</v>
      </c>
      <c r="AF116" s="3">
        <f t="shared" si="14"/>
        <v>4.1507163602149149</v>
      </c>
      <c r="AG116" s="3">
        <f t="shared" si="15"/>
        <v>0.38017712390056724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144</v>
      </c>
      <c r="D117" t="s">
        <v>27</v>
      </c>
      <c r="G117">
        <v>0.5</v>
      </c>
      <c r="H117">
        <v>0.5</v>
      </c>
      <c r="I117">
        <v>4037</v>
      </c>
      <c r="J117">
        <v>7623</v>
      </c>
      <c r="L117">
        <v>3660</v>
      </c>
      <c r="M117">
        <v>3.512</v>
      </c>
      <c r="N117">
        <v>6.7359999999999998</v>
      </c>
      <c r="O117">
        <v>3.2240000000000002</v>
      </c>
      <c r="Q117">
        <v>0.26700000000000002</v>
      </c>
      <c r="R117">
        <v>1</v>
      </c>
      <c r="S117">
        <v>0</v>
      </c>
      <c r="T117">
        <v>0</v>
      </c>
      <c r="V117">
        <v>0</v>
      </c>
      <c r="Y117" s="1">
        <v>44845</v>
      </c>
      <c r="Z117" s="6">
        <v>0.21613425925925925</v>
      </c>
      <c r="AB117">
        <v>1</v>
      </c>
      <c r="AD117" s="3">
        <f t="shared" si="12"/>
        <v>4.0792664285308318</v>
      </c>
      <c r="AE117" s="3">
        <f t="shared" si="13"/>
        <v>7.6704621484897588</v>
      </c>
      <c r="AF117" s="3">
        <f t="shared" si="14"/>
        <v>3.5911957199589271</v>
      </c>
      <c r="AG117" s="3">
        <f t="shared" si="15"/>
        <v>0.38306794507043235</v>
      </c>
      <c r="AH117" s="3"/>
      <c r="AK117">
        <f>ABS(100*(AD117-AD118)/(AVERAGE(AD117:AD118)))</f>
        <v>4.6073642722132533</v>
      </c>
      <c r="AQ117">
        <f>ABS(100*(AE117-AE118)/(AVERAGE(AE117:AE118)))</f>
        <v>1.4691180379127053</v>
      </c>
      <c r="AW117">
        <f>ABS(100*(AF117-AF118)/(AVERAGE(AF117:AF118)))</f>
        <v>2.2202022660273117</v>
      </c>
      <c r="BC117">
        <f>ABS(100*(AG117-AG118)/(AVERAGE(AG117:AG118)))</f>
        <v>0.44140452498883581</v>
      </c>
      <c r="BG117" s="3">
        <f>AVERAGE(AD117:AD118)</f>
        <v>4.1754556545456545</v>
      </c>
      <c r="BH117" s="3">
        <f>AVERAGE(AE117:AE118)</f>
        <v>7.7272231631495583</v>
      </c>
      <c r="BI117" s="3">
        <f>AVERAGE(AF117:AF118)</f>
        <v>3.5517675086039042</v>
      </c>
      <c r="BJ117" s="3">
        <f>AVERAGE(AG117:AG118)</f>
        <v>0.38391525472366872</v>
      </c>
    </row>
    <row r="118" spans="1:62" x14ac:dyDescent="0.35">
      <c r="A118">
        <v>94</v>
      </c>
      <c r="B118">
        <v>27</v>
      </c>
      <c r="C118" t="s">
        <v>144</v>
      </c>
      <c r="D118" t="s">
        <v>27</v>
      </c>
      <c r="G118">
        <v>0.5</v>
      </c>
      <c r="H118">
        <v>0.5</v>
      </c>
      <c r="I118">
        <v>4230</v>
      </c>
      <c r="J118">
        <v>7738</v>
      </c>
      <c r="L118">
        <v>3677</v>
      </c>
      <c r="M118">
        <v>3.66</v>
      </c>
      <c r="N118">
        <v>6.8339999999999996</v>
      </c>
      <c r="O118">
        <v>3.1739999999999999</v>
      </c>
      <c r="Q118">
        <v>0.26900000000000002</v>
      </c>
      <c r="R118">
        <v>1</v>
      </c>
      <c r="S118">
        <v>0</v>
      </c>
      <c r="T118">
        <v>0</v>
      </c>
      <c r="V118">
        <v>0</v>
      </c>
      <c r="Y118" s="1">
        <v>44845</v>
      </c>
      <c r="Z118" s="6">
        <v>0.22385416666666666</v>
      </c>
      <c r="AB118">
        <v>1</v>
      </c>
      <c r="AD118" s="3">
        <f t="shared" si="12"/>
        <v>4.2716448805604763</v>
      </c>
      <c r="AE118" s="3">
        <f t="shared" si="13"/>
        <v>7.7839841778093577</v>
      </c>
      <c r="AF118" s="3">
        <f t="shared" si="14"/>
        <v>3.5123392972488814</v>
      </c>
      <c r="AG118" s="3">
        <f t="shared" si="15"/>
        <v>0.38476256437690504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145</v>
      </c>
      <c r="D119" t="s">
        <v>27</v>
      </c>
      <c r="G119">
        <v>0.5</v>
      </c>
      <c r="H119">
        <v>0.5</v>
      </c>
      <c r="I119" s="9">
        <v>3132</v>
      </c>
      <c r="J119" s="9">
        <v>8204</v>
      </c>
      <c r="K119" s="9"/>
      <c r="L119" s="9">
        <v>9679</v>
      </c>
      <c r="M119">
        <v>2.8180000000000001</v>
      </c>
      <c r="N119">
        <v>7.2290000000000001</v>
      </c>
      <c r="O119">
        <v>4.4109999999999996</v>
      </c>
      <c r="Q119">
        <v>0.89600000000000002</v>
      </c>
      <c r="R119">
        <v>1</v>
      </c>
      <c r="S119">
        <v>0</v>
      </c>
      <c r="T119">
        <v>0</v>
      </c>
      <c r="V119">
        <v>0</v>
      </c>
      <c r="Y119" s="1">
        <v>44845</v>
      </c>
      <c r="Z119" s="6">
        <v>0.23674768518518519</v>
      </c>
      <c r="AB119">
        <v>3</v>
      </c>
      <c r="AC119" t="s">
        <v>200</v>
      </c>
      <c r="AD119" s="3">
        <f t="shared" si="12"/>
        <v>3.1771809410343126</v>
      </c>
      <c r="AE119" s="3">
        <f t="shared" si="13"/>
        <v>8.2439951835739933</v>
      </c>
      <c r="AF119" s="3">
        <f t="shared" si="14"/>
        <v>5.0668142425396807</v>
      </c>
      <c r="AG119" s="3">
        <f t="shared" si="15"/>
        <v>0.98306286305037149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28</v>
      </c>
      <c r="C120" t="s">
        <v>145</v>
      </c>
      <c r="D120" t="s">
        <v>27</v>
      </c>
      <c r="G120">
        <v>0.5</v>
      </c>
      <c r="H120">
        <v>0.5</v>
      </c>
      <c r="I120" s="9">
        <v>4024</v>
      </c>
      <c r="J120" s="9">
        <v>8122</v>
      </c>
      <c r="K120" s="9"/>
      <c r="L120" s="9">
        <v>9578</v>
      </c>
      <c r="M120">
        <v>3.5019999999999998</v>
      </c>
      <c r="N120">
        <v>7.1589999999999998</v>
      </c>
      <c r="O120">
        <v>3.657</v>
      </c>
      <c r="Q120">
        <v>0.88600000000000001</v>
      </c>
      <c r="R120">
        <v>1</v>
      </c>
      <c r="S120">
        <v>0</v>
      </c>
      <c r="T120">
        <v>0</v>
      </c>
      <c r="V120">
        <v>0</v>
      </c>
      <c r="Y120" s="1">
        <v>44845</v>
      </c>
      <c r="Z120" s="6">
        <v>0.24406249999999999</v>
      </c>
      <c r="AB120">
        <v>3</v>
      </c>
      <c r="AC120" t="s">
        <v>200</v>
      </c>
      <c r="AD120" s="3">
        <f t="shared" si="12"/>
        <v>4.066308294456296</v>
      </c>
      <c r="AE120" s="3">
        <f t="shared" si="13"/>
        <v>8.1630490409287138</v>
      </c>
      <c r="AF120" s="3">
        <f t="shared" si="14"/>
        <v>4.0967407464724177</v>
      </c>
      <c r="AG120" s="3">
        <f t="shared" si="15"/>
        <v>0.97299483070015147</v>
      </c>
      <c r="AH120" s="3"/>
      <c r="AK120">
        <f>ABS(100*(AD120-AD121)/(AVERAGE(AD120:AD121)))</f>
        <v>50.868716585867375</v>
      </c>
      <c r="AQ120">
        <f>ABS(100*(AE120-AE121)/(AVERAGE(AE120:AE121)))</f>
        <v>0.39827050452849028</v>
      </c>
      <c r="AW120">
        <f>ABS(100*(AF120-AF121)/(AVERAGE(AF120:AF121)))</f>
        <v>100.56682224271808</v>
      </c>
      <c r="BC120">
        <f>ABS(100*(AG120-AG121)/(AVERAGE(AG120:AG121)))</f>
        <v>1.5855523680108363</v>
      </c>
      <c r="BG120" s="3">
        <f>AVERAGE(AD120:AD121)</f>
        <v>5.4533270302037069</v>
      </c>
      <c r="BH120" s="3">
        <f>AVERAGE(AE120:AE121)</f>
        <v>8.1793369842658734</v>
      </c>
      <c r="BI120" s="3">
        <f>AVERAGE(AF120:AF121)</f>
        <v>2.7260099540621674</v>
      </c>
      <c r="BJ120" s="3">
        <f>AVERAGE(AG120:AG121)</f>
        <v>0.98077014281220254</v>
      </c>
    </row>
    <row r="121" spans="1:62" x14ac:dyDescent="0.35">
      <c r="A121">
        <v>97</v>
      </c>
      <c r="B121">
        <v>28</v>
      </c>
      <c r="C121" t="s">
        <v>145</v>
      </c>
      <c r="D121" t="s">
        <v>27</v>
      </c>
      <c r="G121">
        <v>0.5</v>
      </c>
      <c r="H121">
        <v>0.5</v>
      </c>
      <c r="I121" s="9">
        <v>6807</v>
      </c>
      <c r="J121" s="9">
        <v>8155</v>
      </c>
      <c r="K121" s="9"/>
      <c r="L121" s="9">
        <v>9734</v>
      </c>
      <c r="M121">
        <v>5.6369999999999996</v>
      </c>
      <c r="N121">
        <v>7.1870000000000003</v>
      </c>
      <c r="O121">
        <v>1.55</v>
      </c>
      <c r="Q121">
        <v>0.90200000000000002</v>
      </c>
      <c r="R121">
        <v>1</v>
      </c>
      <c r="S121">
        <v>0</v>
      </c>
      <c r="T121">
        <v>0</v>
      </c>
      <c r="V121">
        <v>0</v>
      </c>
      <c r="Y121" s="1">
        <v>44845</v>
      </c>
      <c r="Z121" s="6">
        <v>0.25199074074074074</v>
      </c>
      <c r="AB121">
        <v>3</v>
      </c>
      <c r="AC121" t="s">
        <v>200</v>
      </c>
      <c r="AD121" s="3">
        <f t="shared" si="12"/>
        <v>6.8403457659511178</v>
      </c>
      <c r="AE121" s="3">
        <f t="shared" si="13"/>
        <v>8.1956249276030348</v>
      </c>
      <c r="AF121" s="3">
        <f t="shared" si="14"/>
        <v>1.3552791616519171</v>
      </c>
      <c r="AG121" s="3">
        <f t="shared" si="15"/>
        <v>0.98854545492425361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146</v>
      </c>
      <c r="D122" t="s">
        <v>27</v>
      </c>
      <c r="G122">
        <v>0.5</v>
      </c>
      <c r="H122">
        <v>0.5</v>
      </c>
      <c r="I122">
        <v>6111</v>
      </c>
      <c r="J122">
        <v>7374</v>
      </c>
      <c r="L122">
        <v>5591</v>
      </c>
      <c r="M122">
        <v>5.1029999999999998</v>
      </c>
      <c r="N122">
        <v>6.5250000000000004</v>
      </c>
      <c r="O122">
        <v>1.423</v>
      </c>
      <c r="Q122">
        <v>0.46899999999999997</v>
      </c>
      <c r="R122">
        <v>1</v>
      </c>
      <c r="S122">
        <v>0</v>
      </c>
      <c r="T122">
        <v>0</v>
      </c>
      <c r="V122">
        <v>0</v>
      </c>
      <c r="Y122" s="1">
        <v>44845</v>
      </c>
      <c r="Z122" s="6">
        <v>0.26554398148148145</v>
      </c>
      <c r="AB122">
        <v>1</v>
      </c>
      <c r="AD122" s="3">
        <f t="shared" si="12"/>
        <v>6.1465872031913635</v>
      </c>
      <c r="AE122" s="3">
        <f t="shared" si="13"/>
        <v>7.4246622763108006</v>
      </c>
      <c r="AF122" s="3">
        <f t="shared" si="14"/>
        <v>1.278075073119437</v>
      </c>
      <c r="AG122" s="3">
        <f t="shared" si="15"/>
        <v>0.57555676158800362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29</v>
      </c>
      <c r="C123" t="s">
        <v>146</v>
      </c>
      <c r="D123" t="s">
        <v>27</v>
      </c>
      <c r="G123">
        <v>0.5</v>
      </c>
      <c r="H123">
        <v>0.5</v>
      </c>
      <c r="I123">
        <v>6019</v>
      </c>
      <c r="J123">
        <v>7494</v>
      </c>
      <c r="L123">
        <v>5690</v>
      </c>
      <c r="M123">
        <v>5.0330000000000004</v>
      </c>
      <c r="N123">
        <v>6.6280000000000001</v>
      </c>
      <c r="O123">
        <v>1.595</v>
      </c>
      <c r="Q123">
        <v>0.47899999999999998</v>
      </c>
      <c r="R123">
        <v>1</v>
      </c>
      <c r="S123">
        <v>0</v>
      </c>
      <c r="T123">
        <v>0</v>
      </c>
      <c r="V123">
        <v>0</v>
      </c>
      <c r="Y123" s="1">
        <v>44845</v>
      </c>
      <c r="Z123" s="6">
        <v>0.27305555555555555</v>
      </c>
      <c r="AB123">
        <v>1</v>
      </c>
      <c r="AD123" s="3">
        <f t="shared" si="12"/>
        <v>6.0548834851254192</v>
      </c>
      <c r="AE123" s="3">
        <f t="shared" si="13"/>
        <v>7.5431200460355994</v>
      </c>
      <c r="AF123" s="3">
        <f t="shared" si="14"/>
        <v>1.4882365609101802</v>
      </c>
      <c r="AG123" s="3">
        <f t="shared" si="15"/>
        <v>0.58542542696099165</v>
      </c>
      <c r="AH123" s="3"/>
      <c r="AK123">
        <f>ABS(100*(AD123-AD124)/(AVERAGE(AD123:AD124)))</f>
        <v>1.9616168209344629</v>
      </c>
      <c r="AQ123">
        <f>ABS(100*(AE123-AE124)/(AVERAGE(AE123:AE124)))</f>
        <v>0.95991680079576736</v>
      </c>
      <c r="AW123">
        <f>ABS(100*(AF123-AF124)/(AVERAGE(AF123:AF124)))</f>
        <v>3.0150697861697662</v>
      </c>
      <c r="BC123">
        <f>ABS(100*(AG123-AG124)/(AVERAGE(AG123:AG124)))</f>
        <v>2.0643944905986293</v>
      </c>
      <c r="BG123" s="3">
        <f>AVERAGE(AD123:AD124)</f>
        <v>5.9960734920179117</v>
      </c>
      <c r="BH123" s="3">
        <f>AVERAGE(AE123:AE124)</f>
        <v>7.5070891410776399</v>
      </c>
      <c r="BI123" s="3">
        <f>AVERAGE(AF123:AF124)</f>
        <v>1.5110156490597286</v>
      </c>
      <c r="BJ123" s="3">
        <f>AVERAGE(AG123:AG124)</f>
        <v>0.57944441764402932</v>
      </c>
    </row>
    <row r="124" spans="1:62" x14ac:dyDescent="0.35">
      <c r="A124">
        <v>100</v>
      </c>
      <c r="B124">
        <v>29</v>
      </c>
      <c r="C124" t="s">
        <v>146</v>
      </c>
      <c r="D124" t="s">
        <v>27</v>
      </c>
      <c r="G124">
        <v>0.5</v>
      </c>
      <c r="H124">
        <v>0.5</v>
      </c>
      <c r="I124">
        <v>5901</v>
      </c>
      <c r="J124">
        <v>7421</v>
      </c>
      <c r="L124">
        <v>5570</v>
      </c>
      <c r="M124">
        <v>4.9420000000000002</v>
      </c>
      <c r="N124">
        <v>6.5650000000000004</v>
      </c>
      <c r="O124">
        <v>1.6240000000000001</v>
      </c>
      <c r="Q124">
        <v>0.46600000000000003</v>
      </c>
      <c r="R124">
        <v>1</v>
      </c>
      <c r="S124">
        <v>0</v>
      </c>
      <c r="T124">
        <v>0</v>
      </c>
      <c r="V124">
        <v>0</v>
      </c>
      <c r="Y124" s="1">
        <v>44845</v>
      </c>
      <c r="Z124" s="6">
        <v>0.28107638888888892</v>
      </c>
      <c r="AB124">
        <v>1</v>
      </c>
      <c r="AD124" s="3">
        <f t="shared" si="12"/>
        <v>5.9372634989104034</v>
      </c>
      <c r="AE124" s="3">
        <f t="shared" si="13"/>
        <v>7.4710582361196805</v>
      </c>
      <c r="AF124" s="3">
        <f t="shared" si="14"/>
        <v>1.5337947372092771</v>
      </c>
      <c r="AG124" s="3">
        <f t="shared" si="15"/>
        <v>0.57346340832706699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147</v>
      </c>
      <c r="D125" t="s">
        <v>27</v>
      </c>
      <c r="G125">
        <v>0.5</v>
      </c>
      <c r="H125">
        <v>0.5</v>
      </c>
      <c r="I125">
        <v>5128</v>
      </c>
      <c r="J125">
        <v>7863</v>
      </c>
      <c r="L125">
        <v>1895</v>
      </c>
      <c r="M125">
        <v>4.3490000000000002</v>
      </c>
      <c r="N125">
        <v>6.94</v>
      </c>
      <c r="O125">
        <v>2.5910000000000002</v>
      </c>
      <c r="Q125">
        <v>8.2000000000000003E-2</v>
      </c>
      <c r="R125">
        <v>1</v>
      </c>
      <c r="S125">
        <v>0</v>
      </c>
      <c r="T125">
        <v>0</v>
      </c>
      <c r="V125">
        <v>0</v>
      </c>
      <c r="Y125" s="1">
        <v>44845</v>
      </c>
      <c r="Z125" s="6">
        <v>0.29442129629629626</v>
      </c>
      <c r="AB125">
        <v>1</v>
      </c>
      <c r="AD125" s="3">
        <f t="shared" si="12"/>
        <v>5.16675291124763</v>
      </c>
      <c r="AE125" s="3">
        <f t="shared" si="13"/>
        <v>7.9073776879393565</v>
      </c>
      <c r="AF125" s="3">
        <f t="shared" si="14"/>
        <v>2.7406247766917264</v>
      </c>
      <c r="AG125" s="3">
        <f t="shared" si="15"/>
        <v>0.20712658766312345</v>
      </c>
      <c r="AH125" s="3"/>
      <c r="BG125" s="3"/>
      <c r="BH125" s="3"/>
      <c r="BI125" s="3"/>
      <c r="BJ125" s="3"/>
    </row>
    <row r="126" spans="1:62" x14ac:dyDescent="0.35">
      <c r="A126">
        <v>102</v>
      </c>
      <c r="B126">
        <v>30</v>
      </c>
      <c r="C126" t="s">
        <v>147</v>
      </c>
      <c r="D126" t="s">
        <v>27</v>
      </c>
      <c r="G126">
        <v>0.5</v>
      </c>
      <c r="H126">
        <v>0.5</v>
      </c>
      <c r="I126">
        <v>5457</v>
      </c>
      <c r="J126">
        <v>7730</v>
      </c>
      <c r="L126">
        <v>1975</v>
      </c>
      <c r="M126">
        <v>4.601</v>
      </c>
      <c r="N126">
        <v>6.827</v>
      </c>
      <c r="O126">
        <v>2.226</v>
      </c>
      <c r="Q126">
        <v>9.0999999999999998E-2</v>
      </c>
      <c r="R126">
        <v>1</v>
      </c>
      <c r="S126">
        <v>0</v>
      </c>
      <c r="T126">
        <v>0</v>
      </c>
      <c r="V126">
        <v>0</v>
      </c>
      <c r="Y126" s="1">
        <v>44845</v>
      </c>
      <c r="Z126" s="6">
        <v>0.30192129629629633</v>
      </c>
      <c r="AB126">
        <v>1</v>
      </c>
      <c r="AD126" s="3">
        <f t="shared" si="12"/>
        <v>5.494693381287802</v>
      </c>
      <c r="AE126" s="3">
        <f t="shared" si="13"/>
        <v>7.7760869931610372</v>
      </c>
      <c r="AF126" s="3">
        <f t="shared" si="14"/>
        <v>2.2813936118732352</v>
      </c>
      <c r="AG126" s="3">
        <f t="shared" si="15"/>
        <v>0.21510126675240657</v>
      </c>
      <c r="AH126" s="3"/>
      <c r="AK126">
        <f>ABS(100*(AD126-AD127)/(AVERAGE(AD126:AD127)))</f>
        <v>1.7264802233396164</v>
      </c>
      <c r="AQ126">
        <f>ABS(100*(AE126-AE127)/(AVERAGE(AE126:AE127)))</f>
        <v>2.172322769655699</v>
      </c>
      <c r="AW126">
        <f>ABS(100*(AF126-AF127)/(AVERAGE(AF126:AF127)))</f>
        <v>3.2379403958568505</v>
      </c>
      <c r="BC126">
        <f>ABS(100*(AG126-AG127)/(AVERAGE(AG126:AG127)))</f>
        <v>0</v>
      </c>
      <c r="BG126" s="3">
        <f>AVERAGE(AD126:AD127)</f>
        <v>5.5425387994091642</v>
      </c>
      <c r="BH126" s="3">
        <f>AVERAGE(AE126:AE127)</f>
        <v>7.8614753021709971</v>
      </c>
      <c r="BI126" s="3">
        <f>AVERAGE(AF126:AF127)</f>
        <v>2.3189365027618329</v>
      </c>
      <c r="BJ126" s="3">
        <f>AVERAGE(AG126:AG127)</f>
        <v>0.21510126675240657</v>
      </c>
    </row>
    <row r="127" spans="1:62" x14ac:dyDescent="0.35">
      <c r="A127">
        <v>103</v>
      </c>
      <c r="B127">
        <v>30</v>
      </c>
      <c r="C127" t="s">
        <v>147</v>
      </c>
      <c r="D127" t="s">
        <v>27</v>
      </c>
      <c r="G127">
        <v>0.5</v>
      </c>
      <c r="H127">
        <v>0.5</v>
      </c>
      <c r="I127">
        <v>5553</v>
      </c>
      <c r="J127">
        <v>7903</v>
      </c>
      <c r="L127">
        <v>1975</v>
      </c>
      <c r="M127">
        <v>4.6749999999999998</v>
      </c>
      <c r="N127">
        <v>6.9740000000000002</v>
      </c>
      <c r="O127">
        <v>2.2989999999999999</v>
      </c>
      <c r="Q127">
        <v>9.0999999999999998E-2</v>
      </c>
      <c r="R127">
        <v>1</v>
      </c>
      <c r="S127">
        <v>0</v>
      </c>
      <c r="T127">
        <v>0</v>
      </c>
      <c r="V127">
        <v>0</v>
      </c>
      <c r="Y127" s="1">
        <v>44845</v>
      </c>
      <c r="Z127" s="6">
        <v>0.30990740740740741</v>
      </c>
      <c r="AB127">
        <v>1</v>
      </c>
      <c r="AD127" s="3">
        <f t="shared" si="12"/>
        <v>5.5903842175305263</v>
      </c>
      <c r="AE127" s="3">
        <f t="shared" si="13"/>
        <v>7.946863611180957</v>
      </c>
      <c r="AF127" s="3">
        <f t="shared" si="14"/>
        <v>2.3564793936504307</v>
      </c>
      <c r="AG127" s="3">
        <f t="shared" si="15"/>
        <v>0.21510126675240657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9764</v>
      </c>
      <c r="J128">
        <v>15887</v>
      </c>
      <c r="L128">
        <v>4648</v>
      </c>
      <c r="M128">
        <v>7.9059999999999997</v>
      </c>
      <c r="N128">
        <v>13.738</v>
      </c>
      <c r="O128">
        <v>5.8319999999999999</v>
      </c>
      <c r="Q128">
        <v>0.37</v>
      </c>
      <c r="R128">
        <v>1</v>
      </c>
      <c r="S128">
        <v>0</v>
      </c>
      <c r="T128">
        <v>0</v>
      </c>
      <c r="V128">
        <v>0</v>
      </c>
      <c r="Y128" s="1">
        <v>44845</v>
      </c>
      <c r="Z128" s="6">
        <v>0.32335648148148149</v>
      </c>
      <c r="AB128">
        <v>1</v>
      </c>
      <c r="AD128" s="3">
        <f t="shared" si="12"/>
        <v>9.7878228781358789</v>
      </c>
      <c r="AE128" s="3">
        <f t="shared" si="13"/>
        <v>15.828253890204252</v>
      </c>
      <c r="AF128" s="3">
        <f t="shared" si="14"/>
        <v>6.0404310120683729</v>
      </c>
      <c r="AG128" s="3">
        <f t="shared" si="15"/>
        <v>0.48155523182307897</v>
      </c>
      <c r="AH128" s="3"/>
      <c r="BG128" s="3"/>
      <c r="BH128" s="3"/>
      <c r="BI128" s="3"/>
      <c r="BJ128" s="3"/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11572</v>
      </c>
      <c r="J129">
        <v>16112</v>
      </c>
      <c r="L129">
        <v>4699</v>
      </c>
      <c r="M129">
        <v>9.2929999999999993</v>
      </c>
      <c r="N129">
        <v>13.928000000000001</v>
      </c>
      <c r="O129">
        <v>4.6360000000000001</v>
      </c>
      <c r="Q129">
        <v>0.375</v>
      </c>
      <c r="R129">
        <v>1</v>
      </c>
      <c r="S129">
        <v>0</v>
      </c>
      <c r="T129">
        <v>0</v>
      </c>
      <c r="V129">
        <v>0</v>
      </c>
      <c r="Y129" s="1">
        <v>44845</v>
      </c>
      <c r="Z129" s="6">
        <v>0.3308680555555556</v>
      </c>
      <c r="AB129">
        <v>2</v>
      </c>
      <c r="AD129" s="3">
        <f t="shared" si="12"/>
        <v>11.590000294040525</v>
      </c>
      <c r="AE129" s="3">
        <f t="shared" si="13"/>
        <v>16.050362208438251</v>
      </c>
      <c r="AF129" s="3">
        <f t="shared" si="14"/>
        <v>4.4603619143977262</v>
      </c>
      <c r="AG129" s="3">
        <f t="shared" si="15"/>
        <v>0.48663908974249692</v>
      </c>
      <c r="AH129" s="3"/>
      <c r="AK129">
        <f>ABS(100*(AD129-AD130)/(AVERAGE(AD129:AD130)))</f>
        <v>1.0373940826016399</v>
      </c>
      <c r="AM129">
        <f>100*((AVERAGE(AD129:AD130)*25.225)-(AVERAGE(AD111:AD112)*25))/(1000*0.075)</f>
        <v>170.71866557234588</v>
      </c>
      <c r="AQ129">
        <f>ABS(100*(AE129-AE130)/(AVERAGE(AE129:AE130)))</f>
        <v>1.9688431203182899</v>
      </c>
      <c r="AS129">
        <f>100*((AVERAGE(AE129:AE130)*25.225)-(AVERAGE(AE111:AE112)*25))/(2000*0.075)</f>
        <v>105.29427233405819</v>
      </c>
      <c r="AW129">
        <f>ABS(100*(AF129-AF130)/(AVERAGE(AF129:AF130)))</f>
        <v>4.4300053431286521</v>
      </c>
      <c r="AY129">
        <f>100*((AVERAGE(AF129:AF130)*25.225)-(AVERAGE(AF111:AF112)*25))/(1000*0.075)</f>
        <v>39.869879095770521</v>
      </c>
      <c r="BC129">
        <f>ABS(100*(AG129-AG130)/(AVERAGE(AG129:AG130)))</f>
        <v>0.5752034928898081</v>
      </c>
      <c r="BE129">
        <f>100*((AVERAGE(AG129:AG130)*25.225)-(AVERAGE(AG111:AG112)*25))/(100*0.075)</f>
        <v>99.311688554117296</v>
      </c>
      <c r="BG129" s="3">
        <f>AVERAGE(AD129:AD130)</f>
        <v>11.530193521388822</v>
      </c>
      <c r="BH129" s="3">
        <f>AVERAGE(AE129:AE130)</f>
        <v>15.893899237593413</v>
      </c>
      <c r="BI129" s="3">
        <f>AVERAGE(AF129:AF130)</f>
        <v>4.3637057162045894</v>
      </c>
      <c r="BJ129" s="3">
        <f>AVERAGE(AG129:AG130)</f>
        <v>0.48524352090187239</v>
      </c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11452</v>
      </c>
      <c r="J130">
        <v>15795</v>
      </c>
      <c r="L130">
        <v>4671</v>
      </c>
      <c r="M130">
        <v>9.1999999999999993</v>
      </c>
      <c r="N130">
        <v>13.66</v>
      </c>
      <c r="O130">
        <v>4.4589999999999996</v>
      </c>
      <c r="Q130">
        <v>0.373</v>
      </c>
      <c r="R130">
        <v>1</v>
      </c>
      <c r="S130">
        <v>0</v>
      </c>
      <c r="T130">
        <v>0</v>
      </c>
      <c r="V130">
        <v>0</v>
      </c>
      <c r="Y130" s="1">
        <v>44845</v>
      </c>
      <c r="Z130" s="6">
        <v>0.33872685185185186</v>
      </c>
      <c r="AB130">
        <v>2</v>
      </c>
      <c r="AD130" s="3">
        <f t="shared" si="12"/>
        <v>11.47038674873712</v>
      </c>
      <c r="AE130" s="3">
        <f t="shared" si="13"/>
        <v>15.737436266748572</v>
      </c>
      <c r="AF130" s="3">
        <f t="shared" si="14"/>
        <v>4.2670495180114525</v>
      </c>
      <c r="AG130" s="3">
        <f t="shared" si="15"/>
        <v>0.48384795206124787</v>
      </c>
      <c r="AH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7289</v>
      </c>
      <c r="J131">
        <v>8101</v>
      </c>
      <c r="L131">
        <v>1899</v>
      </c>
      <c r="M131">
        <v>6.0069999999999997</v>
      </c>
      <c r="N131">
        <v>7.1420000000000003</v>
      </c>
      <c r="O131">
        <v>1.135</v>
      </c>
      <c r="Q131">
        <v>8.3000000000000004E-2</v>
      </c>
      <c r="R131">
        <v>1</v>
      </c>
      <c r="S131">
        <v>0</v>
      </c>
      <c r="T131">
        <v>0</v>
      </c>
      <c r="V131">
        <v>0</v>
      </c>
      <c r="Y131" s="1">
        <v>44845</v>
      </c>
      <c r="Z131" s="6">
        <v>0.35229166666666667</v>
      </c>
      <c r="AB131">
        <v>1</v>
      </c>
      <c r="AD131" s="3">
        <f t="shared" si="12"/>
        <v>7.3207935062531311</v>
      </c>
      <c r="AE131" s="3">
        <f t="shared" si="13"/>
        <v>8.1423189312268747</v>
      </c>
      <c r="AF131" s="3">
        <f t="shared" si="14"/>
        <v>0.82152542497374359</v>
      </c>
      <c r="AG131" s="3">
        <f t="shared" si="15"/>
        <v>0.2075253216175876</v>
      </c>
      <c r="AH131" s="3"/>
      <c r="BG131" s="3"/>
      <c r="BH131" s="3"/>
      <c r="BI131" s="3"/>
      <c r="BJ131" s="3"/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5773</v>
      </c>
      <c r="J132">
        <v>8104</v>
      </c>
      <c r="L132">
        <v>1911</v>
      </c>
      <c r="M132">
        <v>4.8440000000000003</v>
      </c>
      <c r="N132">
        <v>7.1440000000000001</v>
      </c>
      <c r="O132">
        <v>2.2999999999999998</v>
      </c>
      <c r="Q132">
        <v>8.4000000000000005E-2</v>
      </c>
      <c r="R132">
        <v>1</v>
      </c>
      <c r="S132">
        <v>0</v>
      </c>
      <c r="T132">
        <v>0</v>
      </c>
      <c r="V132">
        <v>0</v>
      </c>
      <c r="Y132" s="1">
        <v>44845</v>
      </c>
      <c r="Z132" s="6">
        <v>0.35954861111111108</v>
      </c>
      <c r="AB132">
        <v>2</v>
      </c>
      <c r="AD132" s="3">
        <f t="shared" si="12"/>
        <v>5.8096757172534375</v>
      </c>
      <c r="AE132" s="3">
        <f t="shared" si="13"/>
        <v>8.1452803754699943</v>
      </c>
      <c r="AF132" s="3">
        <f t="shared" si="14"/>
        <v>2.3356046582165568</v>
      </c>
      <c r="AG132" s="3">
        <f t="shared" si="15"/>
        <v>0.20872152348098005</v>
      </c>
      <c r="AH132" s="3"/>
      <c r="AK132">
        <f>ABS(100*(AD132-AD133)/(AVERAGE(AD132:AD133)))</f>
        <v>0.22329303753738949</v>
      </c>
      <c r="AL132">
        <f>ABS(100*((AVERAGE(AD132:AD133)-AVERAGE(AD126:AD127))/(AVERAGE(AD126:AD127,AD132:AD133))))</f>
        <v>4.5948162984112768</v>
      </c>
      <c r="AQ132">
        <f>ABS(100*(AE132-AE133)/(AVERAGE(AE132:AE133)))</f>
        <v>0.83274741855954304</v>
      </c>
      <c r="AR132">
        <f>ABS(100*((AVERAGE(AE132:AE133)-AVERAGE(AE126:AE127))/(AVERAGE(AE126:AE127,AE132:AE133))))</f>
        <v>3.9631619199688619</v>
      </c>
      <c r="AW132">
        <f>ABS(100*(AF132-AF133)/(AVERAGE(AF132:AF133)))</f>
        <v>3.4118924082284394</v>
      </c>
      <c r="AX132">
        <f>ABS(100*((AVERAGE(AF132:AF133)-AVERAGE(AF126:AF127))/(AVERAGE(AF126:AF127,AF132:AF133))))</f>
        <v>2.4367580457626472</v>
      </c>
      <c r="BC132">
        <f>ABS(100*(AG132-AG133)/(AVERAGE(AG132:AG133)))</f>
        <v>9.5472572027195751E-2</v>
      </c>
      <c r="BD132">
        <f>ABS(100*((AVERAGE(AG132:AG133)-AVERAGE(AG126:AG127))/(AVERAGE(AG126:AG127,AG132:AG133))))</f>
        <v>2.9628340897674414</v>
      </c>
      <c r="BG132" s="3">
        <f>AVERAGE(AD132:AD133)</f>
        <v>5.8031966502161696</v>
      </c>
      <c r="BH132" s="3">
        <f>AVERAGE(AE132:AE133)</f>
        <v>8.1793369842658734</v>
      </c>
      <c r="BI132" s="3">
        <f>AVERAGE(AF132:AF133)</f>
        <v>2.3761403340497047</v>
      </c>
      <c r="BJ132" s="3">
        <f>AVERAGE(AG132:AG133)</f>
        <v>0.20882120696959611</v>
      </c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5760</v>
      </c>
      <c r="J133">
        <v>8173</v>
      </c>
      <c r="L133">
        <v>1913</v>
      </c>
      <c r="M133">
        <v>4.8339999999999996</v>
      </c>
      <c r="N133">
        <v>7.2030000000000003</v>
      </c>
      <c r="O133">
        <v>2.3690000000000002</v>
      </c>
      <c r="Q133">
        <v>8.4000000000000005E-2</v>
      </c>
      <c r="R133">
        <v>1</v>
      </c>
      <c r="S133">
        <v>0</v>
      </c>
      <c r="T133">
        <v>0</v>
      </c>
      <c r="V133">
        <v>0</v>
      </c>
      <c r="Y133" s="1">
        <v>44845</v>
      </c>
      <c r="Z133" s="6">
        <v>0.36724537037037036</v>
      </c>
      <c r="AB133">
        <v>2</v>
      </c>
      <c r="AD133" s="3">
        <f t="shared" si="12"/>
        <v>5.7967175831789017</v>
      </c>
      <c r="AE133" s="3">
        <f t="shared" si="13"/>
        <v>8.2133935930617543</v>
      </c>
      <c r="AF133" s="3">
        <f t="shared" si="14"/>
        <v>2.4166760098828526</v>
      </c>
      <c r="AG133" s="3">
        <f t="shared" si="15"/>
        <v>0.20892089045821216</v>
      </c>
      <c r="AH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1820</v>
      </c>
      <c r="J134">
        <v>487</v>
      </c>
      <c r="L134">
        <v>403</v>
      </c>
      <c r="M134">
        <v>1.8109999999999999</v>
      </c>
      <c r="N134">
        <v>0.69099999999999995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44845</v>
      </c>
      <c r="Z134" s="6">
        <v>0.37940972222222219</v>
      </c>
      <c r="AB134">
        <v>1</v>
      </c>
      <c r="AD134" s="3">
        <f t="shared" si="12"/>
        <v>1.8694061790504082</v>
      </c>
      <c r="AE134" s="3">
        <f t="shared" si="13"/>
        <v>0.62617344218837645</v>
      </c>
      <c r="AF134" s="3">
        <f t="shared" si="14"/>
        <v>-1.2432327368620317</v>
      </c>
      <c r="AG134" s="3">
        <f t="shared" si="15"/>
        <v>5.839882264799319E-2</v>
      </c>
      <c r="AH134" s="3"/>
      <c r="BG134" s="3"/>
      <c r="BH134" s="3"/>
      <c r="BI134" s="3"/>
      <c r="BJ134" s="3"/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299</v>
      </c>
      <c r="J135">
        <v>446</v>
      </c>
      <c r="L135">
        <v>376</v>
      </c>
      <c r="M135">
        <v>0.64400000000000002</v>
      </c>
      <c r="N135">
        <v>0.65600000000000003</v>
      </c>
      <c r="O135">
        <v>1.2E-2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44845</v>
      </c>
      <c r="Z135" s="6">
        <v>0.38548611111111114</v>
      </c>
      <c r="AB135">
        <v>1</v>
      </c>
      <c r="AD135" s="3">
        <f t="shared" si="12"/>
        <v>0.35330449232973843</v>
      </c>
      <c r="AE135" s="3">
        <f t="shared" si="13"/>
        <v>0.58570037086573679</v>
      </c>
      <c r="AF135" s="3">
        <f t="shared" si="14"/>
        <v>0.23239587853599836</v>
      </c>
      <c r="AG135" s="3">
        <f t="shared" si="15"/>
        <v>5.5707368455360139E-2</v>
      </c>
      <c r="AH135" s="3"/>
      <c r="AK135">
        <f>ABS(100*(AD135-AD136)/(AVERAGE(AD135:AD136)))</f>
        <v>16.822351416339039</v>
      </c>
      <c r="AQ135">
        <f>ABS(100*(AE135-AE136)/(AVERAGE(AE135:AE136)))</f>
        <v>2.8247379135692543</v>
      </c>
      <c r="AW135">
        <f>ABS(100*(AF135-AF136)/(AVERAGE(AF135:AF136)))</f>
        <v>26.698324509271174</v>
      </c>
      <c r="BC135">
        <f>ABS(100*(AG135-AG136)/(AVERAGE(AG135:AG136)))</f>
        <v>4.7174551470134132</v>
      </c>
      <c r="BG135" s="3">
        <f>AVERAGE(AD135:AD136)</f>
        <v>0.32589305486437459</v>
      </c>
      <c r="BH135" s="3">
        <f>AVERAGE(AE135:AE136)</f>
        <v>0.59409112955457677</v>
      </c>
      <c r="BI135" s="3">
        <f>AVERAGE(AF135:AF136)</f>
        <v>0.26819807469020218</v>
      </c>
      <c r="BJ135" s="3">
        <f>AVERAGE(AG135:AG136)</f>
        <v>5.7053095551676661E-2</v>
      </c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244</v>
      </c>
      <c r="J136">
        <v>463</v>
      </c>
      <c r="L136">
        <v>403</v>
      </c>
      <c r="M136">
        <v>0.60199999999999998</v>
      </c>
      <c r="N136">
        <v>0.67100000000000004</v>
      </c>
      <c r="O136">
        <v>6.9000000000000006E-2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44845</v>
      </c>
      <c r="Z136" s="6">
        <v>0.39199074074074075</v>
      </c>
      <c r="AB136">
        <v>1</v>
      </c>
      <c r="AD136" s="3">
        <f t="shared" si="12"/>
        <v>0.29848161739901075</v>
      </c>
      <c r="AE136" s="3">
        <f t="shared" si="13"/>
        <v>0.60248188824341675</v>
      </c>
      <c r="AF136" s="3">
        <f t="shared" si="14"/>
        <v>0.30400027084440601</v>
      </c>
      <c r="AG136" s="3">
        <f t="shared" si="15"/>
        <v>5.839882264799319E-2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3465</v>
      </c>
      <c r="J137">
        <v>6975</v>
      </c>
      <c r="L137">
        <v>3360</v>
      </c>
      <c r="M137">
        <v>5.1219999999999999</v>
      </c>
      <c r="N137">
        <v>10.311999999999999</v>
      </c>
      <c r="O137">
        <v>5.19</v>
      </c>
      <c r="Q137">
        <v>0.39200000000000002</v>
      </c>
      <c r="R137">
        <v>1</v>
      </c>
      <c r="S137">
        <v>0</v>
      </c>
      <c r="T137">
        <v>0</v>
      </c>
      <c r="V137">
        <v>0</v>
      </c>
      <c r="Y137" s="1">
        <v>44845</v>
      </c>
      <c r="Z137" s="6">
        <v>0.40412037037037035</v>
      </c>
      <c r="AB137">
        <v>1</v>
      </c>
      <c r="AD137" s="3">
        <f t="shared" si="12"/>
        <v>5.8485142154187733</v>
      </c>
      <c r="AE137" s="3">
        <f t="shared" si="13"/>
        <v>11.717983653293073</v>
      </c>
      <c r="AF137" s="3">
        <f t="shared" si="14"/>
        <v>5.8694694378743</v>
      </c>
      <c r="AG137" s="3">
        <f t="shared" si="15"/>
        <v>0.58860483080936776</v>
      </c>
      <c r="AH137" s="3"/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5951</v>
      </c>
      <c r="J138">
        <v>6944</v>
      </c>
      <c r="L138">
        <v>3416</v>
      </c>
      <c r="M138">
        <v>8.3000000000000007</v>
      </c>
      <c r="N138">
        <v>10.269</v>
      </c>
      <c r="O138">
        <v>1.968</v>
      </c>
      <c r="Q138">
        <v>0.40200000000000002</v>
      </c>
      <c r="R138">
        <v>1</v>
      </c>
      <c r="S138">
        <v>0</v>
      </c>
      <c r="T138">
        <v>0</v>
      </c>
      <c r="V138">
        <v>0</v>
      </c>
      <c r="Y138" s="1">
        <v>44845</v>
      </c>
      <c r="Z138" s="6">
        <v>0.41106481481481483</v>
      </c>
      <c r="AB138">
        <v>2</v>
      </c>
      <c r="AD138" s="3">
        <f t="shared" si="12"/>
        <v>9.9785041268669268</v>
      </c>
      <c r="AE138" s="3">
        <f t="shared" si="13"/>
        <v>11.666981002439341</v>
      </c>
      <c r="AF138" s="3">
        <f t="shared" si="14"/>
        <v>1.6884768755724142</v>
      </c>
      <c r="AG138" s="3">
        <f t="shared" si="15"/>
        <v>0.5979086230801981</v>
      </c>
      <c r="AH138" s="3"/>
      <c r="AI138">
        <f>100*(AVERAGE(I138:I139))/(AVERAGE(I$51:I$52))</f>
        <v>191.49136577708006</v>
      </c>
      <c r="AK138">
        <f>ABS(100*(AD138-AD139)/(AVERAGE(AD138:AD139)))</f>
        <v>4.8095312144608258</v>
      </c>
      <c r="AO138">
        <f>100*(AVERAGE(J138:J139))/(AVERAGE(J$51:J$52))</f>
        <v>119.94685410594892</v>
      </c>
      <c r="AQ138">
        <f>ABS(100*(AE138-AE139)/(AVERAGE(AE138:AE139)))</f>
        <v>1.4698006886528254</v>
      </c>
      <c r="AU138">
        <f>100*(((AVERAGE(J138:J139))-(AVERAGE(I138:I139)))/((AVERAGE(J$51:J$52))-(AVERAGE($I$51:I52))))</f>
        <v>33.893504531722051</v>
      </c>
      <c r="AW138">
        <f>ABS(100*(AF138-AF139)/(AVERAGE(AF138:AF139)))</f>
        <v>20.863167049007661</v>
      </c>
      <c r="BA138">
        <f>100*(AVERAGE(L138:L139))/(AVERAGE(L$51:L$52))</f>
        <v>84.074303405572749</v>
      </c>
      <c r="BC138">
        <f>ABS(100*(AG138-AG139)/(AVERAGE(AG138:AG139)))</f>
        <v>1.2020095974785212</v>
      </c>
      <c r="BG138" s="3">
        <f>AVERAGE(AD138:AD139)</f>
        <v>10.224376414435039</v>
      </c>
      <c r="BH138" s="3">
        <f>AVERAGE(AE138:AE139)</f>
        <v>11.753356459530341</v>
      </c>
      <c r="BI138" s="3">
        <f>AVERAGE(AF138:AF139)</f>
        <v>1.5289800450953015</v>
      </c>
      <c r="BJ138" s="3">
        <f>AVERAGE(AG138:AG139)</f>
        <v>0.59433663140478998</v>
      </c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6247</v>
      </c>
      <c r="J139">
        <v>7049</v>
      </c>
      <c r="L139">
        <v>3373</v>
      </c>
      <c r="M139">
        <v>8.6790000000000003</v>
      </c>
      <c r="N139">
        <v>10.417999999999999</v>
      </c>
      <c r="O139">
        <v>1.7390000000000001</v>
      </c>
      <c r="Q139">
        <v>0.39500000000000002</v>
      </c>
      <c r="R139">
        <v>1</v>
      </c>
      <c r="S139">
        <v>0</v>
      </c>
      <c r="T139">
        <v>0</v>
      </c>
      <c r="V139">
        <v>0</v>
      </c>
      <c r="Y139" s="1">
        <v>44845</v>
      </c>
      <c r="Z139" s="6">
        <v>0.41851851851851851</v>
      </c>
      <c r="AB139">
        <v>2</v>
      </c>
      <c r="AD139" s="3">
        <f t="shared" si="12"/>
        <v>10.47024870200315</v>
      </c>
      <c r="AE139" s="3">
        <f t="shared" si="13"/>
        <v>11.839731916621339</v>
      </c>
      <c r="AF139" s="3">
        <f t="shared" si="14"/>
        <v>1.3694832146181888</v>
      </c>
      <c r="AG139" s="3">
        <f t="shared" si="15"/>
        <v>0.59076463972938198</v>
      </c>
      <c r="AH139" s="3"/>
      <c r="BG139" s="3"/>
      <c r="BH139" s="3"/>
      <c r="BI139" s="3"/>
      <c r="BJ139" s="3"/>
    </row>
    <row r="140" spans="1:62" x14ac:dyDescent="0.35">
      <c r="A140">
        <v>116</v>
      </c>
      <c r="B140">
        <v>6</v>
      </c>
      <c r="R140">
        <v>1</v>
      </c>
    </row>
  </sheetData>
  <conditionalFormatting sqref="BC37:BD38 AK40:AL41 AW40:AX41 AQ40:AR41 AK43:AL44 AL42 AQ43:AR44 AR42 AW43:AX44 AX42 BD42 BC40:BD41 BD39 BD36">
    <cfRule type="cellIs" dxfId="1319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1318" priority="329" operator="between">
      <formula>80</formula>
      <formula>120</formula>
    </cfRule>
  </conditionalFormatting>
  <conditionalFormatting sqref="BC44">
    <cfRule type="cellIs" dxfId="1317" priority="328" operator="greaterThan">
      <formula>20</formula>
    </cfRule>
  </conditionalFormatting>
  <conditionalFormatting sqref="AL48 AX48 BD48 BC53:BD53 AW53:AX53 AK53:AL53">
    <cfRule type="cellIs" dxfId="1316" priority="327" operator="greaterThan">
      <formula>20</formula>
    </cfRule>
  </conditionalFormatting>
  <conditionalFormatting sqref="AK53">
    <cfRule type="cellIs" dxfId="1315" priority="325" operator="greaterThan">
      <formula>20</formula>
    </cfRule>
  </conditionalFormatting>
  <conditionalFormatting sqref="BC53">
    <cfRule type="cellIs" dxfId="1314" priority="322" operator="greaterThan">
      <formula>20</formula>
    </cfRule>
  </conditionalFormatting>
  <conditionalFormatting sqref="AM35:AN40 AY35:AZ40">
    <cfRule type="cellIs" dxfId="1313" priority="320" operator="between">
      <formula>80</formula>
      <formula>120</formula>
    </cfRule>
  </conditionalFormatting>
  <conditionalFormatting sqref="AR48 AQ53:AR53">
    <cfRule type="cellIs" dxfId="1312" priority="326" operator="greaterThan">
      <formula>20</formula>
    </cfRule>
  </conditionalFormatting>
  <conditionalFormatting sqref="AQ35:AR35 AQ40:AR40 AR39 AQ37:AR38 AR36">
    <cfRule type="cellIs" dxfId="1311" priority="319" operator="greaterThan">
      <formula>20</formula>
    </cfRule>
  </conditionalFormatting>
  <conditionalFormatting sqref="AS35:AT40">
    <cfRule type="cellIs" dxfId="1310" priority="318" operator="between">
      <formula>80</formula>
      <formula>120</formula>
    </cfRule>
  </conditionalFormatting>
  <conditionalFormatting sqref="AQ53">
    <cfRule type="cellIs" dxfId="1309" priority="324" operator="greaterThan">
      <formula>20</formula>
    </cfRule>
  </conditionalFormatting>
  <conditionalFormatting sqref="AW53">
    <cfRule type="cellIs" dxfId="1308" priority="323" operator="greaterThan">
      <formula>20</formula>
    </cfRule>
  </conditionalFormatting>
  <conditionalFormatting sqref="AK35:AL35 AW35:AX35 AK40:AL40 AL39 AK37:AL38 AL36 AW40:AX40 AX39 AW37:AX38 AX36">
    <cfRule type="cellIs" dxfId="1307" priority="321" operator="greaterThan">
      <formula>20</formula>
    </cfRule>
  </conditionalFormatting>
  <conditionalFormatting sqref="BC53">
    <cfRule type="cellIs" dxfId="1306" priority="316" operator="greaterThan">
      <formula>20</formula>
    </cfRule>
  </conditionalFormatting>
  <conditionalFormatting sqref="AW53">
    <cfRule type="cellIs" dxfId="1305" priority="317" operator="greaterThan">
      <formula>20</formula>
    </cfRule>
  </conditionalFormatting>
  <conditionalFormatting sqref="BE84">
    <cfRule type="cellIs" dxfId="1304" priority="212" operator="between">
      <formula>80</formula>
      <formula>120</formula>
    </cfRule>
  </conditionalFormatting>
  <conditionalFormatting sqref="AK49">
    <cfRule type="cellIs" dxfId="1303" priority="315" operator="greaterThan">
      <formula>20</formula>
    </cfRule>
  </conditionalFormatting>
  <conditionalFormatting sqref="AQ49">
    <cfRule type="cellIs" dxfId="1302" priority="314" operator="greaterThan">
      <formula>20</formula>
    </cfRule>
  </conditionalFormatting>
  <conditionalFormatting sqref="AW49">
    <cfRule type="cellIs" dxfId="1301" priority="313" operator="greaterThan">
      <formula>20</formula>
    </cfRule>
  </conditionalFormatting>
  <conditionalFormatting sqref="BC49">
    <cfRule type="cellIs" dxfId="1300" priority="312" operator="greaterThan">
      <formula>20</formula>
    </cfRule>
  </conditionalFormatting>
  <conditionalFormatting sqref="AK46">
    <cfRule type="cellIs" dxfId="1299" priority="311" operator="greaterThan">
      <formula>20</formula>
    </cfRule>
  </conditionalFormatting>
  <conditionalFormatting sqref="AQ46">
    <cfRule type="cellIs" dxfId="1298" priority="310" operator="greaterThan">
      <formula>20</formula>
    </cfRule>
  </conditionalFormatting>
  <conditionalFormatting sqref="AW46">
    <cfRule type="cellIs" dxfId="1297" priority="309" operator="greaterThan">
      <formula>20</formula>
    </cfRule>
  </conditionalFormatting>
  <conditionalFormatting sqref="BC46">
    <cfRule type="cellIs" dxfId="1296" priority="308" operator="greaterThan">
      <formula>20</formula>
    </cfRule>
  </conditionalFormatting>
  <conditionalFormatting sqref="AK47">
    <cfRule type="cellIs" dxfId="1295" priority="307" operator="greaterThan">
      <formula>20</formula>
    </cfRule>
  </conditionalFormatting>
  <conditionalFormatting sqref="AQ47">
    <cfRule type="cellIs" dxfId="1294" priority="306" operator="greaterThan">
      <formula>20</formula>
    </cfRule>
  </conditionalFormatting>
  <conditionalFormatting sqref="AW47">
    <cfRule type="cellIs" dxfId="1293" priority="305" operator="greaterThan">
      <formula>20</formula>
    </cfRule>
  </conditionalFormatting>
  <conditionalFormatting sqref="BC47">
    <cfRule type="cellIs" dxfId="1292" priority="304" operator="greaterThan">
      <formula>20</formula>
    </cfRule>
  </conditionalFormatting>
  <conditionalFormatting sqref="AW89">
    <cfRule type="cellIs" dxfId="1291" priority="206" operator="greaterThan">
      <formula>20</formula>
    </cfRule>
  </conditionalFormatting>
  <conditionalFormatting sqref="BC89">
    <cfRule type="cellIs" dxfId="1290" priority="205" operator="greaterThan">
      <formula>20</formula>
    </cfRule>
  </conditionalFormatting>
  <conditionalFormatting sqref="AK95 AK92">
    <cfRule type="cellIs" dxfId="1289" priority="204" operator="greaterThan">
      <formula>20</formula>
    </cfRule>
  </conditionalFormatting>
  <conditionalFormatting sqref="AQ95 AQ92">
    <cfRule type="cellIs" dxfId="1288" priority="203" operator="greaterThan">
      <formula>20</formula>
    </cfRule>
  </conditionalFormatting>
  <conditionalFormatting sqref="AK52">
    <cfRule type="cellIs" dxfId="1287" priority="303" operator="greaterThan">
      <formula>20</formula>
    </cfRule>
  </conditionalFormatting>
  <conditionalFormatting sqref="AQ52">
    <cfRule type="cellIs" dxfId="1286" priority="302" operator="greaterThan">
      <formula>20</formula>
    </cfRule>
  </conditionalFormatting>
  <conditionalFormatting sqref="AW52">
    <cfRule type="cellIs" dxfId="1285" priority="301" operator="greaterThan">
      <formula>20</formula>
    </cfRule>
  </conditionalFormatting>
  <conditionalFormatting sqref="BC52">
    <cfRule type="cellIs" dxfId="1284" priority="300" operator="greaterThan">
      <formula>20</formula>
    </cfRule>
  </conditionalFormatting>
  <conditionalFormatting sqref="AK86 AK83 AK80 AK77 AK74 AK71 AK68 AK65 AK62 AK59 AK56">
    <cfRule type="cellIs" dxfId="1283" priority="299" operator="greaterThan">
      <formula>20</formula>
    </cfRule>
  </conditionalFormatting>
  <conditionalFormatting sqref="AQ86 AQ83 AQ80 AQ77 AQ74 AQ71 AQ68 AQ65 AQ62 AQ59 AQ56">
    <cfRule type="cellIs" dxfId="1282" priority="298" operator="greaterThan">
      <formula>20</formula>
    </cfRule>
  </conditionalFormatting>
  <conditionalFormatting sqref="AW86 AW83 AW80 AW77 AW74 AW71 AW68 AW65 AW62 AW59 AW56">
    <cfRule type="cellIs" dxfId="1281" priority="297" operator="greaterThan">
      <formula>20</formula>
    </cfRule>
  </conditionalFormatting>
  <conditionalFormatting sqref="BC86 BC83 BC80 BC77 BC74 BC71 BC68 BC65 BC62 BC59 BC56">
    <cfRule type="cellIs" dxfId="1280" priority="296" operator="greaterThan">
      <formula>20</formula>
    </cfRule>
  </conditionalFormatting>
  <conditionalFormatting sqref="AK93">
    <cfRule type="cellIs" dxfId="1279" priority="295" operator="greaterThan">
      <formula>20</formula>
    </cfRule>
  </conditionalFormatting>
  <conditionalFormatting sqref="AQ93">
    <cfRule type="cellIs" dxfId="1278" priority="294" operator="greaterThan">
      <formula>20</formula>
    </cfRule>
  </conditionalFormatting>
  <conditionalFormatting sqref="AW93">
    <cfRule type="cellIs" dxfId="1277" priority="293" operator="greaterThan">
      <formula>20</formula>
    </cfRule>
  </conditionalFormatting>
  <conditionalFormatting sqref="BC96 BC93">
    <cfRule type="cellIs" dxfId="1276" priority="292" operator="greaterThan">
      <formula>20</formula>
    </cfRule>
  </conditionalFormatting>
  <conditionalFormatting sqref="AM87:AN87">
    <cfRule type="cellIs" dxfId="1275" priority="291" operator="between">
      <formula>80</formula>
      <formula>120</formula>
    </cfRule>
  </conditionalFormatting>
  <conditionalFormatting sqref="AL86">
    <cfRule type="cellIs" dxfId="1274" priority="290" operator="greaterThan">
      <formula>20</formula>
    </cfRule>
  </conditionalFormatting>
  <conditionalFormatting sqref="AM86:AN86">
    <cfRule type="cellIs" dxfId="1273" priority="289" operator="between">
      <formula>80</formula>
      <formula>120</formula>
    </cfRule>
  </conditionalFormatting>
  <conditionalFormatting sqref="AM86:AN86">
    <cfRule type="cellIs" dxfId="1272" priority="288" operator="between">
      <formula>80</formula>
      <formula>120</formula>
    </cfRule>
  </conditionalFormatting>
  <conditionalFormatting sqref="AR84">
    <cfRule type="cellIs" dxfId="1271" priority="227" operator="greaterThan">
      <formula>20</formula>
    </cfRule>
  </conditionalFormatting>
  <conditionalFormatting sqref="AM88:AN88">
    <cfRule type="cellIs" dxfId="1270" priority="287" operator="between">
      <formula>80</formula>
      <formula>120</formula>
    </cfRule>
  </conditionalFormatting>
  <conditionalFormatting sqref="AK87 AK84 AK81 AK78 AK75 AK72 AK69 AK66 AK63 AK60 AK57 AK54">
    <cfRule type="cellIs" dxfId="1269" priority="242" operator="greaterThan">
      <formula>20</formula>
    </cfRule>
  </conditionalFormatting>
  <conditionalFormatting sqref="AQ87 AQ84 AQ81 AQ78 AQ75 AQ72 AQ69 AQ66 AQ63 AQ60 AQ57 AQ54">
    <cfRule type="cellIs" dxfId="1268" priority="241" operator="greaterThan">
      <formula>20</formula>
    </cfRule>
  </conditionalFormatting>
  <conditionalFormatting sqref="AW87 AW84 AW81 AW78 AW75 AW72 AW69 AW66 AW63 AW60 AW57 AW54">
    <cfRule type="cellIs" dxfId="1267" priority="240" operator="greaterThan">
      <formula>20</formula>
    </cfRule>
  </conditionalFormatting>
  <conditionalFormatting sqref="BC87 BC84 BC81 BC78 BC75 BC72 BC69 BC66 BC63 BC60 BC57 BC54">
    <cfRule type="cellIs" dxfId="1266" priority="239" operator="greaterThan">
      <formula>20</formula>
    </cfRule>
  </conditionalFormatting>
  <conditionalFormatting sqref="AQ94 AQ91">
    <cfRule type="cellIs" dxfId="1265" priority="237" operator="greaterThan">
      <formula>20</formula>
    </cfRule>
  </conditionalFormatting>
  <conditionalFormatting sqref="AW94 AW91">
    <cfRule type="cellIs" dxfId="1264" priority="236" operator="greaterThan">
      <formula>20</formula>
    </cfRule>
  </conditionalFormatting>
  <conditionalFormatting sqref="AS87:AT87">
    <cfRule type="cellIs" dxfId="1263" priority="286" operator="between">
      <formula>80</formula>
      <formula>120</formula>
    </cfRule>
  </conditionalFormatting>
  <conditionalFormatting sqref="AS87:AT87">
    <cfRule type="cellIs" dxfId="1262" priority="285" operator="between">
      <formula>80</formula>
      <formula>120</formula>
    </cfRule>
  </conditionalFormatting>
  <conditionalFormatting sqref="AR86">
    <cfRule type="cellIs" dxfId="1261" priority="284" operator="greaterThan">
      <formula>20</formula>
    </cfRule>
  </conditionalFormatting>
  <conditionalFormatting sqref="AS86:AT86">
    <cfRule type="cellIs" dxfId="1260" priority="283" operator="between">
      <formula>80</formula>
      <formula>120</formula>
    </cfRule>
  </conditionalFormatting>
  <conditionalFormatting sqref="AS86:AT86">
    <cfRule type="cellIs" dxfId="1259" priority="282" operator="between">
      <formula>80</formula>
      <formula>120</formula>
    </cfRule>
  </conditionalFormatting>
  <conditionalFormatting sqref="AS86:AT86">
    <cfRule type="cellIs" dxfId="1258" priority="281" operator="between">
      <formula>80</formula>
      <formula>120</formula>
    </cfRule>
  </conditionalFormatting>
  <conditionalFormatting sqref="AS88:AT88">
    <cfRule type="cellIs" dxfId="1257" priority="280" operator="between">
      <formula>80</formula>
      <formula>120</formula>
    </cfRule>
  </conditionalFormatting>
  <conditionalFormatting sqref="AS88:AT88">
    <cfRule type="cellIs" dxfId="1256" priority="279" operator="between">
      <formula>80</formula>
      <formula>120</formula>
    </cfRule>
  </conditionalFormatting>
  <conditionalFormatting sqref="AY87:AZ87">
    <cfRule type="cellIs" dxfId="1255" priority="278" operator="between">
      <formula>80</formula>
      <formula>120</formula>
    </cfRule>
  </conditionalFormatting>
  <conditionalFormatting sqref="AX86">
    <cfRule type="cellIs" dxfId="1254" priority="277" operator="greaterThan">
      <formula>20</formula>
    </cfRule>
  </conditionalFormatting>
  <conditionalFormatting sqref="AY86:AZ86">
    <cfRule type="cellIs" dxfId="1253" priority="276" operator="between">
      <formula>80</formula>
      <formula>120</formula>
    </cfRule>
  </conditionalFormatting>
  <conditionalFormatting sqref="AY86:AZ86">
    <cfRule type="cellIs" dxfId="1252" priority="274" operator="between">
      <formula>80</formula>
      <formula>120</formula>
    </cfRule>
  </conditionalFormatting>
  <conditionalFormatting sqref="AY86:AZ86">
    <cfRule type="cellIs" dxfId="1251" priority="275" operator="between">
      <formula>80</formula>
      <formula>120</formula>
    </cfRule>
  </conditionalFormatting>
  <conditionalFormatting sqref="AY88:AZ88">
    <cfRule type="cellIs" dxfId="1250" priority="273" operator="between">
      <formula>80</formula>
      <formula>120</formula>
    </cfRule>
  </conditionalFormatting>
  <conditionalFormatting sqref="BE87">
    <cfRule type="cellIs" dxfId="1249" priority="272" operator="between">
      <formula>80</formula>
      <formula>120</formula>
    </cfRule>
  </conditionalFormatting>
  <conditionalFormatting sqref="BD86">
    <cfRule type="cellIs" dxfId="1248" priority="271" operator="greaterThan">
      <formula>20</formula>
    </cfRule>
  </conditionalFormatting>
  <conditionalFormatting sqref="BE86">
    <cfRule type="cellIs" dxfId="1247" priority="270" operator="between">
      <formula>80</formula>
      <formula>120</formula>
    </cfRule>
  </conditionalFormatting>
  <conditionalFormatting sqref="BE86">
    <cfRule type="cellIs" dxfId="1246" priority="269" operator="between">
      <formula>80</formula>
      <formula>120</formula>
    </cfRule>
  </conditionalFormatting>
  <conditionalFormatting sqref="BE86">
    <cfRule type="cellIs" dxfId="1245" priority="267" operator="between">
      <formula>80</formula>
      <formula>120</formula>
    </cfRule>
  </conditionalFormatting>
  <conditionalFormatting sqref="BE86">
    <cfRule type="cellIs" dxfId="1244" priority="268" operator="between">
      <formula>80</formula>
      <formula>120</formula>
    </cfRule>
  </conditionalFormatting>
  <conditionalFormatting sqref="BE88">
    <cfRule type="cellIs" dxfId="1243" priority="266" operator="between">
      <formula>80</formula>
      <formula>120</formula>
    </cfRule>
  </conditionalFormatting>
  <conditionalFormatting sqref="AW95 AW92">
    <cfRule type="cellIs" dxfId="1242" priority="202" operator="greaterThan">
      <formula>20</formula>
    </cfRule>
  </conditionalFormatting>
  <conditionalFormatting sqref="AQ93 AQ90">
    <cfRule type="cellIs" dxfId="1241" priority="199" operator="greaterThan">
      <formula>20</formula>
    </cfRule>
  </conditionalFormatting>
  <conditionalFormatting sqref="AS97:AT97">
    <cfRule type="cellIs" dxfId="1240" priority="195" operator="between">
      <formula>80</formula>
      <formula>120</formula>
    </cfRule>
  </conditionalFormatting>
  <conditionalFormatting sqref="BE97">
    <cfRule type="cellIs" dxfId="1239" priority="192" operator="between">
      <formula>80</formula>
      <formula>120</formula>
    </cfRule>
  </conditionalFormatting>
  <conditionalFormatting sqref="AS98:AT98 AY98:AZ98 BE98 AM98:AN98">
    <cfRule type="cellIs" dxfId="1238" priority="191" operator="between">
      <formula>80</formula>
      <formula>120</formula>
    </cfRule>
  </conditionalFormatting>
  <conditionalFormatting sqref="BC98:BD98 AW98:AX98 AK98:AL98">
    <cfRule type="cellIs" dxfId="1237" priority="190" operator="greaterThan">
      <formula>20</formula>
    </cfRule>
  </conditionalFormatting>
  <conditionalFormatting sqref="BC43">
    <cfRule type="cellIs" dxfId="1236" priority="265" operator="greaterThan">
      <formula>20</formula>
    </cfRule>
  </conditionalFormatting>
  <conditionalFormatting sqref="AK47:AL47 AW47:AX47 BC47:BD47">
    <cfRule type="cellIs" dxfId="1235" priority="264" operator="greaterThan">
      <formula>20</formula>
    </cfRule>
  </conditionalFormatting>
  <conditionalFormatting sqref="AQ47:AR47">
    <cfRule type="cellIs" dxfId="1234" priority="263" operator="greaterThan">
      <formula>20</formula>
    </cfRule>
  </conditionalFormatting>
  <conditionalFormatting sqref="AQ47">
    <cfRule type="cellIs" dxfId="1233" priority="261" operator="greaterThan">
      <formula>20</formula>
    </cfRule>
  </conditionalFormatting>
  <conditionalFormatting sqref="BC47 BC49">
    <cfRule type="cellIs" dxfId="1232" priority="259" operator="greaterThan">
      <formula>20</formula>
    </cfRule>
  </conditionalFormatting>
  <conditionalFormatting sqref="AK47">
    <cfRule type="cellIs" dxfId="1231" priority="262" operator="greaterThan">
      <formula>20</formula>
    </cfRule>
  </conditionalFormatting>
  <conditionalFormatting sqref="AW47 AW49">
    <cfRule type="cellIs" dxfId="1230" priority="260" operator="greaterThan">
      <formula>20</formula>
    </cfRule>
  </conditionalFormatting>
  <conditionalFormatting sqref="AK49:AL49 AW49:AX49 BC49:BD49">
    <cfRule type="cellIs" dxfId="1229" priority="258" operator="greaterThan">
      <formula>20</formula>
    </cfRule>
  </conditionalFormatting>
  <conditionalFormatting sqref="AM49:AN49 BE49 AY49:AZ49">
    <cfRule type="cellIs" dxfId="1228" priority="257" operator="between">
      <formula>80</formula>
      <formula>120</formula>
    </cfRule>
  </conditionalFormatting>
  <conditionalFormatting sqref="AQ49:AR49">
    <cfRule type="cellIs" dxfId="1227" priority="256" operator="greaterThan">
      <formula>20</formula>
    </cfRule>
  </conditionalFormatting>
  <conditionalFormatting sqref="AS49:AT49">
    <cfRule type="cellIs" dxfId="1226" priority="255" operator="between">
      <formula>80</formula>
      <formula>120</formula>
    </cfRule>
  </conditionalFormatting>
  <conditionalFormatting sqref="AK46">
    <cfRule type="cellIs" dxfId="1225" priority="254" operator="greaterThan">
      <formula>20</formula>
    </cfRule>
  </conditionalFormatting>
  <conditionalFormatting sqref="AQ46">
    <cfRule type="cellIs" dxfId="1224" priority="253" operator="greaterThan">
      <formula>20</formula>
    </cfRule>
  </conditionalFormatting>
  <conditionalFormatting sqref="AW46">
    <cfRule type="cellIs" dxfId="1223" priority="252" operator="greaterThan">
      <formula>20</formula>
    </cfRule>
  </conditionalFormatting>
  <conditionalFormatting sqref="BC46">
    <cfRule type="cellIs" dxfId="1222" priority="251" operator="greaterThan">
      <formula>20</formula>
    </cfRule>
  </conditionalFormatting>
  <conditionalFormatting sqref="AK50">
    <cfRule type="cellIs" dxfId="1221" priority="250" operator="greaterThan">
      <formula>20</formula>
    </cfRule>
  </conditionalFormatting>
  <conditionalFormatting sqref="AQ50">
    <cfRule type="cellIs" dxfId="1220" priority="249" operator="greaterThan">
      <formula>20</formula>
    </cfRule>
  </conditionalFormatting>
  <conditionalFormatting sqref="AW50">
    <cfRule type="cellIs" dxfId="1219" priority="248" operator="greaterThan">
      <formula>20</formula>
    </cfRule>
  </conditionalFormatting>
  <conditionalFormatting sqref="BC50">
    <cfRule type="cellIs" dxfId="1218" priority="247" operator="greaterThan">
      <formula>20</formula>
    </cfRule>
  </conditionalFormatting>
  <conditionalFormatting sqref="AK51">
    <cfRule type="cellIs" dxfId="1217" priority="246" operator="greaterThan">
      <formula>20</formula>
    </cfRule>
  </conditionalFormatting>
  <conditionalFormatting sqref="AQ51">
    <cfRule type="cellIs" dxfId="1216" priority="245" operator="greaterThan">
      <formula>20</formula>
    </cfRule>
  </conditionalFormatting>
  <conditionalFormatting sqref="AW51">
    <cfRule type="cellIs" dxfId="1215" priority="244" operator="greaterThan">
      <formula>20</formula>
    </cfRule>
  </conditionalFormatting>
  <conditionalFormatting sqref="BC51">
    <cfRule type="cellIs" dxfId="1214" priority="243" operator="greaterThan">
      <formula>20</formula>
    </cfRule>
  </conditionalFormatting>
  <conditionalFormatting sqref="AK94 AK91">
    <cfRule type="cellIs" dxfId="1213" priority="238" operator="greaterThan">
      <formula>20</formula>
    </cfRule>
  </conditionalFormatting>
  <conditionalFormatting sqref="BC94 BC91">
    <cfRule type="cellIs" dxfId="1212" priority="235" operator="greaterThan">
      <formula>20</formula>
    </cfRule>
  </conditionalFormatting>
  <conditionalFormatting sqref="AM85:AN85">
    <cfRule type="cellIs" dxfId="1211" priority="234" operator="between">
      <formula>80</formula>
      <formula>120</formula>
    </cfRule>
  </conditionalFormatting>
  <conditionalFormatting sqref="AL84">
    <cfRule type="cellIs" dxfId="1210" priority="233" operator="greaterThan">
      <formula>20</formula>
    </cfRule>
  </conditionalFormatting>
  <conditionalFormatting sqref="AM84:AN84">
    <cfRule type="cellIs" dxfId="1209" priority="232" operator="between">
      <formula>80</formula>
      <formula>120</formula>
    </cfRule>
  </conditionalFormatting>
  <conditionalFormatting sqref="AM84:AN84">
    <cfRule type="cellIs" dxfId="1208" priority="231" operator="between">
      <formula>80</formula>
      <formula>120</formula>
    </cfRule>
  </conditionalFormatting>
  <conditionalFormatting sqref="AM86:AN87">
    <cfRule type="cellIs" dxfId="1207" priority="230" operator="between">
      <formula>80</formula>
      <formula>120</formula>
    </cfRule>
  </conditionalFormatting>
  <conditionalFormatting sqref="AS85:AT85">
    <cfRule type="cellIs" dxfId="1206" priority="229" operator="between">
      <formula>80</formula>
      <formula>120</formula>
    </cfRule>
  </conditionalFormatting>
  <conditionalFormatting sqref="AS85:AT85">
    <cfRule type="cellIs" dxfId="1205" priority="228" operator="between">
      <formula>80</formula>
      <formula>120</formula>
    </cfRule>
  </conditionalFormatting>
  <conditionalFormatting sqref="AS84:AT84">
    <cfRule type="cellIs" dxfId="1204" priority="226" operator="between">
      <formula>80</formula>
      <formula>120</formula>
    </cfRule>
  </conditionalFormatting>
  <conditionalFormatting sqref="AS84:AT84">
    <cfRule type="cellIs" dxfId="1203" priority="225" operator="between">
      <formula>80</formula>
      <formula>120</formula>
    </cfRule>
  </conditionalFormatting>
  <conditionalFormatting sqref="AS84:AT84">
    <cfRule type="cellIs" dxfId="1202" priority="224" operator="between">
      <formula>80</formula>
      <formula>120</formula>
    </cfRule>
  </conditionalFormatting>
  <conditionalFormatting sqref="AS86:AT87">
    <cfRule type="cellIs" dxfId="1201" priority="223" operator="between">
      <formula>80</formula>
      <formula>120</formula>
    </cfRule>
  </conditionalFormatting>
  <conditionalFormatting sqref="AS86:AT87">
    <cfRule type="cellIs" dxfId="1200" priority="222" operator="between">
      <formula>80</formula>
      <formula>120</formula>
    </cfRule>
  </conditionalFormatting>
  <conditionalFormatting sqref="BD84">
    <cfRule type="cellIs" dxfId="1199" priority="214" operator="greaterThan">
      <formula>20</formula>
    </cfRule>
  </conditionalFormatting>
  <conditionalFormatting sqref="AY85:AZ85">
    <cfRule type="cellIs" dxfId="1198" priority="221" operator="between">
      <formula>80</formula>
      <formula>120</formula>
    </cfRule>
  </conditionalFormatting>
  <conditionalFormatting sqref="AX84">
    <cfRule type="cellIs" dxfId="1197" priority="220" operator="greaterThan">
      <formula>20</formula>
    </cfRule>
  </conditionalFormatting>
  <conditionalFormatting sqref="AY84:AZ84">
    <cfRule type="cellIs" dxfId="1196" priority="219" operator="between">
      <formula>80</formula>
      <formula>120</formula>
    </cfRule>
  </conditionalFormatting>
  <conditionalFormatting sqref="AY84:AZ84">
    <cfRule type="cellIs" dxfId="1195" priority="217" operator="between">
      <formula>80</formula>
      <formula>120</formula>
    </cfRule>
  </conditionalFormatting>
  <conditionalFormatting sqref="AY84:AZ84">
    <cfRule type="cellIs" dxfId="1194" priority="218" operator="between">
      <formula>80</formula>
      <formula>120</formula>
    </cfRule>
  </conditionalFormatting>
  <conditionalFormatting sqref="AY86:AZ87">
    <cfRule type="cellIs" dxfId="1193" priority="216" operator="between">
      <formula>80</formula>
      <formula>120</formula>
    </cfRule>
  </conditionalFormatting>
  <conditionalFormatting sqref="AK89">
    <cfRule type="cellIs" dxfId="1192" priority="208" operator="greaterThan">
      <formula>20</formula>
    </cfRule>
  </conditionalFormatting>
  <conditionalFormatting sqref="BE85">
    <cfRule type="cellIs" dxfId="1191" priority="215" operator="between">
      <formula>80</formula>
      <formula>120</formula>
    </cfRule>
  </conditionalFormatting>
  <conditionalFormatting sqref="BE84">
    <cfRule type="cellIs" dxfId="1190" priority="213" operator="between">
      <formula>80</formula>
      <formula>120</formula>
    </cfRule>
  </conditionalFormatting>
  <conditionalFormatting sqref="BE84">
    <cfRule type="cellIs" dxfId="1189" priority="210" operator="between">
      <formula>80</formula>
      <formula>120</formula>
    </cfRule>
  </conditionalFormatting>
  <conditionalFormatting sqref="BE84">
    <cfRule type="cellIs" dxfId="1188" priority="211" operator="between">
      <formula>80</formula>
      <formula>120</formula>
    </cfRule>
  </conditionalFormatting>
  <conditionalFormatting sqref="AK93 AK90">
    <cfRule type="cellIs" dxfId="1187" priority="200" operator="greaterThan">
      <formula>20</formula>
    </cfRule>
  </conditionalFormatting>
  <conditionalFormatting sqref="BE86:BE87">
    <cfRule type="cellIs" dxfId="1186" priority="209" operator="between">
      <formula>80</formula>
      <formula>120</formula>
    </cfRule>
  </conditionalFormatting>
  <conditionalFormatting sqref="AW93 AW90">
    <cfRule type="cellIs" dxfId="1185" priority="198" operator="greaterThan">
      <formula>20</formula>
    </cfRule>
  </conditionalFormatting>
  <conditionalFormatting sqref="AQ89">
    <cfRule type="cellIs" dxfId="1184" priority="207" operator="greaterThan">
      <formula>20</formula>
    </cfRule>
  </conditionalFormatting>
  <conditionalFormatting sqref="BC95 BC92">
    <cfRule type="cellIs" dxfId="1183" priority="201" operator="greaterThan">
      <formula>20</formula>
    </cfRule>
  </conditionalFormatting>
  <conditionalFormatting sqref="BC96 BC93 BC90">
    <cfRule type="cellIs" dxfId="1182" priority="197" operator="greaterThan">
      <formula>20</formula>
    </cfRule>
  </conditionalFormatting>
  <conditionalFormatting sqref="AM97:AN97">
    <cfRule type="cellIs" dxfId="1181" priority="196" operator="between">
      <formula>80</formula>
      <formula>120</formula>
    </cfRule>
  </conditionalFormatting>
  <conditionalFormatting sqref="AS97:AT97">
    <cfRule type="cellIs" dxfId="1180" priority="194" operator="between">
      <formula>80</formula>
      <formula>120</formula>
    </cfRule>
  </conditionalFormatting>
  <conditionalFormatting sqref="AY97:AZ97">
    <cfRule type="cellIs" dxfId="1179" priority="193" operator="between">
      <formula>80</formula>
      <formula>120</formula>
    </cfRule>
  </conditionalFormatting>
  <conditionalFormatting sqref="AK98">
    <cfRule type="cellIs" dxfId="1178" priority="188" operator="greaterThan">
      <formula>20</formula>
    </cfRule>
  </conditionalFormatting>
  <conditionalFormatting sqref="BC98">
    <cfRule type="cellIs" dxfId="1177" priority="185" operator="greaterThan">
      <formula>20</formula>
    </cfRule>
  </conditionalFormatting>
  <conditionalFormatting sqref="AQ98:AR98">
    <cfRule type="cellIs" dxfId="1176" priority="189" operator="greaterThan">
      <formula>20</formula>
    </cfRule>
  </conditionalFormatting>
  <conditionalFormatting sqref="AQ98">
    <cfRule type="cellIs" dxfId="1175" priority="187" operator="greaterThan">
      <formula>20</formula>
    </cfRule>
  </conditionalFormatting>
  <conditionalFormatting sqref="AW98">
    <cfRule type="cellIs" dxfId="1174" priority="186" operator="greaterThan">
      <formula>20</formula>
    </cfRule>
  </conditionalFormatting>
  <conditionalFormatting sqref="BC98">
    <cfRule type="cellIs" dxfId="1173" priority="183" operator="greaterThan">
      <formula>20</formula>
    </cfRule>
  </conditionalFormatting>
  <conditionalFormatting sqref="AW98">
    <cfRule type="cellIs" dxfId="1172" priority="184" operator="greaterThan">
      <formula>20</formula>
    </cfRule>
  </conditionalFormatting>
  <conditionalFormatting sqref="AK131 AK128 AK125 AK122 AK119 AK116 AK113 AK110 AK107 AK104 AK101">
    <cfRule type="cellIs" dxfId="1171" priority="182" operator="greaterThan">
      <formula>20</formula>
    </cfRule>
  </conditionalFormatting>
  <conditionalFormatting sqref="AQ131 AQ128 AQ125 AQ122 AQ119 AQ116 AQ113 AQ110 AQ107 AQ104 AQ101">
    <cfRule type="cellIs" dxfId="1170" priority="181" operator="greaterThan">
      <formula>20</formula>
    </cfRule>
  </conditionalFormatting>
  <conditionalFormatting sqref="AW131 AW128 AW125 AW122 AW119 AW116 AW113 AW110 AW107 AW104 AW101">
    <cfRule type="cellIs" dxfId="1169" priority="180" operator="greaterThan">
      <formula>20</formula>
    </cfRule>
  </conditionalFormatting>
  <conditionalFormatting sqref="BC131 BC128 BC125 BC122 BC119 BC116 BC113 BC110 BC107 BC104 BC101">
    <cfRule type="cellIs" dxfId="1168" priority="179" operator="greaterThan">
      <formula>20</formula>
    </cfRule>
  </conditionalFormatting>
  <conditionalFormatting sqref="AX131">
    <cfRule type="cellIs" dxfId="1167" priority="164" operator="greaterThan">
      <formula>20</formula>
    </cfRule>
  </conditionalFormatting>
  <conditionalFormatting sqref="AM132:AN132">
    <cfRule type="cellIs" dxfId="1166" priority="178" operator="between">
      <formula>80</formula>
      <formula>120</formula>
    </cfRule>
  </conditionalFormatting>
  <conditionalFormatting sqref="AL131">
    <cfRule type="cellIs" dxfId="1165" priority="177" operator="greaterThan">
      <formula>20</formula>
    </cfRule>
  </conditionalFormatting>
  <conditionalFormatting sqref="AM131:AN131">
    <cfRule type="cellIs" dxfId="1164" priority="176" operator="between">
      <formula>80</formula>
      <formula>120</formula>
    </cfRule>
  </conditionalFormatting>
  <conditionalFormatting sqref="AM131:AN131">
    <cfRule type="cellIs" dxfId="1163" priority="175" operator="between">
      <formula>80</formula>
      <formula>120</formula>
    </cfRule>
  </conditionalFormatting>
  <conditionalFormatting sqref="AM133:AN133">
    <cfRule type="cellIs" dxfId="1162" priority="174" operator="between">
      <formula>80</formula>
      <formula>120</formula>
    </cfRule>
  </conditionalFormatting>
  <conditionalFormatting sqref="AS132:AT132">
    <cfRule type="cellIs" dxfId="1161" priority="173" operator="between">
      <formula>80</formula>
      <formula>120</formula>
    </cfRule>
  </conditionalFormatting>
  <conditionalFormatting sqref="AS132:AT132">
    <cfRule type="cellIs" dxfId="1160" priority="172" operator="between">
      <formula>80</formula>
      <formula>120</formula>
    </cfRule>
  </conditionalFormatting>
  <conditionalFormatting sqref="AR131">
    <cfRule type="cellIs" dxfId="1159" priority="171" operator="greaterThan">
      <formula>20</formula>
    </cfRule>
  </conditionalFormatting>
  <conditionalFormatting sqref="AS131:AT131">
    <cfRule type="cellIs" dxfId="1158" priority="170" operator="between">
      <formula>80</formula>
      <formula>120</formula>
    </cfRule>
  </conditionalFormatting>
  <conditionalFormatting sqref="AS131:AT131">
    <cfRule type="cellIs" dxfId="1157" priority="169" operator="between">
      <formula>80</formula>
      <formula>120</formula>
    </cfRule>
  </conditionalFormatting>
  <conditionalFormatting sqref="AS131:AT131">
    <cfRule type="cellIs" dxfId="1156" priority="168" operator="between">
      <formula>80</formula>
      <formula>120</formula>
    </cfRule>
  </conditionalFormatting>
  <conditionalFormatting sqref="AS133:AT133">
    <cfRule type="cellIs" dxfId="1155" priority="167" operator="between">
      <formula>80</formula>
      <formula>120</formula>
    </cfRule>
  </conditionalFormatting>
  <conditionalFormatting sqref="AS133:AT133">
    <cfRule type="cellIs" dxfId="1154" priority="166" operator="between">
      <formula>80</formula>
      <formula>120</formula>
    </cfRule>
  </conditionalFormatting>
  <conditionalFormatting sqref="AY132:AZ132">
    <cfRule type="cellIs" dxfId="1153" priority="165" operator="between">
      <formula>80</formula>
      <formula>120</formula>
    </cfRule>
  </conditionalFormatting>
  <conditionalFormatting sqref="AY131:AZ131">
    <cfRule type="cellIs" dxfId="1152" priority="163" operator="between">
      <formula>80</formula>
      <formula>120</formula>
    </cfRule>
  </conditionalFormatting>
  <conditionalFormatting sqref="AY131:AZ131">
    <cfRule type="cellIs" dxfId="1151" priority="161" operator="between">
      <formula>80</formula>
      <formula>120</formula>
    </cfRule>
  </conditionalFormatting>
  <conditionalFormatting sqref="AY131:AZ131">
    <cfRule type="cellIs" dxfId="1150" priority="162" operator="between">
      <formula>80</formula>
      <formula>120</formula>
    </cfRule>
  </conditionalFormatting>
  <conditionalFormatting sqref="AY133:AZ133">
    <cfRule type="cellIs" dxfId="1149" priority="160" operator="between">
      <formula>80</formula>
      <formula>120</formula>
    </cfRule>
  </conditionalFormatting>
  <conditionalFormatting sqref="BE132">
    <cfRule type="cellIs" dxfId="1148" priority="159" operator="between">
      <formula>80</formula>
      <formula>120</formula>
    </cfRule>
  </conditionalFormatting>
  <conditionalFormatting sqref="BD131">
    <cfRule type="cellIs" dxfId="1147" priority="158" operator="greaterThan">
      <formula>20</formula>
    </cfRule>
  </conditionalFormatting>
  <conditionalFormatting sqref="BE131">
    <cfRule type="cellIs" dxfId="1146" priority="157" operator="between">
      <formula>80</formula>
      <formula>120</formula>
    </cfRule>
  </conditionalFormatting>
  <conditionalFormatting sqref="BE131">
    <cfRule type="cellIs" dxfId="1145" priority="156" operator="between">
      <formula>80</formula>
      <formula>120</formula>
    </cfRule>
  </conditionalFormatting>
  <conditionalFormatting sqref="BE131">
    <cfRule type="cellIs" dxfId="1144" priority="154" operator="between">
      <formula>80</formula>
      <formula>120</formula>
    </cfRule>
  </conditionalFormatting>
  <conditionalFormatting sqref="BE131">
    <cfRule type="cellIs" dxfId="1143" priority="155" operator="between">
      <formula>80</formula>
      <formula>120</formula>
    </cfRule>
  </conditionalFormatting>
  <conditionalFormatting sqref="BE133">
    <cfRule type="cellIs" dxfId="1142" priority="153" operator="between">
      <formula>80</formula>
      <formula>120</formula>
    </cfRule>
  </conditionalFormatting>
  <conditionalFormatting sqref="AK132 AK129 AK126 AK123 AK120 AK117 AK114 AK111 AK108 AK105 AK102 AK99">
    <cfRule type="cellIs" dxfId="1141" priority="152" operator="greaterThan">
      <formula>20</formula>
    </cfRule>
  </conditionalFormatting>
  <conditionalFormatting sqref="AQ132 AQ129 AQ126 AQ123 AQ120 AQ117 AQ114 AQ111 AQ108 AQ105 AQ102 AQ99">
    <cfRule type="cellIs" dxfId="1140" priority="151" operator="greaterThan">
      <formula>20</formula>
    </cfRule>
  </conditionalFormatting>
  <conditionalFormatting sqref="AW132 AW129 AW126 AW123 AW120 AW117 AW114 AW111 AW108 AW105 AW102 AW99">
    <cfRule type="cellIs" dxfId="1139" priority="150" operator="greaterThan">
      <formula>20</formula>
    </cfRule>
  </conditionalFormatting>
  <conditionalFormatting sqref="BC132 BC129 BC126 BC123 BC120 BC117 BC114 BC111 BC108 BC105 BC102 BC99">
    <cfRule type="cellIs" dxfId="1138" priority="149" operator="greaterThan">
      <formula>20</formula>
    </cfRule>
  </conditionalFormatting>
  <conditionalFormatting sqref="AK139 AK136">
    <cfRule type="cellIs" dxfId="1137" priority="148" operator="greaterThan">
      <formula>20</formula>
    </cfRule>
  </conditionalFormatting>
  <conditionalFormatting sqref="AQ139 AQ136">
    <cfRule type="cellIs" dxfId="1136" priority="147" operator="greaterThan">
      <formula>20</formula>
    </cfRule>
  </conditionalFormatting>
  <conditionalFormatting sqref="AW139 AW136">
    <cfRule type="cellIs" dxfId="1135" priority="146" operator="greaterThan">
      <formula>20</formula>
    </cfRule>
  </conditionalFormatting>
  <conditionalFormatting sqref="BC139 BC136">
    <cfRule type="cellIs" dxfId="1134" priority="145" operator="greaterThan">
      <formula>20</formula>
    </cfRule>
  </conditionalFormatting>
  <conditionalFormatting sqref="AL132">
    <cfRule type="cellIs" dxfId="1133" priority="137" operator="lessThan">
      <formula>20</formula>
    </cfRule>
  </conditionalFormatting>
  <conditionalFormatting sqref="AM130:AN130">
    <cfRule type="cellIs" dxfId="1132" priority="144" operator="between">
      <formula>80</formula>
      <formula>120</formula>
    </cfRule>
  </conditionalFormatting>
  <conditionalFormatting sqref="AL129">
    <cfRule type="cellIs" dxfId="1131" priority="143" operator="greaterThan">
      <formula>20</formula>
    </cfRule>
  </conditionalFormatting>
  <conditionalFormatting sqref="AM129:AN129">
    <cfRule type="cellIs" dxfId="1130" priority="142" operator="between">
      <formula>80</formula>
      <formula>120</formula>
    </cfRule>
  </conditionalFormatting>
  <conditionalFormatting sqref="AM129:AN129">
    <cfRule type="cellIs" dxfId="1129" priority="141" operator="between">
      <formula>80</formula>
      <formula>120</formula>
    </cfRule>
  </conditionalFormatting>
  <conditionalFormatting sqref="AL132">
    <cfRule type="cellIs" dxfId="1128" priority="140" operator="greaterThan">
      <formula>20</formula>
    </cfRule>
  </conditionalFormatting>
  <conditionalFormatting sqref="AM131:AN132">
    <cfRule type="cellIs" dxfId="1127" priority="139" operator="between">
      <formula>80</formula>
      <formula>120</formula>
    </cfRule>
  </conditionalFormatting>
  <conditionalFormatting sqref="AL132">
    <cfRule type="cellIs" dxfId="1126" priority="138" operator="greaterThan">
      <formula>20</formula>
    </cfRule>
  </conditionalFormatting>
  <conditionalFormatting sqref="AS130:AT130">
    <cfRule type="cellIs" dxfId="1125" priority="136" operator="between">
      <formula>80</formula>
      <formula>120</formula>
    </cfRule>
  </conditionalFormatting>
  <conditionalFormatting sqref="AS130:AT130">
    <cfRule type="cellIs" dxfId="1124" priority="135" operator="between">
      <formula>80</formula>
      <formula>120</formula>
    </cfRule>
  </conditionalFormatting>
  <conditionalFormatting sqref="AR129">
    <cfRule type="cellIs" dxfId="1123" priority="134" operator="greaterThan">
      <formula>20</formula>
    </cfRule>
  </conditionalFormatting>
  <conditionalFormatting sqref="AS129:AT129">
    <cfRule type="cellIs" dxfId="1122" priority="133" operator="between">
      <formula>80</formula>
      <formula>120</formula>
    </cfRule>
  </conditionalFormatting>
  <conditionalFormatting sqref="AS129:AT129">
    <cfRule type="cellIs" dxfId="1121" priority="132" operator="between">
      <formula>80</formula>
      <formula>120</formula>
    </cfRule>
  </conditionalFormatting>
  <conditionalFormatting sqref="AS129:AT129">
    <cfRule type="cellIs" dxfId="1120" priority="131" operator="between">
      <formula>80</formula>
      <formula>120</formula>
    </cfRule>
  </conditionalFormatting>
  <conditionalFormatting sqref="AR132">
    <cfRule type="cellIs" dxfId="1119" priority="130" operator="greaterThan">
      <formula>20</formula>
    </cfRule>
  </conditionalFormatting>
  <conditionalFormatting sqref="AS131:AT132">
    <cfRule type="cellIs" dxfId="1118" priority="129" operator="between">
      <formula>80</formula>
      <formula>120</formula>
    </cfRule>
  </conditionalFormatting>
  <conditionalFormatting sqref="AS131:AT132">
    <cfRule type="cellIs" dxfId="1117" priority="128" operator="between">
      <formula>80</formula>
      <formula>120</formula>
    </cfRule>
  </conditionalFormatting>
  <conditionalFormatting sqref="AR132">
    <cfRule type="cellIs" dxfId="1116" priority="127" operator="greaterThan">
      <formula>20</formula>
    </cfRule>
  </conditionalFormatting>
  <conditionalFormatting sqref="AR132">
    <cfRule type="cellIs" dxfId="1115" priority="126" operator="lessThan">
      <formula>20</formula>
    </cfRule>
  </conditionalFormatting>
  <conditionalFormatting sqref="AY130:AZ130">
    <cfRule type="cellIs" dxfId="1114" priority="125" operator="between">
      <formula>80</formula>
      <formula>120</formula>
    </cfRule>
  </conditionalFormatting>
  <conditionalFormatting sqref="AX129">
    <cfRule type="cellIs" dxfId="1113" priority="124" operator="greaterThan">
      <formula>20</formula>
    </cfRule>
  </conditionalFormatting>
  <conditionalFormatting sqref="AY129:AZ129">
    <cfRule type="cellIs" dxfId="1112" priority="123" operator="between">
      <formula>80</formula>
      <formula>120</formula>
    </cfRule>
  </conditionalFormatting>
  <conditionalFormatting sqref="AY129:AZ129">
    <cfRule type="cellIs" dxfId="1111" priority="121" operator="between">
      <formula>80</formula>
      <formula>120</formula>
    </cfRule>
  </conditionalFormatting>
  <conditionalFormatting sqref="AY129:AZ129">
    <cfRule type="cellIs" dxfId="1110" priority="122" operator="between">
      <formula>80</formula>
      <formula>120</formula>
    </cfRule>
  </conditionalFormatting>
  <conditionalFormatting sqref="AX132">
    <cfRule type="cellIs" dxfId="1109" priority="120" operator="greaterThan">
      <formula>20</formula>
    </cfRule>
  </conditionalFormatting>
  <conditionalFormatting sqref="AY131:AZ132">
    <cfRule type="cellIs" dxfId="1108" priority="119" operator="between">
      <formula>80</formula>
      <formula>120</formula>
    </cfRule>
  </conditionalFormatting>
  <conditionalFormatting sqref="AX132">
    <cfRule type="cellIs" dxfId="1107" priority="118" operator="greaterThan">
      <formula>20</formula>
    </cfRule>
  </conditionalFormatting>
  <conditionalFormatting sqref="AX132">
    <cfRule type="cellIs" dxfId="1106" priority="117" operator="lessThan">
      <formula>20</formula>
    </cfRule>
  </conditionalFormatting>
  <conditionalFormatting sqref="BE130">
    <cfRule type="cellIs" dxfId="1105" priority="116" operator="between">
      <formula>80</formula>
      <formula>120</formula>
    </cfRule>
  </conditionalFormatting>
  <conditionalFormatting sqref="BD129">
    <cfRule type="cellIs" dxfId="1104" priority="115" operator="greaterThan">
      <formula>20</formula>
    </cfRule>
  </conditionalFormatting>
  <conditionalFormatting sqref="BE129">
    <cfRule type="cellIs" dxfId="1103" priority="114" operator="between">
      <formula>80</formula>
      <formula>120</formula>
    </cfRule>
  </conditionalFormatting>
  <conditionalFormatting sqref="BE129">
    <cfRule type="cellIs" dxfId="1102" priority="113" operator="between">
      <formula>80</formula>
      <formula>120</formula>
    </cfRule>
  </conditionalFormatting>
  <conditionalFormatting sqref="BE129">
    <cfRule type="cellIs" dxfId="1101" priority="111" operator="between">
      <formula>80</formula>
      <formula>120</formula>
    </cfRule>
  </conditionalFormatting>
  <conditionalFormatting sqref="BE129">
    <cfRule type="cellIs" dxfId="1100" priority="112" operator="between">
      <formula>80</formula>
      <formula>120</formula>
    </cfRule>
  </conditionalFormatting>
  <conditionalFormatting sqref="BD132">
    <cfRule type="cellIs" dxfId="1099" priority="110" operator="greaterThan">
      <formula>20</formula>
    </cfRule>
  </conditionalFormatting>
  <conditionalFormatting sqref="BE131:BE132">
    <cfRule type="cellIs" dxfId="1098" priority="109" operator="between">
      <formula>80</formula>
      <formula>120</formula>
    </cfRule>
  </conditionalFormatting>
  <conditionalFormatting sqref="BD132">
    <cfRule type="cellIs" dxfId="1097" priority="108" operator="greaterThan">
      <formula>20</formula>
    </cfRule>
  </conditionalFormatting>
  <conditionalFormatting sqref="BD132">
    <cfRule type="cellIs" dxfId="1096" priority="107" operator="lessThan">
      <formula>20</formula>
    </cfRule>
  </conditionalFormatting>
  <conditionalFormatting sqref="AK134">
    <cfRule type="cellIs" dxfId="1095" priority="106" operator="greaterThan">
      <formula>20</formula>
    </cfRule>
  </conditionalFormatting>
  <conditionalFormatting sqref="AQ134">
    <cfRule type="cellIs" dxfId="1094" priority="105" operator="greaterThan">
      <formula>20</formula>
    </cfRule>
  </conditionalFormatting>
  <conditionalFormatting sqref="AW134">
    <cfRule type="cellIs" dxfId="1093" priority="104" operator="greaterThan">
      <formula>20</formula>
    </cfRule>
  </conditionalFormatting>
  <conditionalFormatting sqref="BC134">
    <cfRule type="cellIs" dxfId="1092" priority="103" operator="greaterThan">
      <formula>20</formula>
    </cfRule>
  </conditionalFormatting>
  <conditionalFormatting sqref="AK137">
    <cfRule type="cellIs" dxfId="1091" priority="102" operator="greaterThan">
      <formula>20</formula>
    </cfRule>
  </conditionalFormatting>
  <conditionalFormatting sqref="AQ137">
    <cfRule type="cellIs" dxfId="1090" priority="101" operator="greaterThan">
      <formula>20</formula>
    </cfRule>
  </conditionalFormatting>
  <conditionalFormatting sqref="AW137">
    <cfRule type="cellIs" dxfId="1089" priority="100" operator="greaterThan">
      <formula>20</formula>
    </cfRule>
  </conditionalFormatting>
  <conditionalFormatting sqref="BC137">
    <cfRule type="cellIs" dxfId="1088" priority="99" operator="greaterThan">
      <formula>20</formula>
    </cfRule>
  </conditionalFormatting>
  <conditionalFormatting sqref="AK135">
    <cfRule type="cellIs" dxfId="1087" priority="98" operator="greaterThan">
      <formula>20</formula>
    </cfRule>
  </conditionalFormatting>
  <conditionalFormatting sqref="AQ135">
    <cfRule type="cellIs" dxfId="1086" priority="97" operator="greaterThan">
      <formula>20</formula>
    </cfRule>
  </conditionalFormatting>
  <conditionalFormatting sqref="AW135">
    <cfRule type="cellIs" dxfId="1085" priority="96" operator="greaterThan">
      <formula>20</formula>
    </cfRule>
  </conditionalFormatting>
  <conditionalFormatting sqref="BC135">
    <cfRule type="cellIs" dxfId="1084" priority="95" operator="greaterThan">
      <formula>20</formula>
    </cfRule>
  </conditionalFormatting>
  <conditionalFormatting sqref="AM90:AN90">
    <cfRule type="cellIs" dxfId="1083" priority="94" operator="between">
      <formula>80</formula>
      <formula>120</formula>
    </cfRule>
  </conditionalFormatting>
  <conditionalFormatting sqref="AL89">
    <cfRule type="cellIs" dxfId="1082" priority="93" operator="greaterThan">
      <formula>20</formula>
    </cfRule>
  </conditionalFormatting>
  <conditionalFormatting sqref="AM89:AN89">
    <cfRule type="cellIs" dxfId="1081" priority="92" operator="between">
      <formula>80</formula>
      <formula>120</formula>
    </cfRule>
  </conditionalFormatting>
  <conditionalFormatting sqref="AM89:AN89">
    <cfRule type="cellIs" dxfId="1080" priority="91" operator="between">
      <formula>80</formula>
      <formula>120</formula>
    </cfRule>
  </conditionalFormatting>
  <conditionalFormatting sqref="AL90">
    <cfRule type="cellIs" dxfId="1079" priority="84" operator="lessThan">
      <formula>20</formula>
    </cfRule>
  </conditionalFormatting>
  <conditionalFormatting sqref="AM88:AN88">
    <cfRule type="cellIs" dxfId="1078" priority="90" operator="between">
      <formula>80</formula>
      <formula>120</formula>
    </cfRule>
  </conditionalFormatting>
  <conditionalFormatting sqref="AM87:AN87">
    <cfRule type="cellIs" dxfId="1077" priority="89" operator="between">
      <formula>80</formula>
      <formula>120</formula>
    </cfRule>
  </conditionalFormatting>
  <conditionalFormatting sqref="AM87:AN87">
    <cfRule type="cellIs" dxfId="1076" priority="88" operator="between">
      <formula>80</formula>
      <formula>120</formula>
    </cfRule>
  </conditionalFormatting>
  <conditionalFormatting sqref="AL90">
    <cfRule type="cellIs" dxfId="1075" priority="87" operator="greaterThan">
      <formula>20</formula>
    </cfRule>
  </conditionalFormatting>
  <conditionalFormatting sqref="AM89:AN90">
    <cfRule type="cellIs" dxfId="1074" priority="86" operator="between">
      <formula>80</formula>
      <formula>120</formula>
    </cfRule>
  </conditionalFormatting>
  <conditionalFormatting sqref="AL90">
    <cfRule type="cellIs" dxfId="1073" priority="85" operator="greaterThan">
      <formula>20</formula>
    </cfRule>
  </conditionalFormatting>
  <conditionalFormatting sqref="AS90:AT90">
    <cfRule type="cellIs" dxfId="1072" priority="83" operator="between">
      <formula>80</formula>
      <formula>120</formula>
    </cfRule>
  </conditionalFormatting>
  <conditionalFormatting sqref="AS90:AT90">
    <cfRule type="cellIs" dxfId="1071" priority="82" operator="between">
      <formula>80</formula>
      <formula>120</formula>
    </cfRule>
  </conditionalFormatting>
  <conditionalFormatting sqref="AR89">
    <cfRule type="cellIs" dxfId="1070" priority="81" operator="greaterThan">
      <formula>20</formula>
    </cfRule>
  </conditionalFormatting>
  <conditionalFormatting sqref="AS89:AT89">
    <cfRule type="cellIs" dxfId="1069" priority="80" operator="between">
      <formula>80</formula>
      <formula>120</formula>
    </cfRule>
  </conditionalFormatting>
  <conditionalFormatting sqref="AS89:AT89">
    <cfRule type="cellIs" dxfId="1068" priority="79" operator="between">
      <formula>80</formula>
      <formula>120</formula>
    </cfRule>
  </conditionalFormatting>
  <conditionalFormatting sqref="AS89:AT89">
    <cfRule type="cellIs" dxfId="1067" priority="78" operator="between">
      <formula>80</formula>
      <formula>120</formula>
    </cfRule>
  </conditionalFormatting>
  <conditionalFormatting sqref="AS88:AT88">
    <cfRule type="cellIs" dxfId="1066" priority="77" operator="between">
      <formula>80</formula>
      <formula>120</formula>
    </cfRule>
  </conditionalFormatting>
  <conditionalFormatting sqref="AS88:AT88">
    <cfRule type="cellIs" dxfId="1065" priority="76" operator="between">
      <formula>80</formula>
      <formula>120</formula>
    </cfRule>
  </conditionalFormatting>
  <conditionalFormatting sqref="AS87:AT87">
    <cfRule type="cellIs" dxfId="1064" priority="75" operator="between">
      <formula>80</formula>
      <formula>120</formula>
    </cfRule>
  </conditionalFormatting>
  <conditionalFormatting sqref="AS87:AT87">
    <cfRule type="cellIs" dxfId="1063" priority="74" operator="between">
      <formula>80</formula>
      <formula>120</formula>
    </cfRule>
  </conditionalFormatting>
  <conditionalFormatting sqref="AS87:AT87">
    <cfRule type="cellIs" dxfId="1062" priority="73" operator="between">
      <formula>80</formula>
      <formula>120</formula>
    </cfRule>
  </conditionalFormatting>
  <conditionalFormatting sqref="AR90">
    <cfRule type="cellIs" dxfId="1061" priority="72" operator="greaterThan">
      <formula>20</formula>
    </cfRule>
  </conditionalFormatting>
  <conditionalFormatting sqref="AS89:AT90">
    <cfRule type="cellIs" dxfId="1060" priority="71" operator="between">
      <formula>80</formula>
      <formula>120</formula>
    </cfRule>
  </conditionalFormatting>
  <conditionalFormatting sqref="AS89:AT90">
    <cfRule type="cellIs" dxfId="1059" priority="70" operator="between">
      <formula>80</formula>
      <formula>120</formula>
    </cfRule>
  </conditionalFormatting>
  <conditionalFormatting sqref="AR90">
    <cfRule type="cellIs" dxfId="1058" priority="69" operator="greaterThan">
      <formula>20</formula>
    </cfRule>
  </conditionalFormatting>
  <conditionalFormatting sqref="AR90">
    <cfRule type="cellIs" dxfId="1057" priority="68" operator="lessThan">
      <formula>20</formula>
    </cfRule>
  </conditionalFormatting>
  <conditionalFormatting sqref="AY90:AZ90">
    <cfRule type="cellIs" dxfId="1056" priority="67" operator="between">
      <formula>80</formula>
      <formula>120</formula>
    </cfRule>
  </conditionalFormatting>
  <conditionalFormatting sqref="AX89">
    <cfRule type="cellIs" dxfId="1055" priority="66" operator="greaterThan">
      <formula>20</formula>
    </cfRule>
  </conditionalFormatting>
  <conditionalFormatting sqref="AY89:AZ89">
    <cfRule type="cellIs" dxfId="1054" priority="65" operator="between">
      <formula>80</formula>
      <formula>120</formula>
    </cfRule>
  </conditionalFormatting>
  <conditionalFormatting sqref="AY89:AZ89">
    <cfRule type="cellIs" dxfId="1053" priority="63" operator="between">
      <formula>80</formula>
      <formula>120</formula>
    </cfRule>
  </conditionalFormatting>
  <conditionalFormatting sqref="AY89:AZ89">
    <cfRule type="cellIs" dxfId="1052" priority="64" operator="between">
      <formula>80</formula>
      <formula>120</formula>
    </cfRule>
  </conditionalFormatting>
  <conditionalFormatting sqref="AY88:AZ88">
    <cfRule type="cellIs" dxfId="1051" priority="62" operator="between">
      <formula>80</formula>
      <formula>120</formula>
    </cfRule>
  </conditionalFormatting>
  <conditionalFormatting sqref="AY87:AZ87">
    <cfRule type="cellIs" dxfId="1050" priority="61" operator="between">
      <formula>80</formula>
      <formula>120</formula>
    </cfRule>
  </conditionalFormatting>
  <conditionalFormatting sqref="AY87:AZ87">
    <cfRule type="cellIs" dxfId="1049" priority="59" operator="between">
      <formula>80</formula>
      <formula>120</formula>
    </cfRule>
  </conditionalFormatting>
  <conditionalFormatting sqref="AY87:AZ87">
    <cfRule type="cellIs" dxfId="1048" priority="60" operator="between">
      <formula>80</formula>
      <formula>120</formula>
    </cfRule>
  </conditionalFormatting>
  <conditionalFormatting sqref="AX90">
    <cfRule type="cellIs" dxfId="1047" priority="58" operator="greaterThan">
      <formula>20</formula>
    </cfRule>
  </conditionalFormatting>
  <conditionalFormatting sqref="AY89:AZ90">
    <cfRule type="cellIs" dxfId="1046" priority="57" operator="between">
      <formula>80</formula>
      <formula>120</formula>
    </cfRule>
  </conditionalFormatting>
  <conditionalFormatting sqref="AX90">
    <cfRule type="cellIs" dxfId="1045" priority="56" operator="greaterThan">
      <formula>20</formula>
    </cfRule>
  </conditionalFormatting>
  <conditionalFormatting sqref="AX90">
    <cfRule type="cellIs" dxfId="1044" priority="55" operator="lessThan">
      <formula>20</formula>
    </cfRule>
  </conditionalFormatting>
  <conditionalFormatting sqref="BE87">
    <cfRule type="cellIs" dxfId="1043" priority="46" operator="between">
      <formula>80</formula>
      <formula>120</formula>
    </cfRule>
  </conditionalFormatting>
  <conditionalFormatting sqref="BE90">
    <cfRule type="cellIs" dxfId="1042" priority="54" operator="between">
      <formula>80</formula>
      <formula>120</formula>
    </cfRule>
  </conditionalFormatting>
  <conditionalFormatting sqref="BD89">
    <cfRule type="cellIs" dxfId="1041" priority="53" operator="greaterThan">
      <formula>20</formula>
    </cfRule>
  </conditionalFormatting>
  <conditionalFormatting sqref="BE89">
    <cfRule type="cellIs" dxfId="1040" priority="52" operator="between">
      <formula>80</formula>
      <formula>120</formula>
    </cfRule>
  </conditionalFormatting>
  <conditionalFormatting sqref="BE89">
    <cfRule type="cellIs" dxfId="1039" priority="51" operator="between">
      <formula>80</formula>
      <formula>120</formula>
    </cfRule>
  </conditionalFormatting>
  <conditionalFormatting sqref="BE89">
    <cfRule type="cellIs" dxfId="1038" priority="49" operator="between">
      <formula>80</formula>
      <formula>120</formula>
    </cfRule>
  </conditionalFormatting>
  <conditionalFormatting sqref="BE89">
    <cfRule type="cellIs" dxfId="1037" priority="50" operator="between">
      <formula>80</formula>
      <formula>120</formula>
    </cfRule>
  </conditionalFormatting>
  <conditionalFormatting sqref="BE88">
    <cfRule type="cellIs" dxfId="1036" priority="48" operator="between">
      <formula>80</formula>
      <formula>120</formula>
    </cfRule>
  </conditionalFormatting>
  <conditionalFormatting sqref="BE87">
    <cfRule type="cellIs" dxfId="1035" priority="47" operator="between">
      <formula>80</formula>
      <formula>120</formula>
    </cfRule>
  </conditionalFormatting>
  <conditionalFormatting sqref="BE87">
    <cfRule type="cellIs" dxfId="1034" priority="44" operator="between">
      <formula>80</formula>
      <formula>120</formula>
    </cfRule>
  </conditionalFormatting>
  <conditionalFormatting sqref="BE87">
    <cfRule type="cellIs" dxfId="1033" priority="45" operator="between">
      <formula>80</formula>
      <formula>120</formula>
    </cfRule>
  </conditionalFormatting>
  <conditionalFormatting sqref="BD90">
    <cfRule type="cellIs" dxfId="1032" priority="43" operator="greaterThan">
      <formula>20</formula>
    </cfRule>
  </conditionalFormatting>
  <conditionalFormatting sqref="BE89:BE90">
    <cfRule type="cellIs" dxfId="1031" priority="42" operator="between">
      <formula>80</formula>
      <formula>120</formula>
    </cfRule>
  </conditionalFormatting>
  <conditionalFormatting sqref="BD90">
    <cfRule type="cellIs" dxfId="1030" priority="41" operator="greaterThan">
      <formula>20</formula>
    </cfRule>
  </conditionalFormatting>
  <conditionalFormatting sqref="BD90">
    <cfRule type="cellIs" dxfId="1029" priority="40" operator="lessThan">
      <formula>20</formula>
    </cfRule>
  </conditionalFormatting>
  <conditionalFormatting sqref="AK26 AK33 AK36 AK39 AK42 AK45 AK48">
    <cfRule type="cellIs" dxfId="1028" priority="39" operator="greaterThan">
      <formula>20</formula>
    </cfRule>
  </conditionalFormatting>
  <conditionalFormatting sqref="AQ26 AQ33 AQ36 AQ39 AQ42 AQ45 AQ48">
    <cfRule type="cellIs" dxfId="1027" priority="38" operator="greaterThan">
      <formula>20</formula>
    </cfRule>
  </conditionalFormatting>
  <conditionalFormatting sqref="AW26 AW33 AW36 AW39 AW42 AW45 AW48">
    <cfRule type="cellIs" dxfId="1026" priority="37" operator="greaterThan">
      <formula>20</formula>
    </cfRule>
  </conditionalFormatting>
  <conditionalFormatting sqref="BC26 BC33 BC36 BC39 BC42 BC45 BC48">
    <cfRule type="cellIs" dxfId="1025" priority="36" operator="greaterThan">
      <formula>20</formula>
    </cfRule>
  </conditionalFormatting>
  <conditionalFormatting sqref="AJ36 AJ39 AJ42 AJ45 AJ48">
    <cfRule type="cellIs" dxfId="1024" priority="35" operator="lessThan">
      <formula>20.1</formula>
    </cfRule>
  </conditionalFormatting>
  <conditionalFormatting sqref="AP36 AP39 AP42 AP45 AP48">
    <cfRule type="cellIs" dxfId="1023" priority="34" operator="lessThan">
      <formula>20.1</formula>
    </cfRule>
  </conditionalFormatting>
  <conditionalFormatting sqref="AV36 AV39 AV42 AV45 AV48">
    <cfRule type="cellIs" dxfId="1022" priority="33" operator="lessThan">
      <formula>20.1</formula>
    </cfRule>
  </conditionalFormatting>
  <conditionalFormatting sqref="BB36 BB39 BB42 BB45 BB48">
    <cfRule type="cellIs" dxfId="1021" priority="32" operator="lessThan">
      <formula>20.1</formula>
    </cfRule>
  </conditionalFormatting>
  <conditionalFormatting sqref="AI26">
    <cfRule type="cellIs" dxfId="1020" priority="31" operator="between">
      <formula>80</formula>
      <formula>120</formula>
    </cfRule>
  </conditionalFormatting>
  <conditionalFormatting sqref="AO26">
    <cfRule type="cellIs" dxfId="1019" priority="30" operator="between">
      <formula>80</formula>
      <formula>120</formula>
    </cfRule>
  </conditionalFormatting>
  <conditionalFormatting sqref="AU26">
    <cfRule type="cellIs" dxfId="1018" priority="29" operator="between">
      <formula>80</formula>
      <formula>120</formula>
    </cfRule>
  </conditionalFormatting>
  <conditionalFormatting sqref="BA26">
    <cfRule type="cellIs" dxfId="1017" priority="28" operator="between">
      <formula>80</formula>
      <formula>120</formula>
    </cfRule>
  </conditionalFormatting>
  <conditionalFormatting sqref="BC138">
    <cfRule type="cellIs" dxfId="1016" priority="27" operator="greaterThan">
      <formula>20</formula>
    </cfRule>
  </conditionalFormatting>
  <conditionalFormatting sqref="BA96">
    <cfRule type="cellIs" dxfId="1015" priority="17" operator="between">
      <formula>80</formula>
      <formula>120</formula>
    </cfRule>
  </conditionalFormatting>
  <conditionalFormatting sqref="AK96">
    <cfRule type="cellIs" dxfId="1014" priority="22" operator="greaterThan">
      <formula>20</formula>
    </cfRule>
  </conditionalFormatting>
  <conditionalFormatting sqref="AQ96">
    <cfRule type="cellIs" dxfId="1013" priority="21" operator="greaterThan">
      <formula>20</formula>
    </cfRule>
  </conditionalFormatting>
  <conditionalFormatting sqref="AO96">
    <cfRule type="cellIs" dxfId="1012" priority="19" operator="between">
      <formula>80</formula>
      <formula>120</formula>
    </cfRule>
  </conditionalFormatting>
  <conditionalFormatting sqref="AU96">
    <cfRule type="cellIs" dxfId="1011" priority="18" operator="between">
      <formula>80</formula>
      <formula>120</formula>
    </cfRule>
  </conditionalFormatting>
  <conditionalFormatting sqref="AO138">
    <cfRule type="cellIs" dxfId="1010" priority="12" operator="between">
      <formula>80</formula>
      <formula>120</formula>
    </cfRule>
  </conditionalFormatting>
  <conditionalFormatting sqref="AO51">
    <cfRule type="cellIs" dxfId="1009" priority="26" operator="between">
      <formula>80</formula>
      <formula>120</formula>
    </cfRule>
  </conditionalFormatting>
  <conditionalFormatting sqref="AU51">
    <cfRule type="cellIs" dxfId="1008" priority="25" operator="between">
      <formula>80</formula>
      <formula>120</formula>
    </cfRule>
  </conditionalFormatting>
  <conditionalFormatting sqref="AI138">
    <cfRule type="cellIs" dxfId="1007" priority="9" operator="between">
      <formula>80</formula>
      <formula>120</formula>
    </cfRule>
  </conditionalFormatting>
  <conditionalFormatting sqref="BA51">
    <cfRule type="cellIs" dxfId="1006" priority="24" operator="between">
      <formula>80</formula>
      <formula>120</formula>
    </cfRule>
  </conditionalFormatting>
  <conditionalFormatting sqref="AI51">
    <cfRule type="cellIs" dxfId="1005" priority="23" operator="between">
      <formula>80</formula>
      <formula>120</formula>
    </cfRule>
  </conditionalFormatting>
  <conditionalFormatting sqref="AU138">
    <cfRule type="cellIs" dxfId="1004" priority="11" operator="between">
      <formula>80</formula>
      <formula>120</formula>
    </cfRule>
  </conditionalFormatting>
  <conditionalFormatting sqref="BA138">
    <cfRule type="cellIs" dxfId="1003" priority="10" operator="between">
      <formula>80</formula>
      <formula>120</formula>
    </cfRule>
  </conditionalFormatting>
  <conditionalFormatting sqref="AW96">
    <cfRule type="cellIs" dxfId="1002" priority="20" operator="greaterThan">
      <formula>20</formula>
    </cfRule>
  </conditionalFormatting>
  <conditionalFormatting sqref="AI96">
    <cfRule type="cellIs" dxfId="1001" priority="16" operator="between">
      <formula>80</formula>
      <formula>120</formula>
    </cfRule>
  </conditionalFormatting>
  <conditionalFormatting sqref="AK138">
    <cfRule type="cellIs" dxfId="1000" priority="15" operator="greaterThan">
      <formula>20</formula>
    </cfRule>
  </conditionalFormatting>
  <conditionalFormatting sqref="AQ138">
    <cfRule type="cellIs" dxfId="999" priority="14" operator="greaterThan">
      <formula>20</formula>
    </cfRule>
  </conditionalFormatting>
  <conditionalFormatting sqref="AW138">
    <cfRule type="cellIs" dxfId="998" priority="13" operator="greaterThan">
      <formula>20</formula>
    </cfRule>
  </conditionalFormatting>
  <conditionalFormatting sqref="AK29">
    <cfRule type="cellIs" dxfId="997" priority="8" operator="greaterThan">
      <formula>20</formula>
    </cfRule>
  </conditionalFormatting>
  <conditionalFormatting sqref="AQ29">
    <cfRule type="cellIs" dxfId="996" priority="7" operator="greaterThan">
      <formula>20</formula>
    </cfRule>
  </conditionalFormatting>
  <conditionalFormatting sqref="AW29">
    <cfRule type="cellIs" dxfId="995" priority="6" operator="greaterThan">
      <formula>20</formula>
    </cfRule>
  </conditionalFormatting>
  <conditionalFormatting sqref="BC29">
    <cfRule type="cellIs" dxfId="994" priority="5" operator="greaterThan">
      <formula>20</formula>
    </cfRule>
  </conditionalFormatting>
  <conditionalFormatting sqref="AI29">
    <cfRule type="cellIs" dxfId="993" priority="4" operator="between">
      <formula>80</formula>
      <formula>120</formula>
    </cfRule>
  </conditionalFormatting>
  <conditionalFormatting sqref="AO29">
    <cfRule type="cellIs" dxfId="992" priority="3" operator="between">
      <formula>80</formula>
      <formula>120</formula>
    </cfRule>
  </conditionalFormatting>
  <conditionalFormatting sqref="AU29">
    <cfRule type="cellIs" dxfId="991" priority="2" operator="between">
      <formula>80</formula>
      <formula>120</formula>
    </cfRule>
  </conditionalFormatting>
  <conditionalFormatting sqref="BA29">
    <cfRule type="cellIs" dxfId="99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3257-9AFC-4BDD-98B9-77E591C7332C}">
  <dimension ref="A1:BJ140"/>
  <sheetViews>
    <sheetView zoomScale="74" zoomScaleNormal="74" workbookViewId="0">
      <selection activeCell="A25" sqref="A25:BK151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4.1160031571399296E-2</v>
      </c>
      <c r="N14" s="3">
        <f>((H14*$H$21)+$H$22)*1000/L14</f>
        <v>0.13569163188774727</v>
      </c>
      <c r="O14" s="3">
        <f>N14-M14</f>
        <v>9.4531600316347969E-2</v>
      </c>
      <c r="P14" s="3">
        <f>((J14*$J$21)+$J$22)*1000/L14</f>
        <v>1.0751304079712832E-2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1134.2</v>
      </c>
      <c r="G15">
        <f>6*H36/1000</f>
        <v>1.2000000000000001E-3</v>
      </c>
      <c r="H15" s="2">
        <f>AVERAGE(J36:J37) - (B16*H36/0.5)</f>
        <v>2200.3000000000002</v>
      </c>
      <c r="I15">
        <f>0.3*H36/1000</f>
        <v>5.9999999999999995E-5</v>
      </c>
      <c r="J15" s="2">
        <f>AVERAGE(L36:L37) - (C16*H36/0.5)</f>
        <v>1166.3</v>
      </c>
      <c r="L15">
        <v>0.2</v>
      </c>
      <c r="M15" s="3">
        <f t="shared" ref="M15:M19" si="0">((F15*$F$21)+$F$22)*1000/L15</f>
        <v>2.9098466608705524</v>
      </c>
      <c r="N15" s="3">
        <f t="shared" ref="N15:N19" si="1">((H15*$H$21)+$H$22)*1000/L15</f>
        <v>5.7107459884595535</v>
      </c>
      <c r="O15" s="3">
        <f t="shared" ref="O15:O19" si="2">N15-M15</f>
        <v>2.8008993275890011</v>
      </c>
      <c r="P15" s="3">
        <f t="shared" ref="P15:P19" si="3">((J15*$J$21)+$J$22)*1000/L15</f>
        <v>0.31630678779118382</v>
      </c>
    </row>
    <row r="16" spans="1:16" x14ac:dyDescent="0.35">
      <c r="A16">
        <f>AVERAGE(I33:I34)</f>
        <v>57</v>
      </c>
      <c r="B16">
        <f>AVERAGE(J33:J34)</f>
        <v>150.5</v>
      </c>
      <c r="C16">
        <f>AVERAGE(L33:L34)</f>
        <v>138</v>
      </c>
      <c r="E16">
        <f>3*G39/1000</f>
        <v>1.7999999999999997E-3</v>
      </c>
      <c r="F16" s="2">
        <f>AVERAGE(I39:I40) - (A16*G39/0.5)</f>
        <v>3856.6</v>
      </c>
      <c r="G16">
        <f>6*H39/1000</f>
        <v>3.5999999999999995E-3</v>
      </c>
      <c r="H16" s="2">
        <f>AVERAGE(J39:J40) - (B16*H39/0.5)</f>
        <v>7382.4</v>
      </c>
      <c r="I16">
        <f>0.3*H39/1000</f>
        <v>1.7999999999999998E-4</v>
      </c>
      <c r="J16" s="2">
        <f>AVERAGE(L39:L40) - (C16*H39/0.5)</f>
        <v>3447.9</v>
      </c>
      <c r="L16">
        <v>0.6</v>
      </c>
      <c r="M16" s="3">
        <f t="shared" si="0"/>
        <v>3.2157701338501234</v>
      </c>
      <c r="N16" s="3">
        <f t="shared" si="1"/>
        <v>6.1205429821978923</v>
      </c>
      <c r="O16" s="3">
        <f t="shared" si="2"/>
        <v>2.9047728483477688</v>
      </c>
      <c r="P16" s="3">
        <f t="shared" si="3"/>
        <v>0.29416923466076217</v>
      </c>
    </row>
    <row r="17" spans="1:62" x14ac:dyDescent="0.35">
      <c r="E17">
        <f>9*G42/1000</f>
        <v>2.9970000000000005E-3</v>
      </c>
      <c r="F17" s="2">
        <f>AVERAGE(I42:I43) - (A16*G42/0.5)</f>
        <v>5662.0379999999996</v>
      </c>
      <c r="G17">
        <f>18*H42/1000</f>
        <v>5.9940000000000011E-3</v>
      </c>
      <c r="H17" s="2">
        <f>AVERAGE(J42:J43) - (B16*H42/0.5)</f>
        <v>11790.267</v>
      </c>
      <c r="I17">
        <f>0.9*H42/1000</f>
        <v>2.9970000000000002E-4</v>
      </c>
      <c r="J17" s="2">
        <f>AVERAGE(L42:L43) - (C16*H42/0.5)</f>
        <v>5494.5919999999996</v>
      </c>
      <c r="L17">
        <v>0.33300000000000002</v>
      </c>
      <c r="M17" s="3">
        <f t="shared" si="0"/>
        <v>8.4777499137896815</v>
      </c>
      <c r="N17" s="3">
        <f t="shared" si="1"/>
        <v>17.490932998125956</v>
      </c>
      <c r="O17" s="3">
        <f t="shared" si="2"/>
        <v>9.0131830843362746</v>
      </c>
      <c r="P17" s="3">
        <f t="shared" si="3"/>
        <v>0.83508345204434409</v>
      </c>
    </row>
    <row r="18" spans="1:62" x14ac:dyDescent="0.35">
      <c r="E18">
        <f>9*G45/1000</f>
        <v>4.2030000000000001E-3</v>
      </c>
      <c r="F18" s="2">
        <f>AVERAGE(I45:I46) - (A16*G45/0.5)</f>
        <v>8414.2620000000006</v>
      </c>
      <c r="G18">
        <f>18*H45/1000</f>
        <v>8.4060000000000003E-3</v>
      </c>
      <c r="H18" s="2">
        <f>AVERAGE(J45:J46) - (B16*H45/0.5)</f>
        <v>17217.433000000001</v>
      </c>
      <c r="I18">
        <f>0.9*H45/1000</f>
        <v>4.2030000000000002E-4</v>
      </c>
      <c r="J18" s="2">
        <f>AVERAGE(L45:L46) - (B16*H45/0.5)</f>
        <v>8962.4330000000009</v>
      </c>
      <c r="L18">
        <v>0.46700000000000003</v>
      </c>
      <c r="M18" s="3">
        <f t="shared" si="0"/>
        <v>8.9621955159314304</v>
      </c>
      <c r="N18" s="3">
        <f t="shared" si="1"/>
        <v>18.146277352817233</v>
      </c>
      <c r="O18" s="3">
        <f t="shared" si="2"/>
        <v>9.1840818368858024</v>
      </c>
      <c r="P18" s="3">
        <f t="shared" si="3"/>
        <v>0.96402224487493948</v>
      </c>
    </row>
    <row r="19" spans="1:62" x14ac:dyDescent="0.35">
      <c r="E19">
        <f>9*G48/1000</f>
        <v>5.3999999999999994E-3</v>
      </c>
      <c r="F19" s="2">
        <f>AVERAGE(I48:I49) - (A16*G48/0.5)</f>
        <v>10988.6</v>
      </c>
      <c r="G19">
        <f>18*H48/1000</f>
        <v>1.0799999999999999E-2</v>
      </c>
      <c r="H19" s="2">
        <f>AVERAGE(J48:J49) - (B16*H48/0.5)</f>
        <v>22019.4</v>
      </c>
      <c r="I19">
        <f>0.9*H48/1000</f>
        <v>5.4000000000000001E-4</v>
      </c>
      <c r="J19" s="2">
        <f>AVERAGE(L48:L49) - (C16*H48/0.5)</f>
        <v>10501.4</v>
      </c>
      <c r="L19">
        <v>0.6</v>
      </c>
      <c r="M19" s="3">
        <f t="shared" si="0"/>
        <v>9.0992542408302945</v>
      </c>
      <c r="N19" s="3">
        <f t="shared" si="1"/>
        <v>18.031478308173153</v>
      </c>
      <c r="O19" s="3">
        <f t="shared" si="2"/>
        <v>8.9322240673428581</v>
      </c>
      <c r="P19" s="3">
        <f t="shared" si="3"/>
        <v>0.87763378619681032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4.9496501180427689E-7</v>
      </c>
      <c r="G21" s="5"/>
      <c r="H21" s="5">
        <f>SLOPE(G13:G19,H13:H19)</f>
        <v>4.8825313900288002E-7</v>
      </c>
      <c r="I21" s="5"/>
      <c r="J21" s="5">
        <f>SLOPE(I13:I19,J13:J19)</f>
        <v>4.963191761843467E-8</v>
      </c>
    </row>
    <row r="22" spans="1:62" x14ac:dyDescent="0.35">
      <c r="D22" t="s">
        <v>34</v>
      </c>
      <c r="F22" s="5">
        <f>INTERCEPT(E13:E19,F13:F19)</f>
        <v>2.0580015785699648E-5</v>
      </c>
      <c r="G22" s="5"/>
      <c r="H22" s="5">
        <f>INTERCEPT(G13:G19,H13:H19)</f>
        <v>6.7845815943873636E-5</v>
      </c>
      <c r="I22" s="5"/>
      <c r="J22" s="5">
        <f>INTERCEPT(I13:I19,J13:J19)</f>
        <v>5.3756520398564158E-6</v>
      </c>
    </row>
    <row r="23" spans="1:62" x14ac:dyDescent="0.35">
      <c r="D23" t="s">
        <v>35</v>
      </c>
      <c r="F23" s="4">
        <f>RSQ(E13:E19,F13:F19)</f>
        <v>0.99764407770674013</v>
      </c>
      <c r="G23" s="4"/>
      <c r="H23" s="4">
        <f>RSQ(G13:G19,H13:H19)</f>
        <v>0.99946432302174582</v>
      </c>
      <c r="I23" s="4"/>
      <c r="J23" s="4">
        <f>RSQ(I13:I19,J13:J19)</f>
        <v>0.99272805964349875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6439</v>
      </c>
      <c r="J25">
        <v>7260</v>
      </c>
      <c r="L25">
        <v>3390</v>
      </c>
      <c r="M25">
        <v>8.9250000000000007</v>
      </c>
      <c r="N25">
        <v>10.715</v>
      </c>
      <c r="O25">
        <v>1.7909999999999999</v>
      </c>
      <c r="Q25">
        <v>0.39800000000000002</v>
      </c>
      <c r="R25">
        <v>1</v>
      </c>
      <c r="S25">
        <v>0</v>
      </c>
      <c r="T25">
        <v>0</v>
      </c>
      <c r="V25">
        <v>0</v>
      </c>
      <c r="Y25" s="1">
        <v>44845</v>
      </c>
      <c r="Z25" s="6">
        <v>0.4816319444444444</v>
      </c>
      <c r="AB25">
        <v>1</v>
      </c>
      <c r="AD25" s="3">
        <f t="shared" ref="AD25:AD37" si="4">((I25*$F$21)+$F$22)*1000/G25</f>
        <v>10.692199089311464</v>
      </c>
      <c r="AE25" s="3">
        <f t="shared" ref="AE25:AE37" si="5">((J25*$H$21)+$H$22)*1000/H25</f>
        <v>12.04187868368261</v>
      </c>
      <c r="AF25" s="3">
        <f t="shared" ref="AF25:AF37" si="6">AE25-AD25</f>
        <v>1.3496795943711462</v>
      </c>
      <c r="AG25" s="3">
        <f t="shared" ref="AG25:AG37" si="7">((L25*$J$21)+$J$22)*1000/H25</f>
        <v>0.57875950922116659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6467</v>
      </c>
      <c r="J26">
        <v>7242</v>
      </c>
      <c r="L26">
        <v>3479</v>
      </c>
      <c r="M26">
        <v>8.9600000000000009</v>
      </c>
      <c r="N26">
        <v>10.69</v>
      </c>
      <c r="O26">
        <v>1.73</v>
      </c>
      <c r="Q26">
        <v>0.41299999999999998</v>
      </c>
      <c r="R26">
        <v>1</v>
      </c>
      <c r="S26">
        <v>0</v>
      </c>
      <c r="T26">
        <v>0</v>
      </c>
      <c r="V26">
        <v>0</v>
      </c>
      <c r="Y26" s="1">
        <v>44845</v>
      </c>
      <c r="Z26" s="6">
        <v>0.48863425925925924</v>
      </c>
      <c r="AB26">
        <v>1</v>
      </c>
      <c r="AD26" s="3">
        <f t="shared" si="4"/>
        <v>10.738395823746528</v>
      </c>
      <c r="AE26" s="3">
        <f t="shared" si="5"/>
        <v>12.012583495342437</v>
      </c>
      <c r="AF26" s="3">
        <f t="shared" si="6"/>
        <v>1.2741876715959091</v>
      </c>
      <c r="AG26" s="3">
        <f t="shared" si="7"/>
        <v>0.59348364478130222</v>
      </c>
      <c r="AH26" s="3"/>
      <c r="AK26">
        <f>ABS(100*(AD26-AD27)/(AVERAGE(AD26:AD27)))</f>
        <v>0.50831176547071155</v>
      </c>
      <c r="AQ26">
        <f>ABS(100*(AE26-AE27)/(AVERAGE(AE26:AE27)))</f>
        <v>0.23005752343188499</v>
      </c>
      <c r="AW26">
        <f>ABS(100*(AF26-AF27)/(AVERAGE(AF26:AF27)))</f>
        <v>6.2432364320593736</v>
      </c>
      <c r="BC26">
        <f>ABS(100*(AG26-AG27)/(AVERAGE(AG26:AG27)))</f>
        <v>2.483553244598653</v>
      </c>
      <c r="BG26" s="3">
        <f>AVERAGE(AD26:AD27)</f>
        <v>10.711172748097292</v>
      </c>
      <c r="BH26" s="3">
        <f>AVERAGE(AE26:AE27)</f>
        <v>12.02641733428085</v>
      </c>
      <c r="BI26" s="3">
        <f>AVERAGE(AF26:AF27)</f>
        <v>1.3152445861835593</v>
      </c>
      <c r="BJ26" s="3">
        <f>AVERAGE(AG26:AG27)</f>
        <v>0.58620429686393183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6434</v>
      </c>
      <c r="J27">
        <v>7259</v>
      </c>
      <c r="L27">
        <v>3391</v>
      </c>
      <c r="M27">
        <v>8.9179999999999993</v>
      </c>
      <c r="N27">
        <v>10.712999999999999</v>
      </c>
      <c r="O27">
        <v>1.7949999999999999</v>
      </c>
      <c r="Q27">
        <v>0.39800000000000002</v>
      </c>
      <c r="R27">
        <v>1</v>
      </c>
      <c r="S27">
        <v>0</v>
      </c>
      <c r="T27">
        <v>0</v>
      </c>
      <c r="V27">
        <v>0</v>
      </c>
      <c r="Y27" s="1">
        <v>44845</v>
      </c>
      <c r="Z27" s="6">
        <v>0.49603009259259262</v>
      </c>
      <c r="AB27">
        <v>1</v>
      </c>
      <c r="AD27" s="3">
        <f t="shared" si="4"/>
        <v>10.683949672448056</v>
      </c>
      <c r="AE27" s="3">
        <f t="shared" si="5"/>
        <v>12.040251173219266</v>
      </c>
      <c r="AF27" s="3">
        <f t="shared" si="6"/>
        <v>1.3563015007712096</v>
      </c>
      <c r="AG27" s="3">
        <f t="shared" si="7"/>
        <v>0.57892494894656132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3574</v>
      </c>
      <c r="J28">
        <v>564</v>
      </c>
      <c r="L28">
        <v>439</v>
      </c>
      <c r="M28">
        <v>3.1560000000000001</v>
      </c>
      <c r="N28">
        <v>0.75600000000000001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44845</v>
      </c>
      <c r="Z28" s="6">
        <v>0.50825231481481481</v>
      </c>
      <c r="AB28">
        <v>1</v>
      </c>
      <c r="AD28" s="3">
        <f t="shared" si="4"/>
        <v>3.5791699359483706</v>
      </c>
      <c r="AE28" s="3">
        <f t="shared" si="5"/>
        <v>0.68644117268299587</v>
      </c>
      <c r="AF28" s="3">
        <f t="shared" si="6"/>
        <v>-2.8927287632653749</v>
      </c>
      <c r="AG28" s="3">
        <f t="shared" si="7"/>
        <v>5.4328127748698475E-2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516</v>
      </c>
      <c r="J29">
        <v>606</v>
      </c>
      <c r="L29">
        <v>517</v>
      </c>
      <c r="M29">
        <v>0.81</v>
      </c>
      <c r="N29">
        <v>0.79200000000000004</v>
      </c>
      <c r="O29">
        <v>0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44845</v>
      </c>
      <c r="Z29" s="6">
        <v>0.51443287037037033</v>
      </c>
      <c r="AB29">
        <v>1</v>
      </c>
      <c r="AD29" s="3">
        <f t="shared" si="4"/>
        <v>0.55196392375341297</v>
      </c>
      <c r="AE29" s="3">
        <f t="shared" si="5"/>
        <v>0.7274544363592379</v>
      </c>
      <c r="AF29" s="3">
        <f t="shared" si="6"/>
        <v>0.17549051260582493</v>
      </c>
      <c r="AG29" s="3">
        <f t="shared" si="7"/>
        <v>6.2070706897174283E-2</v>
      </c>
      <c r="AH29" s="3"/>
      <c r="AK29">
        <f>ABS(100*(AD29-AD30)/(AVERAGE(AD29:AD30)))</f>
        <v>8.0212098938476828</v>
      </c>
      <c r="AQ29">
        <f>ABS(100*(AE29-AE30)/(AVERAGE(AE29:AE30)))</f>
        <v>1.2154668464994614</v>
      </c>
      <c r="AW29">
        <f>ABS(100*(AF29-AF30)/(AVERAGE(AF29:AF30)))</f>
        <v>17.558208724629619</v>
      </c>
      <c r="BC29">
        <f>ABS(100*(AG29-AG30)/(AVERAGE(AG29:AG30)))</f>
        <v>15.508941857942196</v>
      </c>
      <c r="BG29" s="3">
        <f>AVERAGE(AD29:AD30)</f>
        <v>0.53068042824582906</v>
      </c>
      <c r="BH29" s="3">
        <f>AVERAGE(AE29:AE30)</f>
        <v>0.72306015810821189</v>
      </c>
      <c r="BI29" s="3">
        <f>AVERAGE(AF29:AF30)</f>
        <v>0.19237972986238283</v>
      </c>
      <c r="BJ29" s="3">
        <f>AVERAGE(AG29:AG30)</f>
        <v>5.760383431151516E-2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473</v>
      </c>
      <c r="J30">
        <v>597</v>
      </c>
      <c r="L30">
        <v>427</v>
      </c>
      <c r="M30">
        <v>0.77800000000000002</v>
      </c>
      <c r="N30">
        <v>0.78400000000000003</v>
      </c>
      <c r="O30">
        <v>7.0000000000000001E-3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44845</v>
      </c>
      <c r="Z30" s="6">
        <v>0.52106481481481481</v>
      </c>
      <c r="AB30">
        <v>1</v>
      </c>
      <c r="AD30" s="3">
        <f t="shared" si="4"/>
        <v>0.50939693273824527</v>
      </c>
      <c r="AE30" s="3">
        <f t="shared" si="5"/>
        <v>0.718665879857186</v>
      </c>
      <c r="AF30" s="3">
        <f t="shared" si="6"/>
        <v>0.20926894711894073</v>
      </c>
      <c r="AG30" s="3">
        <f t="shared" si="7"/>
        <v>5.3136961725856038E-2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44845</v>
      </c>
      <c r="Z31" s="6">
        <v>0.52479166666666666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67</v>
      </c>
      <c r="J32">
        <v>131</v>
      </c>
      <c r="L32">
        <v>154</v>
      </c>
      <c r="M32">
        <v>0.46600000000000003</v>
      </c>
      <c r="N32">
        <v>0.38900000000000001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44845</v>
      </c>
      <c r="Z32" s="6">
        <v>0.53533564814814816</v>
      </c>
      <c r="AB32">
        <v>1</v>
      </c>
      <c r="AD32" s="3">
        <f t="shared" si="4"/>
        <v>0.1074853431531724</v>
      </c>
      <c r="AE32" s="3">
        <f t="shared" si="5"/>
        <v>0.26361395430650186</v>
      </c>
      <c r="AF32" s="3">
        <f t="shared" si="6"/>
        <v>0.15612861115332946</v>
      </c>
      <c r="AG32" s="3">
        <f t="shared" si="7"/>
        <v>2.6037934706190712E-2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62</v>
      </c>
      <c r="J33">
        <v>157</v>
      </c>
      <c r="L33">
        <v>186</v>
      </c>
      <c r="M33">
        <v>0.46300000000000002</v>
      </c>
      <c r="N33">
        <v>0.41199999999999998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44845</v>
      </c>
      <c r="Z33" s="6">
        <v>0.54098379629629634</v>
      </c>
      <c r="AB33">
        <v>1</v>
      </c>
      <c r="AD33" s="3">
        <f t="shared" si="4"/>
        <v>0.10253569303512963</v>
      </c>
      <c r="AE33" s="3">
        <f t="shared" si="5"/>
        <v>0.28900311753465163</v>
      </c>
      <c r="AF33" s="3">
        <f t="shared" si="6"/>
        <v>0.186467424499522</v>
      </c>
      <c r="AG33" s="3">
        <f t="shared" si="7"/>
        <v>2.921437743377053E-2</v>
      </c>
      <c r="AH33" s="3"/>
      <c r="AK33">
        <f>ABS(100*(AD33-AD34)/(AVERAGE(AD33:AD34)))</f>
        <v>10.144176298342575</v>
      </c>
      <c r="AQ33">
        <f>ABS(100*(AE33-AE34)/(AVERAGE(AE33:AE34)))</f>
        <v>4.4911798780317458</v>
      </c>
      <c r="AW33">
        <f>ABS(100*(AF33-AF34)/(AVERAGE(AF33:AF34)))</f>
        <v>1.510393171935148</v>
      </c>
      <c r="BC33">
        <f>ABS(100*(AG33-AG34)/(AVERAGE(AG33:AG34)))</f>
        <v>38.975214348274804</v>
      </c>
      <c r="BG33" s="3">
        <f>AVERAGE(AD33:AD34)</f>
        <v>9.7586042917086863E-2</v>
      </c>
      <c r="BH33" s="3">
        <f>AVERAGE(AE33:AE34)</f>
        <v>0.28265582672761419</v>
      </c>
      <c r="BI33" s="3">
        <f>AVERAGE(AF33:AF34)</f>
        <v>0.18506978381052733</v>
      </c>
      <c r="BJ33" s="3">
        <f>AVERAGE(AG33:AG34)</f>
        <v>2.44497133424008E-2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52</v>
      </c>
      <c r="J34">
        <v>144</v>
      </c>
      <c r="L34">
        <v>90</v>
      </c>
      <c r="M34">
        <v>0.45500000000000002</v>
      </c>
      <c r="N34">
        <v>0.40100000000000002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44845</v>
      </c>
      <c r="Z34" s="6">
        <v>0.54700231481481476</v>
      </c>
      <c r="AB34">
        <v>1</v>
      </c>
      <c r="AD34" s="3">
        <f t="shared" si="4"/>
        <v>9.2636392799044093E-2</v>
      </c>
      <c r="AE34" s="3">
        <f t="shared" si="5"/>
        <v>0.27630853592057675</v>
      </c>
      <c r="AF34" s="3">
        <f t="shared" si="6"/>
        <v>0.18367214312153265</v>
      </c>
      <c r="AG34" s="3">
        <f t="shared" si="7"/>
        <v>1.9685049251031074E-2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477</v>
      </c>
      <c r="J35">
        <v>2236</v>
      </c>
      <c r="L35">
        <v>1242</v>
      </c>
      <c r="M35">
        <v>1.952</v>
      </c>
      <c r="N35">
        <v>5.4320000000000004</v>
      </c>
      <c r="O35">
        <v>3.48</v>
      </c>
      <c r="Q35">
        <v>3.5000000000000003E-2</v>
      </c>
      <c r="R35">
        <v>1</v>
      </c>
      <c r="S35">
        <v>0</v>
      </c>
      <c r="T35">
        <v>0</v>
      </c>
      <c r="V35">
        <v>0</v>
      </c>
      <c r="Y35" s="1">
        <v>44845</v>
      </c>
      <c r="Z35" s="6">
        <v>0.55809027777777775</v>
      </c>
      <c r="AB35">
        <v>1</v>
      </c>
      <c r="AD35" s="3">
        <f t="shared" si="4"/>
        <v>1.2833916320816985</v>
      </c>
      <c r="AE35" s="3">
        <f t="shared" si="5"/>
        <v>5.7978991737715662</v>
      </c>
      <c r="AF35" s="3">
        <f t="shared" si="6"/>
        <v>4.5145075416898681</v>
      </c>
      <c r="AG35" s="3">
        <f t="shared" si="7"/>
        <v>0.33509246860976133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1123</v>
      </c>
      <c r="J36">
        <v>2268</v>
      </c>
      <c r="L36">
        <v>1204</v>
      </c>
      <c r="M36">
        <v>3.1909999999999998</v>
      </c>
      <c r="N36">
        <v>5.4989999999999997</v>
      </c>
      <c r="O36">
        <v>2.3079999999999998</v>
      </c>
      <c r="Q36">
        <v>2.5000000000000001E-2</v>
      </c>
      <c r="R36">
        <v>1</v>
      </c>
      <c r="S36">
        <v>0</v>
      </c>
      <c r="T36">
        <v>0</v>
      </c>
      <c r="V36">
        <v>0</v>
      </c>
      <c r="Y36" s="1">
        <v>44845</v>
      </c>
      <c r="Z36" s="6">
        <v>0.5644675925925926</v>
      </c>
      <c r="AB36">
        <v>1</v>
      </c>
      <c r="AD36" s="3">
        <f t="shared" si="4"/>
        <v>2.8821286202095129</v>
      </c>
      <c r="AE36" s="3">
        <f t="shared" si="5"/>
        <v>5.8760196760120271</v>
      </c>
      <c r="AF36" s="3">
        <f t="shared" si="6"/>
        <v>2.9938910558025142</v>
      </c>
      <c r="AG36" s="3">
        <f t="shared" si="7"/>
        <v>0.32566240426225884</v>
      </c>
      <c r="AH36" s="3"/>
      <c r="AJ36">
        <f>ABS(100*((AVERAGE(AD36:AD37))-3)/3)</f>
        <v>1.1242442594586659</v>
      </c>
      <c r="AK36">
        <f>ABS(100*(AD36-AD37)/(AVERAGE(AD36:AD37)))</f>
        <v>5.6733861856239267</v>
      </c>
      <c r="AP36">
        <f>ABS(100*((AVERAGE(AE36:AE37))-6)/6)</f>
        <v>2.3714969450096803</v>
      </c>
      <c r="AQ36">
        <f>ABS(100*(AE36-AE37)/(AVERAGE(AE36:AE37)))</f>
        <v>0.62514163861534489</v>
      </c>
      <c r="AV36">
        <f>ABS(100*((AVERAGE(AF36:AF37))-3)/3)</f>
        <v>3.618749630560695</v>
      </c>
      <c r="AW36">
        <f>ABS(100*(AF36-AF37)/(AVERAGE(AF36:AF37)))</f>
        <v>7.0866857282317079</v>
      </c>
      <c r="BB36">
        <f>ABS(100*((AVERAGE(AG36:AG37))-0.3)/0.3)</f>
        <v>10.001732351290631</v>
      </c>
      <c r="BC36">
        <f>ABS(100*(AG36-AG37)/(AVERAGE(AG36:AG37)))</f>
        <v>2.6319541815604</v>
      </c>
      <c r="BG36" s="3">
        <f>AVERAGE(AD36:AD37)</f>
        <v>2.96627267221624</v>
      </c>
      <c r="BH36" s="3">
        <f>AVERAGE(AE36:AE37)</f>
        <v>5.8577101832994192</v>
      </c>
      <c r="BI36" s="3">
        <f>AVERAGE(AF36:AF37)</f>
        <v>2.8914375110831791</v>
      </c>
      <c r="BJ36" s="3">
        <f>AVERAGE(AG36:AG37)</f>
        <v>0.33000519705387188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1191</v>
      </c>
      <c r="J37">
        <v>2253</v>
      </c>
      <c r="L37">
        <v>1239</v>
      </c>
      <c r="M37">
        <v>3.3210000000000002</v>
      </c>
      <c r="N37">
        <v>5.468</v>
      </c>
      <c r="O37">
        <v>2.1469999999999998</v>
      </c>
      <c r="Q37">
        <v>3.4000000000000002E-2</v>
      </c>
      <c r="R37">
        <v>1</v>
      </c>
      <c r="S37">
        <v>0</v>
      </c>
      <c r="T37">
        <v>0</v>
      </c>
      <c r="V37">
        <v>0</v>
      </c>
      <c r="Y37" s="1">
        <v>44845</v>
      </c>
      <c r="Z37" s="6">
        <v>0.57126157407407407</v>
      </c>
      <c r="AB37">
        <v>1</v>
      </c>
      <c r="AD37" s="3">
        <f t="shared" si="4"/>
        <v>3.0504167242229667</v>
      </c>
      <c r="AE37" s="3">
        <f t="shared" si="5"/>
        <v>5.8394006905868112</v>
      </c>
      <c r="AF37" s="3">
        <f t="shared" si="6"/>
        <v>2.7889839663638445</v>
      </c>
      <c r="AG37" s="3">
        <f t="shared" si="7"/>
        <v>0.33434798984548486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3859</v>
      </c>
      <c r="J38">
        <v>7500</v>
      </c>
      <c r="L38">
        <v>3580</v>
      </c>
      <c r="M38">
        <v>2.8130000000000002</v>
      </c>
      <c r="N38">
        <v>5.5270000000000001</v>
      </c>
      <c r="O38">
        <v>2.714</v>
      </c>
      <c r="Q38">
        <v>0.215</v>
      </c>
      <c r="R38">
        <v>1</v>
      </c>
      <c r="S38">
        <v>0</v>
      </c>
      <c r="T38">
        <v>0</v>
      </c>
      <c r="V38">
        <v>0</v>
      </c>
      <c r="Y38" s="1">
        <v>44845</v>
      </c>
      <c r="Z38" s="6">
        <v>0.58415509259259257</v>
      </c>
      <c r="AB38">
        <v>1</v>
      </c>
      <c r="AD38" s="3">
        <f t="shared" ref="AD38:AD101" si="8">((I38*$F$21)+$F$22)*1000/G38</f>
        <v>3.2177499938973404</v>
      </c>
      <c r="AE38" s="3">
        <f t="shared" ref="AE38:AE101" si="9">((J38*$H$21)+$H$22)*1000/H38</f>
        <v>6.2162405974424564</v>
      </c>
      <c r="AF38" s="3">
        <f t="shared" ref="AF38:AF101" si="10">AE38-AD38</f>
        <v>2.998490603545116</v>
      </c>
      <c r="AG38" s="3">
        <f t="shared" ref="AG38:AG101" si="11">((L38*$J$21)+$J$22)*1000/H38</f>
        <v>0.30509652852308755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3910</v>
      </c>
      <c r="J39">
        <v>7580</v>
      </c>
      <c r="L39">
        <v>3594</v>
      </c>
      <c r="M39">
        <v>2.8450000000000002</v>
      </c>
      <c r="N39">
        <v>5.5830000000000002</v>
      </c>
      <c r="O39">
        <v>2.738</v>
      </c>
      <c r="Q39">
        <v>0.217</v>
      </c>
      <c r="R39">
        <v>1</v>
      </c>
      <c r="S39">
        <v>0</v>
      </c>
      <c r="T39">
        <v>0</v>
      </c>
      <c r="V39">
        <v>0</v>
      </c>
      <c r="Y39" s="1">
        <v>44845</v>
      </c>
      <c r="Z39" s="6">
        <v>0.59135416666666674</v>
      </c>
      <c r="AB39">
        <v>1</v>
      </c>
      <c r="AD39" s="3">
        <f t="shared" si="8"/>
        <v>3.2598220199007035</v>
      </c>
      <c r="AE39" s="3">
        <f t="shared" si="9"/>
        <v>6.2813410159761736</v>
      </c>
      <c r="AF39" s="3">
        <f t="shared" si="10"/>
        <v>3.02151899607547</v>
      </c>
      <c r="AG39" s="3">
        <f t="shared" si="11"/>
        <v>0.30625460660085108</v>
      </c>
      <c r="AH39" s="3"/>
      <c r="AJ39">
        <f>ABS(100*((AVERAGE(AD39:AD40))-3)/3)</f>
        <v>9.0732048398603382</v>
      </c>
      <c r="AK39">
        <f>ABS(100*(AD39-AD40)/(AVERAGE(AD39:AD40)))</f>
        <v>0.75631928808878701</v>
      </c>
      <c r="AP39">
        <f>ABS(100*((AVERAGE(AE39:AE40))-6)/6)</f>
        <v>4.4584529506293142</v>
      </c>
      <c r="AQ39">
        <f>ABS(100*(AE39-AE40)/(AVERAGE(AE39:AE40)))</f>
        <v>0.44144628949441661</v>
      </c>
      <c r="AV39">
        <f>ABS(100*((AVERAGE(AF39:AF40))-3)/3)</f>
        <v>0.15629893860171032</v>
      </c>
      <c r="AW39">
        <f>ABS(100*(AF39-AF40)/(AVERAGE(AF39:AF40)))</f>
        <v>1.7499327418698907</v>
      </c>
      <c r="BB39">
        <f>ABS(100*((AVERAGE(AG39:AG40))-0.3)/0.3)</f>
        <v>2.6225479744833953</v>
      </c>
      <c r="BC39">
        <f>ABS(100*(AG39-AG40)/(AVERAGE(AG39:AG40)))</f>
        <v>1.0478771345001567</v>
      </c>
      <c r="BG39" s="3">
        <f>AVERAGE(AD39:AD40)</f>
        <v>3.2721961451958101</v>
      </c>
      <c r="BH39" s="3">
        <f>AVERAGE(AE39:AE40)</f>
        <v>6.2675071770377588</v>
      </c>
      <c r="BI39" s="3">
        <f>AVERAGE(AF39:AF40)</f>
        <v>2.9953110318419487</v>
      </c>
      <c r="BJ39" s="3">
        <f>AVERAGE(AG39:AG40)</f>
        <v>0.30786764392345017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3940</v>
      </c>
      <c r="J40">
        <v>7546</v>
      </c>
      <c r="L40">
        <v>3633</v>
      </c>
      <c r="M40">
        <v>2.8639999999999999</v>
      </c>
      <c r="N40">
        <v>5.5590000000000002</v>
      </c>
      <c r="O40">
        <v>2.6949999999999998</v>
      </c>
      <c r="Q40">
        <v>0.22</v>
      </c>
      <c r="R40">
        <v>1</v>
      </c>
      <c r="S40">
        <v>0</v>
      </c>
      <c r="T40">
        <v>0</v>
      </c>
      <c r="V40">
        <v>0</v>
      </c>
      <c r="Y40" s="1">
        <v>44845</v>
      </c>
      <c r="Z40" s="6">
        <v>0.59895833333333337</v>
      </c>
      <c r="AB40">
        <v>1</v>
      </c>
      <c r="AD40" s="3">
        <f t="shared" si="8"/>
        <v>3.2845702704909172</v>
      </c>
      <c r="AE40" s="3">
        <f t="shared" si="9"/>
        <v>6.2536733380993441</v>
      </c>
      <c r="AF40" s="3">
        <f t="shared" si="10"/>
        <v>2.9691030676084269</v>
      </c>
      <c r="AG40" s="3">
        <f t="shared" si="11"/>
        <v>0.30948068124604927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4315</v>
      </c>
      <c r="J41">
        <v>11761</v>
      </c>
      <c r="L41">
        <v>5554</v>
      </c>
      <c r="M41">
        <v>5.593</v>
      </c>
      <c r="N41">
        <v>15.378</v>
      </c>
      <c r="O41">
        <v>9.7850000000000001</v>
      </c>
      <c r="Q41">
        <v>0.69799999999999995</v>
      </c>
      <c r="R41">
        <v>1</v>
      </c>
      <c r="S41">
        <v>0</v>
      </c>
      <c r="T41">
        <v>0</v>
      </c>
      <c r="V41">
        <v>0</v>
      </c>
      <c r="Y41" s="1">
        <v>44845</v>
      </c>
      <c r="Z41" s="6">
        <v>0.61211805555555554</v>
      </c>
      <c r="AB41">
        <v>1</v>
      </c>
      <c r="AD41" s="3">
        <f t="shared" si="8"/>
        <v>6.4755376628262891</v>
      </c>
      <c r="AE41" s="3">
        <f t="shared" si="9"/>
        <v>17.448020972242475</v>
      </c>
      <c r="AF41" s="3">
        <f t="shared" si="10"/>
        <v>10.972483309416186</v>
      </c>
      <c r="AG41" s="3">
        <f t="shared" si="11"/>
        <v>0.84393790538331093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5655</v>
      </c>
      <c r="J42">
        <v>11892</v>
      </c>
      <c r="L42">
        <v>5589</v>
      </c>
      <c r="M42">
        <v>7.1369999999999996</v>
      </c>
      <c r="N42">
        <v>15.545999999999999</v>
      </c>
      <c r="O42">
        <v>8.4079999999999995</v>
      </c>
      <c r="Q42">
        <v>0.70399999999999996</v>
      </c>
      <c r="R42">
        <v>1</v>
      </c>
      <c r="S42">
        <v>0</v>
      </c>
      <c r="T42">
        <v>0</v>
      </c>
      <c r="V42">
        <v>0</v>
      </c>
      <c r="Y42" s="1">
        <v>44845</v>
      </c>
      <c r="Z42" s="6">
        <v>0.61929398148148151</v>
      </c>
      <c r="AB42">
        <v>1</v>
      </c>
      <c r="AD42" s="3">
        <f t="shared" si="8"/>
        <v>8.4672887613780343</v>
      </c>
      <c r="AE42" s="3">
        <f t="shared" si="9"/>
        <v>17.640096531429798</v>
      </c>
      <c r="AF42" s="3">
        <f t="shared" si="10"/>
        <v>9.1728077700517634</v>
      </c>
      <c r="AG42" s="3">
        <f t="shared" si="11"/>
        <v>0.84915447330116456</v>
      </c>
      <c r="AH42" s="3"/>
      <c r="AJ42">
        <f>ABS(100*((AVERAGE(AD42:AD43))-9)/9)</f>
        <v>5.1758230540514596</v>
      </c>
      <c r="AK42">
        <f>ABS(100*(AD42-AD43)/(AVERAGE(AD42:AD43)))</f>
        <v>1.5675131223937904</v>
      </c>
      <c r="AP42">
        <f>ABS(100*((AVERAGE(AE42:AE43))-18)/18)</f>
        <v>2.0116822613009808</v>
      </c>
      <c r="AQ42">
        <f>ABS(100*(AE42-AE43)/(AVERAGE(AE42:AE43)))</f>
        <v>2.4938783120395307E-2</v>
      </c>
      <c r="AV42">
        <f>ABS(100*((AVERAGE(AF42:AF43))-9)/9)</f>
        <v>1.1524585314494789</v>
      </c>
      <c r="AW42">
        <f>ABS(100*(AF42-AF43)/(AVERAGE(AF42:AF43)))</f>
        <v>1.5177640041647409</v>
      </c>
      <c r="BB42">
        <f>ABS(100*((AVERAGE(AG42:AG43))-0.9)/0.9)</f>
        <v>5.6909042992186523</v>
      </c>
      <c r="BC42">
        <f>ABS(100*(AG42-AG43)/(AVERAGE(AG42:AG43)))</f>
        <v>8.7799235850452337E-2</v>
      </c>
      <c r="BG42" s="3">
        <f>AVERAGE(AD42:AD43)</f>
        <v>8.5341759251353686</v>
      </c>
      <c r="BH42" s="3">
        <f>AVERAGE(AE42:AE43)</f>
        <v>17.637897192965823</v>
      </c>
      <c r="BI42" s="3">
        <f>AVERAGE(AF42:AF43)</f>
        <v>9.1037212678304531</v>
      </c>
      <c r="BJ42" s="3">
        <f>AVERAGE(AG42:AG43)</f>
        <v>0.84878186130703215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5745</v>
      </c>
      <c r="J43">
        <v>11889</v>
      </c>
      <c r="L43">
        <v>5584</v>
      </c>
      <c r="M43">
        <v>7.24</v>
      </c>
      <c r="N43">
        <v>15.541</v>
      </c>
      <c r="O43">
        <v>8.3010000000000002</v>
      </c>
      <c r="Q43">
        <v>0.70299999999999996</v>
      </c>
      <c r="R43">
        <v>1</v>
      </c>
      <c r="S43">
        <v>0</v>
      </c>
      <c r="T43">
        <v>0</v>
      </c>
      <c r="V43">
        <v>0</v>
      </c>
      <c r="Y43" s="1">
        <v>44845</v>
      </c>
      <c r="Z43" s="6">
        <v>0.62689814814814815</v>
      </c>
      <c r="AB43">
        <v>1</v>
      </c>
      <c r="AD43" s="3">
        <f t="shared" si="8"/>
        <v>8.6010630888927029</v>
      </c>
      <c r="AE43" s="3">
        <f t="shared" si="9"/>
        <v>17.635697854501846</v>
      </c>
      <c r="AF43" s="3">
        <f t="shared" si="10"/>
        <v>9.0346347656091428</v>
      </c>
      <c r="AG43" s="3">
        <f t="shared" si="11"/>
        <v>0.84840924931289974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8512</v>
      </c>
      <c r="J44">
        <v>17436</v>
      </c>
      <c r="L44">
        <v>9048</v>
      </c>
      <c r="M44">
        <v>7.4359999999999999</v>
      </c>
      <c r="N44">
        <v>16.114000000000001</v>
      </c>
      <c r="O44">
        <v>8.6780000000000008</v>
      </c>
      <c r="Q44">
        <v>0.88900000000000001</v>
      </c>
      <c r="R44">
        <v>1</v>
      </c>
      <c r="S44">
        <v>0</v>
      </c>
      <c r="T44">
        <v>0</v>
      </c>
      <c r="V44">
        <v>0</v>
      </c>
      <c r="Y44" s="1">
        <v>44845</v>
      </c>
      <c r="Z44" s="6">
        <v>0.64079861111111114</v>
      </c>
      <c r="AB44">
        <v>1</v>
      </c>
      <c r="AD44" s="3">
        <f t="shared" si="8"/>
        <v>9.0657862875025774</v>
      </c>
      <c r="AE44" s="3">
        <f t="shared" si="9"/>
        <v>18.374791322479851</v>
      </c>
      <c r="AF44" s="3">
        <f t="shared" si="10"/>
        <v>9.3090050349772735</v>
      </c>
      <c r="AG44" s="3">
        <f t="shared" si="11"/>
        <v>0.97311615128790863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8493</v>
      </c>
      <c r="J45">
        <v>17347</v>
      </c>
      <c r="L45">
        <v>8992</v>
      </c>
      <c r="M45">
        <v>7.42</v>
      </c>
      <c r="N45">
        <v>16.033000000000001</v>
      </c>
      <c r="O45">
        <v>8.6129999999999995</v>
      </c>
      <c r="Q45">
        <v>0.88300000000000001</v>
      </c>
      <c r="R45">
        <v>1</v>
      </c>
      <c r="S45">
        <v>0</v>
      </c>
      <c r="T45">
        <v>0</v>
      </c>
      <c r="V45">
        <v>0</v>
      </c>
      <c r="Y45" s="1">
        <v>44845</v>
      </c>
      <c r="Z45" s="6">
        <v>0.64834490740740736</v>
      </c>
      <c r="AB45">
        <v>1</v>
      </c>
      <c r="AD45" s="3">
        <f t="shared" si="8"/>
        <v>9.0456485247096872</v>
      </c>
      <c r="AE45" s="3">
        <f t="shared" si="9"/>
        <v>18.281740938387223</v>
      </c>
      <c r="AF45" s="3">
        <f t="shared" si="10"/>
        <v>9.236092413677536</v>
      </c>
      <c r="AG45" s="3">
        <f t="shared" si="11"/>
        <v>0.96716457230154373</v>
      </c>
      <c r="AH45" s="3"/>
      <c r="AJ45">
        <f>ABS(100*((AVERAGE(AD45:AD46))-9)/9)</f>
        <v>0.20690585863465888</v>
      </c>
      <c r="AK45">
        <f>ABS(100*(AD45-AD46)/(AVERAGE(AD45:AD46)))</f>
        <v>0.59935983233856105</v>
      </c>
      <c r="AP45">
        <f>ABS(100*((AVERAGE(AE45:AE46))-18)/18)</f>
        <v>1.6291197092060925</v>
      </c>
      <c r="AQ45">
        <f>ABS(100*(AE45-AE46)/(AVERAGE(AE45:AE46)))</f>
        <v>0.12573615496099128</v>
      </c>
      <c r="AV45">
        <f>ABS(100*((AVERAGE(AF45:AF46))-9)/9)</f>
        <v>3.0513335597775657</v>
      </c>
      <c r="AW45">
        <f>ABS(100*(AF45-AF46)/(AVERAGE(AF45:AF46)))</f>
        <v>0.83081800909975312</v>
      </c>
      <c r="BB45">
        <f>ABS(100*((AVERAGE(AG45:AG46))-0.9)/0.9)</f>
        <v>8.7734946753431391</v>
      </c>
      <c r="BC45">
        <f>ABS(100*(AG45-AG46)/(AVERAGE(AG45:AG46)))</f>
        <v>2.410080550465532</v>
      </c>
      <c r="BG45" s="3">
        <f>AVERAGE(AD45:AD46)</f>
        <v>9.0186215272771193</v>
      </c>
      <c r="BH45" s="3">
        <f>AVERAGE(AE45:AE46)</f>
        <v>18.293241547657097</v>
      </c>
      <c r="BI45" s="3">
        <f>AVERAGE(AF45:AF46)</f>
        <v>9.2746200203799809</v>
      </c>
      <c r="BJ45" s="3">
        <f>AVERAGE(AG45:AG46)</f>
        <v>0.97896145207808827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8442</v>
      </c>
      <c r="J46">
        <v>17369</v>
      </c>
      <c r="L46">
        <v>9214</v>
      </c>
      <c r="M46">
        <v>7.3789999999999996</v>
      </c>
      <c r="N46">
        <v>16.053000000000001</v>
      </c>
      <c r="O46">
        <v>8.6739999999999995</v>
      </c>
      <c r="Q46">
        <v>0.90800000000000003</v>
      </c>
      <c r="R46">
        <v>1</v>
      </c>
      <c r="S46">
        <v>0</v>
      </c>
      <c r="T46">
        <v>0</v>
      </c>
      <c r="V46">
        <v>0</v>
      </c>
      <c r="Y46" s="1">
        <v>44845</v>
      </c>
      <c r="Z46" s="6">
        <v>0.65634259259259264</v>
      </c>
      <c r="AB46">
        <v>1</v>
      </c>
      <c r="AD46" s="3">
        <f t="shared" si="8"/>
        <v>8.9915945298445497</v>
      </c>
      <c r="AE46" s="3">
        <f t="shared" si="9"/>
        <v>18.304742156926974</v>
      </c>
      <c r="AF46" s="3">
        <f t="shared" si="10"/>
        <v>9.3131476270824241</v>
      </c>
      <c r="AG46" s="3">
        <f t="shared" si="11"/>
        <v>0.99075833185463269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11065</v>
      </c>
      <c r="J47">
        <v>22257</v>
      </c>
      <c r="L47">
        <v>10608</v>
      </c>
      <c r="M47">
        <v>7.42</v>
      </c>
      <c r="N47">
        <v>15.945</v>
      </c>
      <c r="O47">
        <v>8.5250000000000004</v>
      </c>
      <c r="Q47">
        <v>0.82799999999999996</v>
      </c>
      <c r="R47">
        <v>1</v>
      </c>
      <c r="S47">
        <v>0</v>
      </c>
      <c r="T47">
        <v>0</v>
      </c>
      <c r="V47">
        <v>0</v>
      </c>
      <c r="Y47" s="1">
        <v>44845</v>
      </c>
      <c r="Z47" s="6">
        <v>0.67085648148148147</v>
      </c>
      <c r="AB47">
        <v>1</v>
      </c>
      <c r="AD47" s="3">
        <f t="shared" si="8"/>
        <v>9.1622797856667049</v>
      </c>
      <c r="AE47" s="3">
        <f t="shared" si="9"/>
        <v>18.224826551218293</v>
      </c>
      <c r="AF47" s="3">
        <f t="shared" si="10"/>
        <v>9.0625467655515877</v>
      </c>
      <c r="AG47" s="3">
        <f t="shared" si="11"/>
        <v>0.8864517235603524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11077</v>
      </c>
      <c r="J48">
        <v>22201</v>
      </c>
      <c r="L48">
        <v>10592</v>
      </c>
      <c r="M48">
        <v>7.4269999999999996</v>
      </c>
      <c r="N48">
        <v>15.906000000000001</v>
      </c>
      <c r="O48">
        <v>8.4779999999999998</v>
      </c>
      <c r="Q48">
        <v>0.82599999999999996</v>
      </c>
      <c r="R48">
        <v>1</v>
      </c>
      <c r="S48">
        <v>0</v>
      </c>
      <c r="T48">
        <v>0</v>
      </c>
      <c r="V48">
        <v>0</v>
      </c>
      <c r="Y48" s="1">
        <v>44845</v>
      </c>
      <c r="Z48" s="6">
        <v>0.67878472222222219</v>
      </c>
      <c r="AB48">
        <v>1</v>
      </c>
      <c r="AD48" s="3">
        <f t="shared" si="8"/>
        <v>9.1721790859027923</v>
      </c>
      <c r="AE48" s="3">
        <f t="shared" si="9"/>
        <v>18.179256258244688</v>
      </c>
      <c r="AF48" s="3">
        <f t="shared" si="10"/>
        <v>9.0070771723418961</v>
      </c>
      <c r="AG48" s="3">
        <f t="shared" si="11"/>
        <v>0.88512820575719409</v>
      </c>
      <c r="AH48" s="3"/>
      <c r="AJ48">
        <f>ABS(100*((AVERAGE(AD48:AD49))-9)/9)</f>
        <v>1.7297805797331496</v>
      </c>
      <c r="AK48">
        <f>ABS(100*(AD48-AD49)/(AVERAGE(AD48:AD49)))</f>
        <v>0.3604065077062435</v>
      </c>
      <c r="AP48">
        <f>ABS(100*((AVERAGE(AE48:AE49))-18)/18)</f>
        <v>0.99134723896120314</v>
      </c>
      <c r="AQ48">
        <f>ABS(100*(AE48-AE49)/(AVERAGE(AE48:AE49)))</f>
        <v>8.9529697776577141E-3</v>
      </c>
      <c r="AV48">
        <f>ABS(100*((AVERAGE(AF48:AF49))-9)/9)</f>
        <v>0.25291389818925658</v>
      </c>
      <c r="AW48">
        <f>ABS(100*(AF48-AF49)/(AVERAGE(AF48:AF49)))</f>
        <v>0.34767797397480837</v>
      </c>
      <c r="BB48">
        <f>ABS(100*((AVERAGE(AG48:AG49))-0.9)/0.9)</f>
        <v>0.9630893933890593</v>
      </c>
      <c r="BC48">
        <f>ABS(100*(AG48-AG49)/(AVERAGE(AG48:AG49)))</f>
        <v>1.3920712690303145</v>
      </c>
      <c r="BG48" s="3">
        <f>AVERAGE(AD48:AD49)</f>
        <v>9.1556802521759835</v>
      </c>
      <c r="BH48" s="3">
        <f>AVERAGE(AE48:AE49)</f>
        <v>18.178442503013017</v>
      </c>
      <c r="BI48" s="3">
        <f>AVERAGE(AF48:AF49)</f>
        <v>9.0227622508370331</v>
      </c>
      <c r="BJ48" s="3">
        <f>AVERAGE(AG48:AG49)</f>
        <v>0.89133219545949849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11037</v>
      </c>
      <c r="J49">
        <v>22199</v>
      </c>
      <c r="L49">
        <v>10742</v>
      </c>
      <c r="M49">
        <v>7.4020000000000001</v>
      </c>
      <c r="N49">
        <v>15.904</v>
      </c>
      <c r="O49">
        <v>8.5020000000000007</v>
      </c>
      <c r="Q49">
        <v>0.84</v>
      </c>
      <c r="R49">
        <v>1</v>
      </c>
      <c r="S49">
        <v>0</v>
      </c>
      <c r="T49">
        <v>0</v>
      </c>
      <c r="V49">
        <v>0</v>
      </c>
      <c r="Y49" s="1">
        <v>44845</v>
      </c>
      <c r="Z49" s="6">
        <v>0.68711805555555561</v>
      </c>
      <c r="AB49">
        <v>1</v>
      </c>
      <c r="AD49" s="3">
        <f t="shared" si="8"/>
        <v>9.1391814184491746</v>
      </c>
      <c r="AE49" s="3">
        <f t="shared" si="9"/>
        <v>18.177628747781345</v>
      </c>
      <c r="AF49" s="3">
        <f t="shared" si="10"/>
        <v>9.0384473293321701</v>
      </c>
      <c r="AG49" s="3">
        <f t="shared" si="11"/>
        <v>0.89753618516180289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5727</v>
      </c>
      <c r="J50">
        <v>7411</v>
      </c>
      <c r="L50">
        <v>3339</v>
      </c>
      <c r="M50">
        <v>8.0139999999999993</v>
      </c>
      <c r="N50">
        <v>10.929</v>
      </c>
      <c r="O50">
        <v>2.915</v>
      </c>
      <c r="Q50">
        <v>0.38900000000000001</v>
      </c>
      <c r="R50">
        <v>1</v>
      </c>
      <c r="S50">
        <v>0</v>
      </c>
      <c r="T50">
        <v>0</v>
      </c>
      <c r="V50">
        <v>0</v>
      </c>
      <c r="Y50" s="1">
        <v>44845</v>
      </c>
      <c r="Z50" s="6">
        <v>0.69987268518518519</v>
      </c>
      <c r="AB50">
        <v>1</v>
      </c>
      <c r="AD50" s="3">
        <f t="shared" si="8"/>
        <v>9.5174821279626443</v>
      </c>
      <c r="AE50" s="3">
        <f t="shared" si="9"/>
        <v>12.287632763647393</v>
      </c>
      <c r="AF50" s="3">
        <f t="shared" si="10"/>
        <v>2.7701506356847485</v>
      </c>
      <c r="AG50" s="3">
        <f t="shared" si="11"/>
        <v>0.57032208322603262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6166</v>
      </c>
      <c r="J51">
        <v>7345</v>
      </c>
      <c r="L51">
        <v>3316</v>
      </c>
      <c r="M51">
        <v>8.5760000000000005</v>
      </c>
      <c r="N51">
        <v>10.836</v>
      </c>
      <c r="O51">
        <v>2.2599999999999998</v>
      </c>
      <c r="Q51">
        <v>0.38500000000000001</v>
      </c>
      <c r="R51">
        <v>1</v>
      </c>
      <c r="S51">
        <v>0</v>
      </c>
      <c r="T51">
        <v>0</v>
      </c>
      <c r="V51">
        <v>0</v>
      </c>
      <c r="Y51" s="1">
        <v>44845</v>
      </c>
      <c r="Z51" s="6">
        <v>0.70678240740740739</v>
      </c>
      <c r="AB51">
        <v>1</v>
      </c>
      <c r="AD51" s="3">
        <f t="shared" si="8"/>
        <v>10.24178092856957</v>
      </c>
      <c r="AE51" s="3">
        <f t="shared" si="9"/>
        <v>12.180217073066757</v>
      </c>
      <c r="AF51" s="3">
        <f t="shared" si="10"/>
        <v>1.9384361444971869</v>
      </c>
      <c r="AG51" s="3">
        <f t="shared" si="11"/>
        <v>0.56651696954195263</v>
      </c>
      <c r="AH51" s="3"/>
      <c r="AI51">
        <f>100*(AVERAGE(I51:I52))/(AVERAGE(I$51:I$52))</f>
        <v>100</v>
      </c>
      <c r="AK51">
        <f>ABS(100*(AD51-AD52)/(AVERAGE(AD51:AD52)))</f>
        <v>1.0575942211866771</v>
      </c>
      <c r="AO51">
        <f>100*(AVERAGE(J51:J52))/(AVERAGE(J$51:J$52))</f>
        <v>100</v>
      </c>
      <c r="AQ51">
        <f>ABS(100*(AE51-AE52)/(AVERAGE(AE51:AE52)))</f>
        <v>0.28099448703586405</v>
      </c>
      <c r="AU51">
        <f>100*(((AVERAGE(J51:J52))-(AVERAGE(I51:I52)))/((AVERAGE(J$51:J$52))-(AVERAGE($I$51:I52))))</f>
        <v>100</v>
      </c>
      <c r="AW51">
        <f>ABS(100*(AF51-AF52)/(AVERAGE(AF51:AF52)))</f>
        <v>7.6635028911076226</v>
      </c>
      <c r="BA51">
        <f>100*(AVERAGE(L51:L52))/(AVERAGE(L$51:L$52))</f>
        <v>100</v>
      </c>
      <c r="BC51">
        <f>ABS(100*(AG51-AG52)/(AVERAGE(AG51:AG52)))</f>
        <v>0.14590827738287232</v>
      </c>
      <c r="BG51" s="3">
        <f>AVERAGE(AD51:AD52)</f>
        <v>10.296227079868041</v>
      </c>
      <c r="BH51" s="3">
        <f>AVERAGE(AE51:AE52)</f>
        <v>12.163128213201656</v>
      </c>
      <c r="BI51" s="3">
        <f>AVERAGE(AF51:AF52)</f>
        <v>1.8669011333336156</v>
      </c>
      <c r="BJ51" s="3">
        <f>AVERAGE(AG51:AG52)</f>
        <v>0.56693056885543958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6232</v>
      </c>
      <c r="J52">
        <v>7324</v>
      </c>
      <c r="L52">
        <v>3321</v>
      </c>
      <c r="M52">
        <v>8.66</v>
      </c>
      <c r="N52">
        <v>10.805</v>
      </c>
      <c r="O52">
        <v>2.145</v>
      </c>
      <c r="Q52">
        <v>0.38600000000000001</v>
      </c>
      <c r="R52">
        <v>1</v>
      </c>
      <c r="S52">
        <v>0</v>
      </c>
      <c r="T52">
        <v>0</v>
      </c>
      <c r="V52">
        <v>0</v>
      </c>
      <c r="Y52" s="1">
        <v>44845</v>
      </c>
      <c r="Z52" s="6">
        <v>0.71415509259259258</v>
      </c>
      <c r="AB52">
        <v>1</v>
      </c>
      <c r="AD52" s="3">
        <f t="shared" si="8"/>
        <v>10.350673231166512</v>
      </c>
      <c r="AE52" s="3">
        <f t="shared" si="9"/>
        <v>12.146039353336556</v>
      </c>
      <c r="AF52" s="3">
        <f t="shared" si="10"/>
        <v>1.7953661221700443</v>
      </c>
      <c r="AG52" s="3">
        <f t="shared" si="11"/>
        <v>0.56734416816892652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5792</v>
      </c>
      <c r="J53">
        <v>6822</v>
      </c>
      <c r="L53">
        <v>2918</v>
      </c>
      <c r="M53">
        <v>4.859</v>
      </c>
      <c r="N53">
        <v>6.0579999999999998</v>
      </c>
      <c r="O53">
        <v>1.2</v>
      </c>
      <c r="Q53">
        <v>0.189</v>
      </c>
      <c r="R53">
        <v>1</v>
      </c>
      <c r="S53">
        <v>0</v>
      </c>
      <c r="T53">
        <v>0</v>
      </c>
      <c r="V53">
        <v>0</v>
      </c>
      <c r="Y53" s="1">
        <v>44845</v>
      </c>
      <c r="Z53" s="6">
        <v>0.7273263888888889</v>
      </c>
      <c r="AB53">
        <v>1</v>
      </c>
      <c r="AD53" s="3">
        <f t="shared" si="8"/>
        <v>5.7748347283121424</v>
      </c>
      <c r="AE53" s="3">
        <f t="shared" si="9"/>
        <v>6.7974174604430422</v>
      </c>
      <c r="AF53" s="3">
        <f t="shared" si="10"/>
        <v>1.0225827321308998</v>
      </c>
      <c r="AG53" s="3">
        <f t="shared" si="11"/>
        <v>0.30040317530089761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3796</v>
      </c>
      <c r="J54">
        <v>6776</v>
      </c>
      <c r="L54">
        <v>2923</v>
      </c>
      <c r="M54">
        <v>3.327</v>
      </c>
      <c r="N54">
        <v>6.0190000000000001</v>
      </c>
      <c r="O54">
        <v>2.6920000000000002</v>
      </c>
      <c r="Q54">
        <v>0.19</v>
      </c>
      <c r="R54">
        <v>1</v>
      </c>
      <c r="S54">
        <v>0</v>
      </c>
      <c r="T54">
        <v>0</v>
      </c>
      <c r="V54">
        <v>0</v>
      </c>
      <c r="Y54" s="1">
        <v>44845</v>
      </c>
      <c r="Z54" s="6">
        <v>0.73434027777777777</v>
      </c>
      <c r="AB54">
        <v>1</v>
      </c>
      <c r="AD54" s="3">
        <f t="shared" si="8"/>
        <v>3.7989344011894697</v>
      </c>
      <c r="AE54" s="3">
        <f t="shared" si="9"/>
        <v>6.7524981716547776</v>
      </c>
      <c r="AF54" s="3">
        <f t="shared" si="10"/>
        <v>2.9535637704653079</v>
      </c>
      <c r="AG54" s="3">
        <f t="shared" si="11"/>
        <v>0.30089949447708192</v>
      </c>
      <c r="AH54" s="3"/>
      <c r="AK54">
        <f>ABS(100*(AD54-AD55)/(AVERAGE(AD54:AD55)))</f>
        <v>0.28622884872888676</v>
      </c>
      <c r="AQ54">
        <f>ABS(100*(AE54-AE55)/(AVERAGE(AE54:AE55)))</f>
        <v>0.90693726276326703</v>
      </c>
      <c r="AW54">
        <f>ABS(100*(AF54-AF55)/(AVERAGE(AF54:AF55)))</f>
        <v>1.6996549206076712</v>
      </c>
      <c r="BC54">
        <f>ABS(100*(AG54-AG55)/(AVERAGE(AG54:AG55)))</f>
        <v>0.4279398105245335</v>
      </c>
      <c r="BG54" s="3">
        <f>AVERAGE(AD54:AD55)</f>
        <v>3.8043790163193165</v>
      </c>
      <c r="BH54" s="3">
        <f>AVERAGE(AE54:AE55)</f>
        <v>6.7832581194119586</v>
      </c>
      <c r="BI54" s="3">
        <f>AVERAGE(AF54:AF55)</f>
        <v>2.978879103092642</v>
      </c>
      <c r="BJ54" s="3">
        <f>AVERAGE(AG54:AG55)</f>
        <v>0.30154470940612155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3807</v>
      </c>
      <c r="J55">
        <v>6839</v>
      </c>
      <c r="L55">
        <v>2936</v>
      </c>
      <c r="M55">
        <v>3.3359999999999999</v>
      </c>
      <c r="N55">
        <v>6.0720000000000001</v>
      </c>
      <c r="O55">
        <v>2.7360000000000002</v>
      </c>
      <c r="Q55">
        <v>0.191</v>
      </c>
      <c r="R55">
        <v>1</v>
      </c>
      <c r="S55">
        <v>0</v>
      </c>
      <c r="T55">
        <v>0</v>
      </c>
      <c r="V55">
        <v>0</v>
      </c>
      <c r="Y55" s="1">
        <v>44845</v>
      </c>
      <c r="Z55" s="6">
        <v>0.74197916666666675</v>
      </c>
      <c r="AB55">
        <v>1</v>
      </c>
      <c r="AD55" s="3">
        <f t="shared" si="8"/>
        <v>3.8098236314491638</v>
      </c>
      <c r="AE55" s="3">
        <f t="shared" si="9"/>
        <v>6.8140180671691395</v>
      </c>
      <c r="AF55" s="3">
        <f t="shared" si="10"/>
        <v>3.0041944357199757</v>
      </c>
      <c r="AG55" s="3">
        <f t="shared" si="11"/>
        <v>0.30218992433516123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149</v>
      </c>
      <c r="D56" t="s">
        <v>27</v>
      </c>
      <c r="G56">
        <v>0.5</v>
      </c>
      <c r="H56">
        <v>0.5</v>
      </c>
      <c r="I56">
        <v>5011</v>
      </c>
      <c r="J56">
        <v>8847</v>
      </c>
      <c r="L56">
        <v>21309</v>
      </c>
      <c r="M56">
        <v>4.26</v>
      </c>
      <c r="N56">
        <v>7.774</v>
      </c>
      <c r="O56">
        <v>3.5139999999999998</v>
      </c>
      <c r="Q56">
        <v>2.113</v>
      </c>
      <c r="R56">
        <v>1</v>
      </c>
      <c r="S56">
        <v>0</v>
      </c>
      <c r="T56">
        <v>0</v>
      </c>
      <c r="V56">
        <v>0</v>
      </c>
      <c r="Y56" s="1">
        <v>44845</v>
      </c>
      <c r="Z56" s="6">
        <v>0.755</v>
      </c>
      <c r="AB56">
        <v>1</v>
      </c>
      <c r="AD56" s="3">
        <f t="shared" si="8"/>
        <v>5.0016993798738625</v>
      </c>
      <c r="AE56" s="3">
        <f t="shared" si="9"/>
        <v>8.7748426734047076</v>
      </c>
      <c r="AF56" s="3">
        <f t="shared" si="10"/>
        <v>3.7731432935308451</v>
      </c>
      <c r="AG56" s="3">
        <f t="shared" si="11"/>
        <v>2.1259643691421615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149</v>
      </c>
      <c r="D57" t="s">
        <v>27</v>
      </c>
      <c r="G57">
        <v>0.5</v>
      </c>
      <c r="H57">
        <v>0.5</v>
      </c>
      <c r="I57">
        <v>5451</v>
      </c>
      <c r="J57">
        <v>8907</v>
      </c>
      <c r="L57">
        <v>21860</v>
      </c>
      <c r="M57">
        <v>4.5970000000000004</v>
      </c>
      <c r="N57">
        <v>7.8239999999999998</v>
      </c>
      <c r="O57">
        <v>3.2269999999999999</v>
      </c>
      <c r="Q57">
        <v>2.17</v>
      </c>
      <c r="R57">
        <v>1</v>
      </c>
      <c r="S57">
        <v>0</v>
      </c>
      <c r="T57">
        <v>0</v>
      </c>
      <c r="V57">
        <v>0</v>
      </c>
      <c r="Y57" s="1">
        <v>44845</v>
      </c>
      <c r="Z57" s="6">
        <v>0.76211805555555545</v>
      </c>
      <c r="AB57">
        <v>1</v>
      </c>
      <c r="AD57" s="3">
        <f t="shared" si="8"/>
        <v>5.4372685902616267</v>
      </c>
      <c r="AE57" s="3">
        <f t="shared" si="9"/>
        <v>8.833433050085052</v>
      </c>
      <c r="AF57" s="3">
        <f t="shared" si="10"/>
        <v>3.3961644598234253</v>
      </c>
      <c r="AG57" s="3">
        <f t="shared" si="11"/>
        <v>2.1806587423576764</v>
      </c>
      <c r="AH57" s="3"/>
      <c r="AK57">
        <f>ABS(100*(AD57-AD58)/(AVERAGE(AD57:AD58)))</f>
        <v>1.3741780694657544</v>
      </c>
      <c r="AQ57">
        <f>ABS(100*(AE57-AE58)/(AVERAGE(AE57:AE58)))</f>
        <v>0.42096138529756222</v>
      </c>
      <c r="AW57">
        <f>ABS(100*(AF57-AF58)/(AVERAGE(AF57:AF58)))</f>
        <v>3.3635370958187556</v>
      </c>
      <c r="BC57">
        <f>ABS(100*(AG57-AG58)/(AVERAGE(AG57:AG58)))</f>
        <v>0.78440937369404884</v>
      </c>
      <c r="BG57" s="3">
        <f>AVERAGE(AD57:AD58)</f>
        <v>5.4748859311587514</v>
      </c>
      <c r="BH57" s="3">
        <f>AVERAGE(AE57:AE58)</f>
        <v>8.814879430802943</v>
      </c>
      <c r="BI57" s="3">
        <f>AVERAGE(AF57:AF58)</f>
        <v>3.3399934996441916</v>
      </c>
      <c r="BJ57" s="3">
        <f>AVERAGE(AG57:AG58)</f>
        <v>2.1892450641056662</v>
      </c>
    </row>
    <row r="58" spans="1:62" x14ac:dyDescent="0.35">
      <c r="A58">
        <v>34</v>
      </c>
      <c r="B58">
        <v>9</v>
      </c>
      <c r="C58" t="s">
        <v>149</v>
      </c>
      <c r="D58" t="s">
        <v>27</v>
      </c>
      <c r="G58">
        <v>0.5</v>
      </c>
      <c r="H58">
        <v>0.5</v>
      </c>
      <c r="I58">
        <v>5527</v>
      </c>
      <c r="J58">
        <v>8869</v>
      </c>
      <c r="L58">
        <v>22033</v>
      </c>
      <c r="M58">
        <v>4.6550000000000002</v>
      </c>
      <c r="N58">
        <v>7.7930000000000001</v>
      </c>
      <c r="O58">
        <v>3.137</v>
      </c>
      <c r="Q58">
        <v>2.1880000000000002</v>
      </c>
      <c r="R58">
        <v>1</v>
      </c>
      <c r="S58">
        <v>0</v>
      </c>
      <c r="T58">
        <v>0</v>
      </c>
      <c r="V58">
        <v>0</v>
      </c>
      <c r="Y58" s="1">
        <v>44845</v>
      </c>
      <c r="Z58" s="6">
        <v>0.76973379629629635</v>
      </c>
      <c r="AB58">
        <v>1</v>
      </c>
      <c r="AD58" s="3">
        <f t="shared" si="8"/>
        <v>5.5125032720558762</v>
      </c>
      <c r="AE58" s="3">
        <f t="shared" si="9"/>
        <v>8.796325811520834</v>
      </c>
      <c r="AF58" s="3">
        <f t="shared" si="10"/>
        <v>3.2838225394649578</v>
      </c>
      <c r="AG58" s="3">
        <f t="shared" si="11"/>
        <v>2.1978313858536556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150</v>
      </c>
      <c r="D59" t="s">
        <v>27</v>
      </c>
      <c r="G59">
        <v>0.5</v>
      </c>
      <c r="H59">
        <v>0.5</v>
      </c>
      <c r="I59">
        <v>4591</v>
      </c>
      <c r="J59">
        <v>9311</v>
      </c>
      <c r="L59">
        <v>3734</v>
      </c>
      <c r="M59">
        <v>3.9369999999999998</v>
      </c>
      <c r="N59">
        <v>8.1669999999999998</v>
      </c>
      <c r="O59">
        <v>4.2300000000000004</v>
      </c>
      <c r="Q59">
        <v>0.27400000000000002</v>
      </c>
      <c r="R59">
        <v>1</v>
      </c>
      <c r="S59">
        <v>0</v>
      </c>
      <c r="T59">
        <v>0</v>
      </c>
      <c r="V59">
        <v>0</v>
      </c>
      <c r="Y59" s="1">
        <v>44845</v>
      </c>
      <c r="Z59" s="6">
        <v>0.78328703703703706</v>
      </c>
      <c r="AB59">
        <v>1</v>
      </c>
      <c r="AD59" s="3">
        <f t="shared" si="8"/>
        <v>4.5859287699582696</v>
      </c>
      <c r="AE59" s="3">
        <f t="shared" si="9"/>
        <v>9.2279415863993783</v>
      </c>
      <c r="AF59" s="3">
        <f t="shared" si="10"/>
        <v>4.6420128164411087</v>
      </c>
      <c r="AG59" s="3">
        <f t="shared" si="11"/>
        <v>0.38140246485418294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150</v>
      </c>
      <c r="D60" t="s">
        <v>27</v>
      </c>
      <c r="G60">
        <v>0.5</v>
      </c>
      <c r="H60">
        <v>0.5</v>
      </c>
      <c r="I60">
        <v>4224</v>
      </c>
      <c r="J60">
        <v>9310</v>
      </c>
      <c r="L60">
        <v>3669</v>
      </c>
      <c r="M60">
        <v>3.6560000000000001</v>
      </c>
      <c r="N60">
        <v>8.1660000000000004</v>
      </c>
      <c r="O60">
        <v>4.51</v>
      </c>
      <c r="Q60">
        <v>0.26800000000000002</v>
      </c>
      <c r="R60">
        <v>1</v>
      </c>
      <c r="S60">
        <v>0</v>
      </c>
      <c r="T60">
        <v>0</v>
      </c>
      <c r="V60">
        <v>0</v>
      </c>
      <c r="Y60" s="1">
        <v>44845</v>
      </c>
      <c r="Z60" s="6">
        <v>0.79037037037037028</v>
      </c>
      <c r="AB60">
        <v>1</v>
      </c>
      <c r="AD60" s="3">
        <f t="shared" si="8"/>
        <v>4.2226244512939308</v>
      </c>
      <c r="AE60" s="3">
        <f t="shared" si="9"/>
        <v>9.2269650801213725</v>
      </c>
      <c r="AF60" s="3">
        <f t="shared" si="10"/>
        <v>5.0043406288274417</v>
      </c>
      <c r="AG60" s="3">
        <f t="shared" si="11"/>
        <v>0.37495031556378644</v>
      </c>
      <c r="AH60" s="3"/>
      <c r="AK60">
        <f>ABS(100*(AD60-AD61)/(AVERAGE(AD60:AD61)))</f>
        <v>1.4403510279788192</v>
      </c>
      <c r="AQ60">
        <f>ABS(100*(AE60-AE61)/(AVERAGE(AE60:AE61)))</f>
        <v>0.48801414809220034</v>
      </c>
      <c r="AW60">
        <f>ABS(100*(AF60-AF61)/(AVERAGE(AF60:AF61)))</f>
        <v>0.30858369438000388</v>
      </c>
      <c r="BC60">
        <f>ABS(100*(AG60-AG61)/(AVERAGE(AG60:AG61)))</f>
        <v>0.1854889167266682</v>
      </c>
      <c r="BG60" s="3">
        <f>AVERAGE(AD60:AD61)</f>
        <v>4.1924315855738694</v>
      </c>
      <c r="BH60" s="3">
        <f>AVERAGE(AE60:AE61)</f>
        <v>9.2045054357272402</v>
      </c>
      <c r="BI60" s="3">
        <f>AVERAGE(AF60:AF61)</f>
        <v>5.0120738501533708</v>
      </c>
      <c r="BJ60" s="3">
        <f>AVERAGE(AG60:AG61)</f>
        <v>0.37460289214045739</v>
      </c>
    </row>
    <row r="61" spans="1:62" x14ac:dyDescent="0.35">
      <c r="A61">
        <v>37</v>
      </c>
      <c r="B61">
        <v>10</v>
      </c>
      <c r="C61" t="s">
        <v>150</v>
      </c>
      <c r="D61" t="s">
        <v>27</v>
      </c>
      <c r="G61">
        <v>0.5</v>
      </c>
      <c r="H61">
        <v>0.5</v>
      </c>
      <c r="I61">
        <v>4163</v>
      </c>
      <c r="J61">
        <v>9264</v>
      </c>
      <c r="L61">
        <v>3662</v>
      </c>
      <c r="M61">
        <v>3.609</v>
      </c>
      <c r="N61">
        <v>8.1270000000000007</v>
      </c>
      <c r="O61">
        <v>4.5179999999999998</v>
      </c>
      <c r="Q61">
        <v>0.26700000000000002</v>
      </c>
      <c r="R61">
        <v>1</v>
      </c>
      <c r="S61">
        <v>0</v>
      </c>
      <c r="T61">
        <v>0</v>
      </c>
      <c r="V61">
        <v>0</v>
      </c>
      <c r="Y61" s="1">
        <v>44845</v>
      </c>
      <c r="Z61" s="6">
        <v>0.79798611111111117</v>
      </c>
      <c r="AB61">
        <v>1</v>
      </c>
      <c r="AD61" s="3">
        <f t="shared" si="8"/>
        <v>4.1622387198538089</v>
      </c>
      <c r="AE61" s="3">
        <f t="shared" si="9"/>
        <v>9.1820457913331079</v>
      </c>
      <c r="AF61" s="3">
        <f t="shared" si="10"/>
        <v>5.0198070714792991</v>
      </c>
      <c r="AG61" s="3">
        <f t="shared" si="11"/>
        <v>0.37425546871712834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151</v>
      </c>
      <c r="D62" t="s">
        <v>27</v>
      </c>
      <c r="G62">
        <v>0.5</v>
      </c>
      <c r="H62">
        <v>0.5</v>
      </c>
      <c r="I62">
        <v>4147</v>
      </c>
      <c r="J62">
        <v>6224</v>
      </c>
      <c r="L62">
        <v>1739</v>
      </c>
      <c r="M62">
        <v>3.597</v>
      </c>
      <c r="N62">
        <v>5.5519999999999996</v>
      </c>
      <c r="O62">
        <v>1.9550000000000001</v>
      </c>
      <c r="Q62">
        <v>6.6000000000000003E-2</v>
      </c>
      <c r="R62">
        <v>1</v>
      </c>
      <c r="S62">
        <v>0</v>
      </c>
      <c r="T62">
        <v>0</v>
      </c>
      <c r="V62">
        <v>0</v>
      </c>
      <c r="Y62" s="1">
        <v>44845</v>
      </c>
      <c r="Z62" s="6">
        <v>0.81109953703703708</v>
      </c>
      <c r="AB62">
        <v>1</v>
      </c>
      <c r="AD62" s="3">
        <f t="shared" si="8"/>
        <v>4.1463998394760724</v>
      </c>
      <c r="AE62" s="3">
        <f t="shared" si="9"/>
        <v>6.2134667061955975</v>
      </c>
      <c r="AF62" s="3">
        <f t="shared" si="10"/>
        <v>2.0670668667195251</v>
      </c>
      <c r="AG62" s="3">
        <f t="shared" si="11"/>
        <v>0.18337111355662861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151</v>
      </c>
      <c r="D63" t="s">
        <v>27</v>
      </c>
      <c r="G63">
        <v>0.5</v>
      </c>
      <c r="H63">
        <v>0.5</v>
      </c>
      <c r="I63">
        <v>4102</v>
      </c>
      <c r="J63">
        <v>6158</v>
      </c>
      <c r="L63">
        <v>1720</v>
      </c>
      <c r="M63">
        <v>3.5619999999999998</v>
      </c>
      <c r="N63">
        <v>5.4950000000000001</v>
      </c>
      <c r="O63">
        <v>1.9330000000000001</v>
      </c>
      <c r="Q63">
        <v>6.4000000000000001E-2</v>
      </c>
      <c r="R63">
        <v>1</v>
      </c>
      <c r="S63">
        <v>0</v>
      </c>
      <c r="T63">
        <v>0</v>
      </c>
      <c r="V63">
        <v>0</v>
      </c>
      <c r="Y63" s="1">
        <v>44845</v>
      </c>
      <c r="Z63" s="6">
        <v>0.8181828703703703</v>
      </c>
      <c r="AB63">
        <v>1</v>
      </c>
      <c r="AD63" s="3">
        <f t="shared" si="8"/>
        <v>4.101852988413687</v>
      </c>
      <c r="AE63" s="3">
        <f t="shared" si="9"/>
        <v>6.1490172918472181</v>
      </c>
      <c r="AF63" s="3">
        <f t="shared" si="10"/>
        <v>2.0471643034335312</v>
      </c>
      <c r="AG63" s="3">
        <f t="shared" si="11"/>
        <v>0.18148510068712809</v>
      </c>
      <c r="AH63" s="3"/>
      <c r="AK63">
        <f>ABS(100*(AD63-AD64)/(AVERAGE(AD63:AD64)))</f>
        <v>0.21743969106654612</v>
      </c>
      <c r="AQ63">
        <f>ABS(100*(AE63-AE64)/(AVERAGE(AE63:AE64)))</f>
        <v>0.17453512720938225</v>
      </c>
      <c r="AW63">
        <f>ABS(100*(AF63-AF64)/(AVERAGE(AF63:AF64)))</f>
        <v>0.95532508366451085</v>
      </c>
      <c r="BC63">
        <f>ABS(100*(AG63-AG64)/(AVERAGE(AG63:AG64)))</f>
        <v>0.16395141413353312</v>
      </c>
      <c r="BG63" s="3">
        <f>AVERAGE(AD63:AD64)</f>
        <v>4.0973983033074486</v>
      </c>
      <c r="BH63" s="3">
        <f>AVERAGE(AE63:AE64)</f>
        <v>6.1543880763762493</v>
      </c>
      <c r="BI63" s="3">
        <f>AVERAGE(AF63:AF64)</f>
        <v>2.0569897730688012</v>
      </c>
      <c r="BJ63" s="3">
        <f>AVERAGE(AG63:AG64)</f>
        <v>0.1816339964399834</v>
      </c>
    </row>
    <row r="64" spans="1:62" x14ac:dyDescent="0.35">
      <c r="A64">
        <v>40</v>
      </c>
      <c r="B64">
        <v>11</v>
      </c>
      <c r="C64" t="s">
        <v>151</v>
      </c>
      <c r="D64" t="s">
        <v>27</v>
      </c>
      <c r="G64">
        <v>0.5</v>
      </c>
      <c r="H64">
        <v>0.5</v>
      </c>
      <c r="I64">
        <v>4093</v>
      </c>
      <c r="J64">
        <v>6169</v>
      </c>
      <c r="L64">
        <v>1723</v>
      </c>
      <c r="M64">
        <v>3.5550000000000002</v>
      </c>
      <c r="N64">
        <v>5.5049999999999999</v>
      </c>
      <c r="O64">
        <v>1.95</v>
      </c>
      <c r="Q64">
        <v>6.4000000000000001E-2</v>
      </c>
      <c r="R64">
        <v>1</v>
      </c>
      <c r="S64">
        <v>0</v>
      </c>
      <c r="T64">
        <v>0</v>
      </c>
      <c r="V64">
        <v>0</v>
      </c>
      <c r="Y64" s="1">
        <v>44845</v>
      </c>
      <c r="Z64" s="6">
        <v>0.82567129629629632</v>
      </c>
      <c r="AB64">
        <v>1</v>
      </c>
      <c r="AD64" s="3">
        <f t="shared" si="8"/>
        <v>4.0929436182012093</v>
      </c>
      <c r="AE64" s="3">
        <f t="shared" si="9"/>
        <v>6.1597588609052805</v>
      </c>
      <c r="AF64" s="3">
        <f t="shared" si="10"/>
        <v>2.0668152427040711</v>
      </c>
      <c r="AG64" s="3">
        <f t="shared" si="11"/>
        <v>0.18178289219283869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152</v>
      </c>
      <c r="D65" t="s">
        <v>27</v>
      </c>
      <c r="G65">
        <v>0.5</v>
      </c>
      <c r="H65">
        <v>0.5</v>
      </c>
      <c r="I65">
        <v>6865</v>
      </c>
      <c r="J65">
        <v>10500</v>
      </c>
      <c r="L65">
        <v>1402</v>
      </c>
      <c r="M65">
        <v>5.6820000000000004</v>
      </c>
      <c r="N65">
        <v>9.1739999999999995</v>
      </c>
      <c r="O65">
        <v>3.492</v>
      </c>
      <c r="Q65">
        <v>3.1E-2</v>
      </c>
      <c r="R65">
        <v>1</v>
      </c>
      <c r="S65">
        <v>0</v>
      </c>
      <c r="T65">
        <v>0</v>
      </c>
      <c r="V65">
        <v>0</v>
      </c>
      <c r="Y65" s="1">
        <v>44845</v>
      </c>
      <c r="Z65" s="6">
        <v>0.83893518518518517</v>
      </c>
      <c r="AB65">
        <v>1</v>
      </c>
      <c r="AD65" s="3">
        <f t="shared" si="8"/>
        <v>6.8370296436441214</v>
      </c>
      <c r="AE65" s="3">
        <f t="shared" si="9"/>
        <v>10.389007550948229</v>
      </c>
      <c r="AF65" s="3">
        <f t="shared" si="10"/>
        <v>3.5519779073041073</v>
      </c>
      <c r="AG65" s="3">
        <f t="shared" si="11"/>
        <v>0.14991920108180365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152</v>
      </c>
      <c r="D66" t="s">
        <v>27</v>
      </c>
      <c r="G66">
        <v>0.5</v>
      </c>
      <c r="H66">
        <v>0.5</v>
      </c>
      <c r="I66">
        <v>7869</v>
      </c>
      <c r="J66">
        <v>10565</v>
      </c>
      <c r="L66">
        <v>1396</v>
      </c>
      <c r="M66">
        <v>6.452</v>
      </c>
      <c r="N66">
        <v>9.2289999999999992</v>
      </c>
      <c r="O66">
        <v>2.778</v>
      </c>
      <c r="Q66">
        <v>0.03</v>
      </c>
      <c r="R66">
        <v>1</v>
      </c>
      <c r="S66">
        <v>0</v>
      </c>
      <c r="T66">
        <v>0</v>
      </c>
      <c r="V66">
        <v>0</v>
      </c>
      <c r="Y66" s="1">
        <v>44845</v>
      </c>
      <c r="Z66" s="6">
        <v>0.84614583333333337</v>
      </c>
      <c r="AB66">
        <v>1</v>
      </c>
      <c r="AD66" s="3">
        <f t="shared" si="8"/>
        <v>7.8309193873471079</v>
      </c>
      <c r="AE66" s="3">
        <f t="shared" si="9"/>
        <v>10.452480459018602</v>
      </c>
      <c r="AF66" s="3">
        <f t="shared" si="10"/>
        <v>2.6215610716714943</v>
      </c>
      <c r="AG66" s="3">
        <f t="shared" si="11"/>
        <v>0.14932361807038241</v>
      </c>
      <c r="AH66" s="3"/>
      <c r="AK66">
        <f>ABS(100*(AD66-AD67)/(AVERAGE(AD66:AD67)))</f>
        <v>0.40534145140568134</v>
      </c>
      <c r="AQ66">
        <f>ABS(100*(AE66-AE67)/(AVERAGE(AE66:AE67)))</f>
        <v>0.50576211826627182</v>
      </c>
      <c r="AW66">
        <f>ABS(100*(AF66-AF67)/(AVERAGE(AF66:AF67)))</f>
        <v>0.80633097763593775</v>
      </c>
      <c r="BC66">
        <f>ABS(100*(AG66-AG67)/(AVERAGE(AG66:AG67)))</f>
        <v>2.1698957578276605</v>
      </c>
      <c r="BG66" s="3">
        <f>AVERAGE(AD66:AD67)</f>
        <v>7.8150805069693714</v>
      </c>
      <c r="BH66" s="3">
        <f>AVERAGE(AE66:AE67)</f>
        <v>10.426114789512447</v>
      </c>
      <c r="BI66" s="3">
        <f>AVERAGE(AF66:AF67)</f>
        <v>2.6110342825430748</v>
      </c>
      <c r="BJ66" s="3">
        <f>AVERAGE(AG66:AG67)</f>
        <v>0.15096147135179078</v>
      </c>
    </row>
    <row r="67" spans="1:62" x14ac:dyDescent="0.35">
      <c r="A67">
        <v>43</v>
      </c>
      <c r="B67">
        <v>12</v>
      </c>
      <c r="C67" t="s">
        <v>152</v>
      </c>
      <c r="D67" t="s">
        <v>27</v>
      </c>
      <c r="G67">
        <v>0.5</v>
      </c>
      <c r="H67">
        <v>0.5</v>
      </c>
      <c r="I67">
        <v>7837</v>
      </c>
      <c r="J67">
        <v>10511</v>
      </c>
      <c r="L67">
        <v>1429</v>
      </c>
      <c r="M67">
        <v>6.4279999999999999</v>
      </c>
      <c r="N67">
        <v>9.1829999999999998</v>
      </c>
      <c r="O67">
        <v>2.7559999999999998</v>
      </c>
      <c r="Q67">
        <v>3.3000000000000002E-2</v>
      </c>
      <c r="R67">
        <v>1</v>
      </c>
      <c r="S67">
        <v>0</v>
      </c>
      <c r="T67">
        <v>0</v>
      </c>
      <c r="V67">
        <v>0</v>
      </c>
      <c r="Y67" s="1">
        <v>44845</v>
      </c>
      <c r="Z67" s="6">
        <v>0.85381944444444446</v>
      </c>
      <c r="AB67">
        <v>1</v>
      </c>
      <c r="AD67" s="3">
        <f t="shared" si="8"/>
        <v>7.7992416265916358</v>
      </c>
      <c r="AE67" s="3">
        <f t="shared" si="9"/>
        <v>10.399749120006291</v>
      </c>
      <c r="AF67" s="3">
        <f t="shared" si="10"/>
        <v>2.6005074934146553</v>
      </c>
      <c r="AG67" s="3">
        <f t="shared" si="11"/>
        <v>0.15259932463319914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153</v>
      </c>
      <c r="D68" t="s">
        <v>27</v>
      </c>
      <c r="G68">
        <v>0.5</v>
      </c>
      <c r="H68">
        <v>0.5</v>
      </c>
      <c r="I68">
        <v>5258</v>
      </c>
      <c r="J68">
        <v>7209</v>
      </c>
      <c r="L68">
        <v>1680</v>
      </c>
      <c r="M68">
        <v>4.4489999999999998</v>
      </c>
      <c r="N68">
        <v>6.3860000000000001</v>
      </c>
      <c r="O68">
        <v>1.9370000000000001</v>
      </c>
      <c r="Q68">
        <v>0.06</v>
      </c>
      <c r="R68">
        <v>1</v>
      </c>
      <c r="S68">
        <v>0</v>
      </c>
      <c r="T68">
        <v>0</v>
      </c>
      <c r="V68">
        <v>0</v>
      </c>
      <c r="Y68" s="1">
        <v>44845</v>
      </c>
      <c r="Z68" s="6">
        <v>0.86700231481481482</v>
      </c>
      <c r="AB68">
        <v>1</v>
      </c>
      <c r="AD68" s="3">
        <f t="shared" si="8"/>
        <v>5.2462120957051752</v>
      </c>
      <c r="AE68" s="3">
        <f t="shared" si="9"/>
        <v>7.1753253900312712</v>
      </c>
      <c r="AF68" s="3">
        <f t="shared" si="10"/>
        <v>1.929113294326096</v>
      </c>
      <c r="AG68" s="3">
        <f t="shared" si="11"/>
        <v>0.17751454727765331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153</v>
      </c>
      <c r="D69" t="s">
        <v>27</v>
      </c>
      <c r="G69">
        <v>0.5</v>
      </c>
      <c r="H69">
        <v>0.5</v>
      </c>
      <c r="I69">
        <v>4091</v>
      </c>
      <c r="J69">
        <v>7328</v>
      </c>
      <c r="L69">
        <v>1717</v>
      </c>
      <c r="M69">
        <v>3.5529999999999999</v>
      </c>
      <c r="N69">
        <v>6.4870000000000001</v>
      </c>
      <c r="O69">
        <v>2.9340000000000002</v>
      </c>
      <c r="Q69">
        <v>6.4000000000000001E-2</v>
      </c>
      <c r="R69">
        <v>1</v>
      </c>
      <c r="S69">
        <v>0</v>
      </c>
      <c r="T69">
        <v>0</v>
      </c>
      <c r="V69">
        <v>0</v>
      </c>
      <c r="Y69" s="1">
        <v>44845</v>
      </c>
      <c r="Z69" s="6">
        <v>0.87409722222222219</v>
      </c>
      <c r="AB69">
        <v>1</v>
      </c>
      <c r="AD69" s="3">
        <f t="shared" si="8"/>
        <v>4.0909637581539933</v>
      </c>
      <c r="AE69" s="3">
        <f t="shared" si="9"/>
        <v>7.2915296371139569</v>
      </c>
      <c r="AF69" s="3">
        <f t="shared" si="10"/>
        <v>3.2005658789599636</v>
      </c>
      <c r="AG69" s="3">
        <f t="shared" si="11"/>
        <v>0.18118730918141751</v>
      </c>
      <c r="AH69" s="3"/>
      <c r="AK69">
        <f>ABS(100*(AD69-AD70)/(AVERAGE(AD69:AD70)))</f>
        <v>0.94819483349198985</v>
      </c>
      <c r="AQ69">
        <f>ABS(100*(AE69-AE70)/(AVERAGE(AE69:AE70)))</f>
        <v>0.51020707992490932</v>
      </c>
      <c r="AW69">
        <f>ABS(100*(AF69-AF70)/(AVERAGE(AF69:AF70)))</f>
        <v>4.6856742841086596E-2</v>
      </c>
      <c r="BC69">
        <f>ABS(100*(AG69-AG70)/(AVERAGE(AG69:AG70)))</f>
        <v>2.7209971934946804</v>
      </c>
      <c r="BG69" s="3">
        <f>AVERAGE(AD69:AD70)</f>
        <v>4.0716601226936255</v>
      </c>
      <c r="BH69" s="3">
        <f>AVERAGE(AE69:AE70)</f>
        <v>7.2729760178318479</v>
      </c>
      <c r="BI69" s="3">
        <f>AVERAGE(AF69:AF70)</f>
        <v>3.2013158951382215</v>
      </c>
      <c r="BJ69" s="3">
        <f>AVERAGE(AG69:AG70)</f>
        <v>0.1787553452181142</v>
      </c>
    </row>
    <row r="70" spans="1:62" x14ac:dyDescent="0.35">
      <c r="A70">
        <v>46</v>
      </c>
      <c r="B70">
        <v>13</v>
      </c>
      <c r="C70" t="s">
        <v>153</v>
      </c>
      <c r="D70" t="s">
        <v>27</v>
      </c>
      <c r="G70">
        <v>0.5</v>
      </c>
      <c r="H70">
        <v>0.5</v>
      </c>
      <c r="I70">
        <v>4052</v>
      </c>
      <c r="J70">
        <v>7290</v>
      </c>
      <c r="L70">
        <v>1668</v>
      </c>
      <c r="M70">
        <v>3.5230000000000001</v>
      </c>
      <c r="N70">
        <v>6.4539999999999997</v>
      </c>
      <c r="O70">
        <v>2.931</v>
      </c>
      <c r="Q70">
        <v>5.8000000000000003E-2</v>
      </c>
      <c r="R70">
        <v>1</v>
      </c>
      <c r="S70">
        <v>0</v>
      </c>
      <c r="T70">
        <v>0</v>
      </c>
      <c r="V70">
        <v>0</v>
      </c>
      <c r="Y70" s="1">
        <v>44845</v>
      </c>
      <c r="Z70" s="6">
        <v>0.88170138888888883</v>
      </c>
      <c r="AB70">
        <v>1</v>
      </c>
      <c r="AD70" s="3">
        <f t="shared" si="8"/>
        <v>4.0523564872332587</v>
      </c>
      <c r="AE70" s="3">
        <f t="shared" si="9"/>
        <v>7.254422398549738</v>
      </c>
      <c r="AF70" s="3">
        <f t="shared" si="10"/>
        <v>3.2020659113164793</v>
      </c>
      <c r="AG70" s="3">
        <f t="shared" si="11"/>
        <v>0.1763233812548109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154</v>
      </c>
      <c r="D71" t="s">
        <v>27</v>
      </c>
      <c r="G71">
        <v>0.5</v>
      </c>
      <c r="H71">
        <v>0.5</v>
      </c>
      <c r="I71">
        <v>4439</v>
      </c>
      <c r="J71">
        <v>7092</v>
      </c>
      <c r="L71">
        <v>1595</v>
      </c>
      <c r="M71">
        <v>3.82</v>
      </c>
      <c r="N71">
        <v>6.2869999999999999</v>
      </c>
      <c r="O71">
        <v>2.4660000000000002</v>
      </c>
      <c r="Q71">
        <v>5.0999999999999997E-2</v>
      </c>
      <c r="R71">
        <v>1</v>
      </c>
      <c r="S71">
        <v>0</v>
      </c>
      <c r="T71">
        <v>0</v>
      </c>
      <c r="V71">
        <v>0</v>
      </c>
      <c r="Y71" s="1">
        <v>44845</v>
      </c>
      <c r="Z71" s="6">
        <v>0.89479166666666676</v>
      </c>
      <c r="AB71">
        <v>1</v>
      </c>
      <c r="AD71" s="3">
        <f t="shared" si="8"/>
        <v>4.4354594063697697</v>
      </c>
      <c r="AE71" s="3">
        <f t="shared" si="9"/>
        <v>7.0610741555045973</v>
      </c>
      <c r="AF71" s="3">
        <f t="shared" si="10"/>
        <v>2.6256147491348276</v>
      </c>
      <c r="AG71" s="3">
        <f t="shared" si="11"/>
        <v>0.16907712128251945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154</v>
      </c>
      <c r="D72" t="s">
        <v>27</v>
      </c>
      <c r="G72">
        <v>0.5</v>
      </c>
      <c r="H72">
        <v>0.5</v>
      </c>
      <c r="I72">
        <v>4467</v>
      </c>
      <c r="J72">
        <v>7081</v>
      </c>
      <c r="L72">
        <v>1562</v>
      </c>
      <c r="M72">
        <v>3.8420000000000001</v>
      </c>
      <c r="N72">
        <v>6.2779999999999996</v>
      </c>
      <c r="O72">
        <v>2.4359999999999999</v>
      </c>
      <c r="Q72">
        <v>4.7E-2</v>
      </c>
      <c r="R72">
        <v>1</v>
      </c>
      <c r="S72">
        <v>0</v>
      </c>
      <c r="T72">
        <v>0</v>
      </c>
      <c r="V72">
        <v>0</v>
      </c>
      <c r="Y72" s="1">
        <v>44845</v>
      </c>
      <c r="Z72" s="6">
        <v>0.90195601851851848</v>
      </c>
      <c r="AB72">
        <v>1</v>
      </c>
      <c r="AD72" s="3">
        <f t="shared" si="8"/>
        <v>4.4631774470308088</v>
      </c>
      <c r="AE72" s="3">
        <f t="shared" si="9"/>
        <v>7.050332586446534</v>
      </c>
      <c r="AF72" s="3">
        <f t="shared" si="10"/>
        <v>2.5871551394157253</v>
      </c>
      <c r="AG72" s="3">
        <f t="shared" si="11"/>
        <v>0.16580141471970272</v>
      </c>
      <c r="AH72" s="3"/>
      <c r="AK72">
        <f>ABS(100*(AD72-AD73)/(AVERAGE(AD72:AD73)))</f>
        <v>1.7369971963536961</v>
      </c>
      <c r="AQ72">
        <f>ABS(100*(AE72-AE73)/(AVERAGE(AE72:AE73)))</f>
        <v>0.34686301517387369</v>
      </c>
      <c r="AW72">
        <f>ABS(100*(AF72-AF73)/(AVERAGE(AF72:AF73)))</f>
        <v>4.0466615696137263</v>
      </c>
      <c r="BC72">
        <f>ABS(100*(AG72-AG73)/(AVERAGE(AG72:AG73)))</f>
        <v>1.1902562880221834</v>
      </c>
      <c r="BG72" s="3">
        <f>AVERAGE(AD72:AD73)</f>
        <v>4.502279682963346</v>
      </c>
      <c r="BH72" s="3">
        <f>AVERAGE(AE72:AE73)</f>
        <v>7.0381262579714621</v>
      </c>
      <c r="BI72" s="3">
        <f>AVERAGE(AF72:AF73)</f>
        <v>2.5358465750081156</v>
      </c>
      <c r="BJ72" s="3">
        <f>AVERAGE(AG72:AG73)</f>
        <v>0.1667940530720714</v>
      </c>
    </row>
    <row r="73" spans="1:62" x14ac:dyDescent="0.35">
      <c r="A73">
        <v>49</v>
      </c>
      <c r="B73">
        <v>14</v>
      </c>
      <c r="C73" t="s">
        <v>154</v>
      </c>
      <c r="D73" t="s">
        <v>27</v>
      </c>
      <c r="G73">
        <v>0.5</v>
      </c>
      <c r="H73">
        <v>0.5</v>
      </c>
      <c r="I73">
        <v>4546</v>
      </c>
      <c r="J73">
        <v>7056</v>
      </c>
      <c r="L73">
        <v>1582</v>
      </c>
      <c r="M73">
        <v>3.9020000000000001</v>
      </c>
      <c r="N73">
        <v>6.2560000000000002</v>
      </c>
      <c r="O73">
        <v>2.3540000000000001</v>
      </c>
      <c r="Q73">
        <v>4.9000000000000002E-2</v>
      </c>
      <c r="R73">
        <v>1</v>
      </c>
      <c r="S73">
        <v>0</v>
      </c>
      <c r="T73">
        <v>0</v>
      </c>
      <c r="V73">
        <v>0</v>
      </c>
      <c r="Y73" s="1">
        <v>44845</v>
      </c>
      <c r="Z73" s="6">
        <v>0.90945601851851843</v>
      </c>
      <c r="AB73">
        <v>1</v>
      </c>
      <c r="AD73" s="3">
        <f t="shared" si="8"/>
        <v>4.5413819188958842</v>
      </c>
      <c r="AE73" s="3">
        <f t="shared" si="9"/>
        <v>7.0259199294963901</v>
      </c>
      <c r="AF73" s="3">
        <f t="shared" si="10"/>
        <v>2.4845380106005059</v>
      </c>
      <c r="AG73" s="3">
        <f t="shared" si="11"/>
        <v>0.16778669142444011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155</v>
      </c>
      <c r="D74" t="s">
        <v>27</v>
      </c>
      <c r="G74">
        <v>0.5</v>
      </c>
      <c r="H74">
        <v>0.5</v>
      </c>
      <c r="I74">
        <v>4172</v>
      </c>
      <c r="J74">
        <v>7727</v>
      </c>
      <c r="L74">
        <v>3064</v>
      </c>
      <c r="M74">
        <v>3.6160000000000001</v>
      </c>
      <c r="N74">
        <v>6.8250000000000002</v>
      </c>
      <c r="O74">
        <v>3.2090000000000001</v>
      </c>
      <c r="Q74">
        <v>0.20399999999999999</v>
      </c>
      <c r="R74">
        <v>1</v>
      </c>
      <c r="S74">
        <v>0</v>
      </c>
      <c r="T74">
        <v>0</v>
      </c>
      <c r="V74">
        <v>0</v>
      </c>
      <c r="Y74" s="1">
        <v>44845</v>
      </c>
      <c r="Z74" s="6">
        <v>0.92248842592592595</v>
      </c>
      <c r="AB74">
        <v>1</v>
      </c>
      <c r="AD74" s="3">
        <f t="shared" si="8"/>
        <v>4.1711480900662856</v>
      </c>
      <c r="AE74" s="3">
        <f t="shared" si="9"/>
        <v>7.681155642038255</v>
      </c>
      <c r="AF74" s="3">
        <f t="shared" si="10"/>
        <v>3.5100075519719693</v>
      </c>
      <c r="AG74" s="3">
        <f t="shared" si="11"/>
        <v>0.3148956952454805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155</v>
      </c>
      <c r="D75" t="s">
        <v>27</v>
      </c>
      <c r="G75">
        <v>0.5</v>
      </c>
      <c r="H75">
        <v>0.5</v>
      </c>
      <c r="I75">
        <v>4020</v>
      </c>
      <c r="J75">
        <v>7754</v>
      </c>
      <c r="L75">
        <v>3076</v>
      </c>
      <c r="M75">
        <v>3.4990000000000001</v>
      </c>
      <c r="N75">
        <v>6.8479999999999999</v>
      </c>
      <c r="O75">
        <v>3.3490000000000002</v>
      </c>
      <c r="Q75">
        <v>0.20599999999999999</v>
      </c>
      <c r="R75">
        <v>1</v>
      </c>
      <c r="S75">
        <v>0</v>
      </c>
      <c r="T75">
        <v>0</v>
      </c>
      <c r="V75">
        <v>0</v>
      </c>
      <c r="Y75" s="1">
        <v>44845</v>
      </c>
      <c r="Z75" s="6">
        <v>0.92964120370370373</v>
      </c>
      <c r="AB75">
        <v>1</v>
      </c>
      <c r="AD75" s="3">
        <f t="shared" si="8"/>
        <v>4.0206787264777857</v>
      </c>
      <c r="AE75" s="3">
        <f t="shared" si="9"/>
        <v>7.7075213115444106</v>
      </c>
      <c r="AF75" s="3">
        <f t="shared" si="10"/>
        <v>3.6868425850666249</v>
      </c>
      <c r="AG75" s="3">
        <f t="shared" si="11"/>
        <v>0.31608686126832292</v>
      </c>
      <c r="AH75" s="3"/>
      <c r="AK75">
        <f>ABS(100*(AD75-AD76)/(AVERAGE(AD75:AD76)))</f>
        <v>9.8435400600440537E-2</v>
      </c>
      <c r="AQ75">
        <f>ABS(100*(AE75-AE76)/(AVERAGE(AE75:AE76)))</f>
        <v>0.15191880609472994</v>
      </c>
      <c r="AW75">
        <f>ABS(100*(AF75-AF76)/(AVERAGE(AF75:AF76)))</f>
        <v>0.21021241211057354</v>
      </c>
      <c r="BC75">
        <f>ABS(100*(AG75-AG76)/(AVERAGE(AG75:AG76)))</f>
        <v>0.99990301450817465</v>
      </c>
      <c r="BG75" s="3">
        <f>AVERAGE(AD75:AD76)</f>
        <v>4.0226585865250026</v>
      </c>
      <c r="BH75" s="3">
        <f>AVERAGE(AE75:AE76)</f>
        <v>7.7133803492124446</v>
      </c>
      <c r="BI75" s="3">
        <f>AVERAGE(AF75:AF76)</f>
        <v>3.6907217626874425</v>
      </c>
      <c r="BJ75" s="3">
        <f>AVERAGE(AG75:AG76)</f>
        <v>0.31767508263211286</v>
      </c>
    </row>
    <row r="76" spans="1:62" x14ac:dyDescent="0.35">
      <c r="A76">
        <v>52</v>
      </c>
      <c r="B76">
        <v>15</v>
      </c>
      <c r="C76" t="s">
        <v>155</v>
      </c>
      <c r="D76" t="s">
        <v>27</v>
      </c>
      <c r="G76">
        <v>0.5</v>
      </c>
      <c r="H76">
        <v>0.5</v>
      </c>
      <c r="I76">
        <v>4024</v>
      </c>
      <c r="J76">
        <v>7766</v>
      </c>
      <c r="L76">
        <v>3108</v>
      </c>
      <c r="M76">
        <v>3.5019999999999998</v>
      </c>
      <c r="N76">
        <v>6.8579999999999997</v>
      </c>
      <c r="O76">
        <v>3.3559999999999999</v>
      </c>
      <c r="Q76">
        <v>0.20899999999999999</v>
      </c>
      <c r="R76">
        <v>1</v>
      </c>
      <c r="S76">
        <v>0</v>
      </c>
      <c r="T76">
        <v>0</v>
      </c>
      <c r="V76">
        <v>0</v>
      </c>
      <c r="Y76" s="1">
        <v>44845</v>
      </c>
      <c r="Z76" s="6">
        <v>0.93731481481481482</v>
      </c>
      <c r="AB76">
        <v>1</v>
      </c>
      <c r="AD76" s="3">
        <f t="shared" si="8"/>
        <v>4.0246384465722196</v>
      </c>
      <c r="AE76" s="3">
        <f t="shared" si="9"/>
        <v>7.7192393868804796</v>
      </c>
      <c r="AF76" s="3">
        <f t="shared" si="10"/>
        <v>3.69460094030826</v>
      </c>
      <c r="AG76" s="3">
        <f t="shared" si="11"/>
        <v>0.31926330399590275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156</v>
      </c>
      <c r="D77" t="s">
        <v>27</v>
      </c>
      <c r="G77">
        <v>0.5</v>
      </c>
      <c r="H77">
        <v>0.5</v>
      </c>
      <c r="I77">
        <v>5143</v>
      </c>
      <c r="J77">
        <v>7563</v>
      </c>
      <c r="L77">
        <v>1334</v>
      </c>
      <c r="M77">
        <v>4.3609999999999998</v>
      </c>
      <c r="N77">
        <v>6.6859999999999999</v>
      </c>
      <c r="O77">
        <v>2.3250000000000002</v>
      </c>
      <c r="Q77">
        <v>2.4E-2</v>
      </c>
      <c r="R77">
        <v>1</v>
      </c>
      <c r="S77">
        <v>0</v>
      </c>
      <c r="T77">
        <v>0</v>
      </c>
      <c r="V77">
        <v>0</v>
      </c>
      <c r="Y77" s="1">
        <v>44845</v>
      </c>
      <c r="Z77" s="6">
        <v>0.9503125</v>
      </c>
      <c r="AB77">
        <v>1</v>
      </c>
      <c r="AD77" s="3">
        <f t="shared" si="8"/>
        <v>5.1323701429901911</v>
      </c>
      <c r="AE77" s="3">
        <f t="shared" si="9"/>
        <v>7.5210086124453106</v>
      </c>
      <c r="AF77" s="3">
        <f t="shared" si="10"/>
        <v>2.3886384694551195</v>
      </c>
      <c r="AG77" s="3">
        <f t="shared" si="11"/>
        <v>0.14316926028569654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156</v>
      </c>
      <c r="D78" t="s">
        <v>27</v>
      </c>
      <c r="G78">
        <v>0.5</v>
      </c>
      <c r="H78">
        <v>0.5</v>
      </c>
      <c r="I78">
        <v>5617</v>
      </c>
      <c r="J78">
        <v>7536</v>
      </c>
      <c r="L78">
        <v>1303</v>
      </c>
      <c r="M78">
        <v>4.7240000000000002</v>
      </c>
      <c r="N78">
        <v>6.6630000000000003</v>
      </c>
      <c r="O78">
        <v>1.9390000000000001</v>
      </c>
      <c r="Q78">
        <v>0.02</v>
      </c>
      <c r="R78">
        <v>1</v>
      </c>
      <c r="S78">
        <v>0</v>
      </c>
      <c r="T78">
        <v>0</v>
      </c>
      <c r="V78">
        <v>0</v>
      </c>
      <c r="Y78" s="1">
        <v>44845</v>
      </c>
      <c r="Z78" s="6">
        <v>0.95745370370370375</v>
      </c>
      <c r="AB78">
        <v>1</v>
      </c>
      <c r="AD78" s="3">
        <f t="shared" si="8"/>
        <v>5.6015969741806462</v>
      </c>
      <c r="AE78" s="3">
        <f t="shared" si="9"/>
        <v>7.494642942939155</v>
      </c>
      <c r="AF78" s="3">
        <f t="shared" si="10"/>
        <v>1.8930459687585088</v>
      </c>
      <c r="AG78" s="3">
        <f t="shared" si="11"/>
        <v>0.14009208139335358</v>
      </c>
      <c r="AH78" s="3"/>
      <c r="AK78">
        <f>ABS(100*(AD78-AD79)/(AVERAGE(AD78:AD79)))</f>
        <v>0.26543604718612679</v>
      </c>
      <c r="AQ78">
        <f>ABS(100*(AE78-AE79)/(AVERAGE(AE78:AE79)))</f>
        <v>0.30012567837368148</v>
      </c>
      <c r="AW78">
        <f>ABS(100*(AF78-AF79)/(AVERAGE(AF78:AF79)))</f>
        <v>0.40284408203124145</v>
      </c>
      <c r="BC78">
        <f>ABS(100*(AG78-AG79)/(AVERAGE(AG78:AG79)))</f>
        <v>0.91690681276359476</v>
      </c>
      <c r="BG78" s="3">
        <f>AVERAGE(AD78:AD79)</f>
        <v>5.5941724990035819</v>
      </c>
      <c r="BH78" s="3">
        <f>AVERAGE(AE78:AE79)</f>
        <v>7.4834131207420889</v>
      </c>
      <c r="BI78" s="3">
        <f>AVERAGE(AF78:AF79)</f>
        <v>1.8892406217385069</v>
      </c>
      <c r="BJ78" s="3">
        <f>AVERAGE(AG78:AG79)</f>
        <v>0.14073729632239323</v>
      </c>
    </row>
    <row r="79" spans="1:62" x14ac:dyDescent="0.35">
      <c r="A79">
        <v>55</v>
      </c>
      <c r="B79">
        <v>16</v>
      </c>
      <c r="C79" t="s">
        <v>156</v>
      </c>
      <c r="D79" t="s">
        <v>27</v>
      </c>
      <c r="G79">
        <v>0.5</v>
      </c>
      <c r="H79">
        <v>0.5</v>
      </c>
      <c r="I79">
        <v>5602</v>
      </c>
      <c r="J79">
        <v>7513</v>
      </c>
      <c r="L79">
        <v>1316</v>
      </c>
      <c r="M79">
        <v>4.7119999999999997</v>
      </c>
      <c r="N79">
        <v>6.6429999999999998</v>
      </c>
      <c r="O79">
        <v>1.931</v>
      </c>
      <c r="Q79">
        <v>2.1999999999999999E-2</v>
      </c>
      <c r="R79">
        <v>1</v>
      </c>
      <c r="S79">
        <v>0</v>
      </c>
      <c r="T79">
        <v>0</v>
      </c>
      <c r="V79">
        <v>0</v>
      </c>
      <c r="Y79" s="1">
        <v>44845</v>
      </c>
      <c r="Z79" s="6">
        <v>0.9650347222222222</v>
      </c>
      <c r="AB79">
        <v>1</v>
      </c>
      <c r="AD79" s="3">
        <f t="shared" si="8"/>
        <v>5.5867480238265177</v>
      </c>
      <c r="AE79" s="3">
        <f t="shared" si="9"/>
        <v>7.4721832985450227</v>
      </c>
      <c r="AF79" s="3">
        <f t="shared" si="10"/>
        <v>1.885435274718505</v>
      </c>
      <c r="AG79" s="3">
        <f t="shared" si="11"/>
        <v>0.14138251125143289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157</v>
      </c>
      <c r="D80" t="s">
        <v>27</v>
      </c>
      <c r="G80">
        <v>0.5</v>
      </c>
      <c r="H80">
        <v>0.5</v>
      </c>
      <c r="I80">
        <v>6103</v>
      </c>
      <c r="J80">
        <v>7836</v>
      </c>
      <c r="L80">
        <v>8206</v>
      </c>
      <c r="M80">
        <v>5.0970000000000004</v>
      </c>
      <c r="N80">
        <v>6.9169999999999998</v>
      </c>
      <c r="O80">
        <v>1.82</v>
      </c>
      <c r="Q80">
        <v>0.74199999999999999</v>
      </c>
      <c r="R80">
        <v>1</v>
      </c>
      <c r="S80">
        <v>0</v>
      </c>
      <c r="T80">
        <v>0</v>
      </c>
      <c r="V80">
        <v>0</v>
      </c>
      <c r="Y80" s="1">
        <v>44845</v>
      </c>
      <c r="Z80" s="6">
        <v>0.97805555555555557</v>
      </c>
      <c r="AB80">
        <v>1</v>
      </c>
      <c r="AD80" s="3">
        <f t="shared" si="8"/>
        <v>6.0827029656544038</v>
      </c>
      <c r="AE80" s="3">
        <f t="shared" si="9"/>
        <v>7.7875948263408832</v>
      </c>
      <c r="AF80" s="3">
        <f t="shared" si="10"/>
        <v>1.7048918606864794</v>
      </c>
      <c r="AG80" s="3">
        <f t="shared" si="11"/>
        <v>0.82531033603346271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157</v>
      </c>
      <c r="D81" t="s">
        <v>27</v>
      </c>
      <c r="G81">
        <v>0.5</v>
      </c>
      <c r="H81">
        <v>0.5</v>
      </c>
      <c r="I81">
        <v>6295</v>
      </c>
      <c r="J81">
        <v>7751</v>
      </c>
      <c r="L81">
        <v>8099</v>
      </c>
      <c r="M81">
        <v>5.2439999999999998</v>
      </c>
      <c r="N81">
        <v>6.8449999999999998</v>
      </c>
      <c r="O81">
        <v>1.6</v>
      </c>
      <c r="Q81">
        <v>0.73099999999999998</v>
      </c>
      <c r="R81">
        <v>1</v>
      </c>
      <c r="S81">
        <v>0</v>
      </c>
      <c r="T81">
        <v>0</v>
      </c>
      <c r="V81">
        <v>0</v>
      </c>
      <c r="Y81" s="1">
        <v>44845</v>
      </c>
      <c r="Z81" s="6">
        <v>0.98525462962962962</v>
      </c>
      <c r="AB81">
        <v>1</v>
      </c>
      <c r="AD81" s="3">
        <f t="shared" si="8"/>
        <v>6.2727695301872455</v>
      </c>
      <c r="AE81" s="3">
        <f t="shared" si="9"/>
        <v>7.7045917927103931</v>
      </c>
      <c r="AF81" s="3">
        <f t="shared" si="10"/>
        <v>1.4318222625231476</v>
      </c>
      <c r="AG81" s="3">
        <f t="shared" si="11"/>
        <v>0.81468910566311759</v>
      </c>
      <c r="AH81" s="3"/>
      <c r="AK81">
        <f>ABS(100*(AD81-AD82)/(AVERAGE(AD81:AD82)))</f>
        <v>0.39375791464409954</v>
      </c>
      <c r="AQ81">
        <f>ABS(100*(AE81-AE82)/(AVERAGE(AE81:AE82)))</f>
        <v>1.1342217572542184</v>
      </c>
      <c r="AW81">
        <f>ABS(100*(AF81-AF82)/(AVERAGE(AF81:AF82)))</f>
        <v>4.3144530677828756</v>
      </c>
      <c r="BC81">
        <f>ABS(100*(AG81-AG82)/(AVERAGE(AG81:AG82)))</f>
        <v>1.1508441209971023</v>
      </c>
      <c r="BG81" s="3">
        <f>AVERAGE(AD81:AD82)</f>
        <v>6.2851436554823525</v>
      </c>
      <c r="BH81" s="3">
        <f>AVERAGE(AE81:AE82)</f>
        <v>7.7485345752206527</v>
      </c>
      <c r="BI81" s="3">
        <f>AVERAGE(AF81:AF82)</f>
        <v>1.4633909197383002</v>
      </c>
      <c r="BJ81" s="3">
        <f>AVERAGE(AG81:AG82)</f>
        <v>0.81940413783686883</v>
      </c>
    </row>
    <row r="82" spans="1:62" x14ac:dyDescent="0.35">
      <c r="A82">
        <v>58</v>
      </c>
      <c r="B82">
        <v>17</v>
      </c>
      <c r="C82" t="s">
        <v>157</v>
      </c>
      <c r="D82" t="s">
        <v>27</v>
      </c>
      <c r="G82">
        <v>0.5</v>
      </c>
      <c r="H82">
        <v>0.5</v>
      </c>
      <c r="I82">
        <v>6320</v>
      </c>
      <c r="J82">
        <v>7841</v>
      </c>
      <c r="L82">
        <v>8194</v>
      </c>
      <c r="M82">
        <v>5.2629999999999999</v>
      </c>
      <c r="N82">
        <v>6.9210000000000003</v>
      </c>
      <c r="O82">
        <v>1.6579999999999999</v>
      </c>
      <c r="Q82">
        <v>0.74099999999999999</v>
      </c>
      <c r="R82">
        <v>1</v>
      </c>
      <c r="S82">
        <v>0</v>
      </c>
      <c r="T82">
        <v>0</v>
      </c>
      <c r="V82">
        <v>0</v>
      </c>
      <c r="Y82" s="1">
        <v>44845</v>
      </c>
      <c r="Z82" s="6">
        <v>0.99284722222222221</v>
      </c>
      <c r="AB82">
        <v>1</v>
      </c>
      <c r="AD82" s="3">
        <f t="shared" si="8"/>
        <v>6.2975177807774587</v>
      </c>
      <c r="AE82" s="3">
        <f t="shared" si="9"/>
        <v>7.7924773577309114</v>
      </c>
      <c r="AF82" s="3">
        <f t="shared" si="10"/>
        <v>1.4949595769534527</v>
      </c>
      <c r="AG82" s="3">
        <f t="shared" si="11"/>
        <v>0.82411917001062018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158</v>
      </c>
      <c r="D83" t="s">
        <v>27</v>
      </c>
      <c r="G83">
        <v>0.5</v>
      </c>
      <c r="H83">
        <v>0.5</v>
      </c>
      <c r="I83">
        <v>4712</v>
      </c>
      <c r="J83">
        <v>7566</v>
      </c>
      <c r="L83">
        <v>2540</v>
      </c>
      <c r="M83">
        <v>4.0289999999999999</v>
      </c>
      <c r="N83">
        <v>6.6879999999999997</v>
      </c>
      <c r="O83">
        <v>2.6589999999999998</v>
      </c>
      <c r="Q83">
        <v>0.15</v>
      </c>
      <c r="R83">
        <v>1</v>
      </c>
      <c r="S83">
        <v>0</v>
      </c>
      <c r="T83">
        <v>0</v>
      </c>
      <c r="V83">
        <v>0</v>
      </c>
      <c r="Y83" s="1">
        <v>44846</v>
      </c>
      <c r="Z83" s="6">
        <v>5.8796296296296296E-3</v>
      </c>
      <c r="AB83">
        <v>1</v>
      </c>
      <c r="AD83" s="3">
        <f t="shared" si="8"/>
        <v>4.7057103028149045</v>
      </c>
      <c r="AE83" s="3">
        <f t="shared" si="9"/>
        <v>7.5239381312793281</v>
      </c>
      <c r="AF83" s="3">
        <f t="shared" si="10"/>
        <v>2.8182278284644235</v>
      </c>
      <c r="AG83" s="3">
        <f t="shared" si="11"/>
        <v>0.26288144558136095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158</v>
      </c>
      <c r="D84" t="s">
        <v>27</v>
      </c>
      <c r="G84">
        <v>0.5</v>
      </c>
      <c r="H84">
        <v>0.5</v>
      </c>
      <c r="I84">
        <v>4197</v>
      </c>
      <c r="J84">
        <v>7575</v>
      </c>
      <c r="L84">
        <v>2504</v>
      </c>
      <c r="M84">
        <v>3.6349999999999998</v>
      </c>
      <c r="N84">
        <v>6.6959999999999997</v>
      </c>
      <c r="O84">
        <v>3.0609999999999999</v>
      </c>
      <c r="Q84">
        <v>0.14599999999999999</v>
      </c>
      <c r="R84">
        <v>1</v>
      </c>
      <c r="S84">
        <v>0</v>
      </c>
      <c r="T84">
        <v>0</v>
      </c>
      <c r="V84">
        <v>0</v>
      </c>
      <c r="Y84" s="1">
        <v>44846</v>
      </c>
      <c r="Z84" s="6">
        <v>1.2939814814814814E-2</v>
      </c>
      <c r="AB84">
        <v>2</v>
      </c>
      <c r="AD84" s="3">
        <f t="shared" si="8"/>
        <v>4.1958963406564997</v>
      </c>
      <c r="AE84" s="3">
        <f t="shared" si="9"/>
        <v>7.5327266877813797</v>
      </c>
      <c r="AF84" s="3">
        <f t="shared" si="10"/>
        <v>3.3368303471248799</v>
      </c>
      <c r="AG84" s="3">
        <f t="shared" si="11"/>
        <v>0.25930794751283365</v>
      </c>
      <c r="AH84" s="3"/>
      <c r="AK84">
        <f>ABS(100*(AD84-AD85)/(AVERAGE(AD84:AD85)))</f>
        <v>0.11803368918753897</v>
      </c>
      <c r="AQ84">
        <f>ABS(100*(AE84-AE85)/(AVERAGE(AE84:AE85)))</f>
        <v>0.42871305805320242</v>
      </c>
      <c r="AW84">
        <f>ABS(100*(AF84-AF85)/(AVERAGE(AF84:AF85)))</f>
        <v>0.82074855553108272</v>
      </c>
      <c r="BC84">
        <f>ABS(100*(AG84-AG85)/(AVERAGE(AG84:AG85)))</f>
        <v>2.494981322693429</v>
      </c>
      <c r="BG84" s="3">
        <f>AVERAGE(AD84:AD85)</f>
        <v>4.1934215155974783</v>
      </c>
      <c r="BH84" s="3">
        <f>AVERAGE(AE84:AE85)</f>
        <v>7.5166143341942853</v>
      </c>
      <c r="BI84" s="3">
        <f>AVERAGE(AF84:AF85)</f>
        <v>3.3231928185968069</v>
      </c>
      <c r="BJ84" s="3">
        <f>AVERAGE(AG84:AG85)</f>
        <v>0.26258365407565032</v>
      </c>
    </row>
    <row r="85" spans="1:62" x14ac:dyDescent="0.35">
      <c r="A85">
        <v>61</v>
      </c>
      <c r="B85">
        <v>18</v>
      </c>
      <c r="C85" t="s">
        <v>158</v>
      </c>
      <c r="D85" t="s">
        <v>27</v>
      </c>
      <c r="G85">
        <v>0.5</v>
      </c>
      <c r="H85">
        <v>0.5</v>
      </c>
      <c r="I85">
        <v>4192</v>
      </c>
      <c r="J85">
        <v>7542</v>
      </c>
      <c r="L85">
        <v>2570</v>
      </c>
      <c r="M85">
        <v>3.6309999999999998</v>
      </c>
      <c r="N85">
        <v>6.6680000000000001</v>
      </c>
      <c r="O85">
        <v>3.0369999999999999</v>
      </c>
      <c r="Q85">
        <v>0.153</v>
      </c>
      <c r="R85">
        <v>1</v>
      </c>
      <c r="S85">
        <v>0</v>
      </c>
      <c r="T85">
        <v>0</v>
      </c>
      <c r="V85">
        <v>0</v>
      </c>
      <c r="Y85" s="1">
        <v>44846</v>
      </c>
      <c r="Z85" s="6">
        <v>2.0405092592592593E-2</v>
      </c>
      <c r="AB85">
        <v>2</v>
      </c>
      <c r="AD85" s="3">
        <f t="shared" si="8"/>
        <v>4.190946690538456</v>
      </c>
      <c r="AE85" s="3">
        <f t="shared" si="9"/>
        <v>7.50050198060719</v>
      </c>
      <c r="AF85" s="3">
        <f t="shared" si="10"/>
        <v>3.3095552900687339</v>
      </c>
      <c r="AG85" s="3">
        <f t="shared" si="11"/>
        <v>0.26585936063846705</v>
      </c>
      <c r="AH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6794</v>
      </c>
      <c r="J86">
        <v>13495</v>
      </c>
      <c r="L86">
        <v>4681</v>
      </c>
      <c r="M86">
        <v>5.6269999999999998</v>
      </c>
      <c r="N86">
        <v>11.711</v>
      </c>
      <c r="O86">
        <v>6.0839999999999996</v>
      </c>
      <c r="Q86">
        <v>0.374</v>
      </c>
      <c r="R86">
        <v>1</v>
      </c>
      <c r="S86">
        <v>0</v>
      </c>
      <c r="T86">
        <v>0</v>
      </c>
      <c r="V86">
        <v>0</v>
      </c>
      <c r="Y86" s="1">
        <v>44846</v>
      </c>
      <c r="Z86" s="6">
        <v>3.3692129629629627E-2</v>
      </c>
      <c r="AB86">
        <v>1</v>
      </c>
      <c r="AD86" s="3">
        <f t="shared" si="8"/>
        <v>6.7667446119679138</v>
      </c>
      <c r="AE86" s="3">
        <f t="shared" si="9"/>
        <v>13.31364385357548</v>
      </c>
      <c r="AF86" s="3">
        <f t="shared" si="10"/>
        <v>6.5468992416075658</v>
      </c>
      <c r="AG86" s="3">
        <f t="shared" si="11"/>
        <v>0.47540531682349824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7810</v>
      </c>
      <c r="J87">
        <v>13522</v>
      </c>
      <c r="L87">
        <v>4712</v>
      </c>
      <c r="M87">
        <v>6.4059999999999997</v>
      </c>
      <c r="N87">
        <v>11.734</v>
      </c>
      <c r="O87">
        <v>5.3280000000000003</v>
      </c>
      <c r="Q87">
        <v>0.377</v>
      </c>
      <c r="R87">
        <v>1</v>
      </c>
      <c r="S87">
        <v>0</v>
      </c>
      <c r="T87">
        <v>0</v>
      </c>
      <c r="V87">
        <v>0</v>
      </c>
      <c r="Y87" s="1">
        <v>44846</v>
      </c>
      <c r="Z87" s="6">
        <v>4.1157407407407406E-2</v>
      </c>
      <c r="AB87">
        <v>1</v>
      </c>
      <c r="AD87" s="3">
        <f t="shared" si="8"/>
        <v>7.7725135159542047</v>
      </c>
      <c r="AE87" s="3">
        <f t="shared" si="9"/>
        <v>13.340009523081635</v>
      </c>
      <c r="AF87" s="3">
        <f t="shared" si="10"/>
        <v>5.5674960071274304</v>
      </c>
      <c r="AG87" s="3">
        <f t="shared" si="11"/>
        <v>0.47848249571584117</v>
      </c>
      <c r="AH87" s="3"/>
      <c r="AK87">
        <f>ABS(100*(AD87-AD88)/(AVERAGE(AD87:AD88)))</f>
        <v>0.4723557783981393</v>
      </c>
      <c r="AM87">
        <f>100*((AVERAGE(AD87:AD88)*25.225)-(AVERAGE(AD69:AD70)*25))/(1000*0.075)</f>
        <v>125.07758287061597</v>
      </c>
      <c r="AQ87">
        <f>ABS(100*(AE87-AE88)/(AVERAGE(AE87:AE88)))</f>
        <v>0.73470223769165877</v>
      </c>
      <c r="AS87">
        <f>100*((AVERAGE(AE87:AE88)*25.225)-(AVERAGE(AE69:AE70)*25))/(2000*0.075)</f>
        <v>102.29714748720221</v>
      </c>
      <c r="AW87">
        <f>ABS(100*(AF87-AF88)/(AVERAGE(AF87:AF88)))</f>
        <v>1.1021020204027343</v>
      </c>
      <c r="AY87">
        <f>100*((AVERAGE(AF87:AF88)*25.225)-(AVERAGE(AF69:AF70)*25))/(1000*0.075)</f>
        <v>79.516712103788507</v>
      </c>
      <c r="BC87">
        <f>ABS(100*(AG87-AG88)/(AVERAGE(AG87:AG88)))</f>
        <v>0.97981775889954081</v>
      </c>
      <c r="BE87">
        <f>100*((AVERAGE(AG87:AG88)*25.225)-(AVERAGE(AG69:AG70)*25))/(100*0.075)</f>
        <v>100.55993284331683</v>
      </c>
      <c r="BG87" s="3">
        <f>AVERAGE(AD87:AD88)</f>
        <v>7.7541998105174468</v>
      </c>
      <c r="BH87" s="3">
        <f>AVERAGE(AE87:AE88)</f>
        <v>13.291184209181347</v>
      </c>
      <c r="BI87" s="3">
        <f>AVERAGE(AF87:AF88)</f>
        <v>5.5369843986639005</v>
      </c>
      <c r="BJ87" s="3">
        <f>AVERAGE(AG87:AG88)</f>
        <v>0.4761497955877747</v>
      </c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7773</v>
      </c>
      <c r="J88">
        <v>13422</v>
      </c>
      <c r="L88">
        <v>4665</v>
      </c>
      <c r="M88">
        <v>6.3780000000000001</v>
      </c>
      <c r="N88">
        <v>11.65</v>
      </c>
      <c r="O88">
        <v>5.2709999999999999</v>
      </c>
      <c r="Q88">
        <v>0.372</v>
      </c>
      <c r="R88">
        <v>1</v>
      </c>
      <c r="S88">
        <v>0</v>
      </c>
      <c r="T88">
        <v>0</v>
      </c>
      <c r="V88">
        <v>0</v>
      </c>
      <c r="Y88" s="1">
        <v>44846</v>
      </c>
      <c r="Z88" s="6">
        <v>4.8993055555555554E-2</v>
      </c>
      <c r="AB88">
        <v>1</v>
      </c>
      <c r="AD88" s="3">
        <f t="shared" si="8"/>
        <v>7.735886105080688</v>
      </c>
      <c r="AE88" s="3">
        <f t="shared" si="9"/>
        <v>13.242358895281059</v>
      </c>
      <c r="AF88" s="3">
        <f t="shared" si="10"/>
        <v>5.5064727902003714</v>
      </c>
      <c r="AG88" s="3">
        <f t="shared" si="11"/>
        <v>0.47381709545970829</v>
      </c>
      <c r="AH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5228</v>
      </c>
      <c r="J89">
        <v>7884</v>
      </c>
      <c r="L89">
        <v>2572</v>
      </c>
      <c r="M89">
        <v>4.4260000000000002</v>
      </c>
      <c r="N89">
        <v>6.9580000000000002</v>
      </c>
      <c r="O89">
        <v>2.532</v>
      </c>
      <c r="Q89">
        <v>0.153</v>
      </c>
      <c r="R89">
        <v>1</v>
      </c>
      <c r="S89">
        <v>0</v>
      </c>
      <c r="T89">
        <v>0</v>
      </c>
      <c r="V89">
        <v>0</v>
      </c>
      <c r="Y89" s="1">
        <v>44846</v>
      </c>
      <c r="Z89" s="6">
        <v>6.2337962962962963E-2</v>
      </c>
      <c r="AB89">
        <v>1</v>
      </c>
      <c r="AD89" s="3">
        <f t="shared" si="8"/>
        <v>5.2165141949969183</v>
      </c>
      <c r="AE89" s="3">
        <f t="shared" si="9"/>
        <v>7.8344671276851585</v>
      </c>
      <c r="AF89" s="3">
        <f t="shared" si="10"/>
        <v>2.6179529326882403</v>
      </c>
      <c r="AG89" s="3">
        <f t="shared" si="11"/>
        <v>0.26605788830894078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4282</v>
      </c>
      <c r="J90">
        <v>7843</v>
      </c>
      <c r="L90">
        <v>2519</v>
      </c>
      <c r="M90">
        <v>3.7</v>
      </c>
      <c r="N90">
        <v>6.923</v>
      </c>
      <c r="O90">
        <v>3.2229999999999999</v>
      </c>
      <c r="Q90">
        <v>0.14699999999999999</v>
      </c>
      <c r="R90">
        <v>1</v>
      </c>
      <c r="S90">
        <v>0</v>
      </c>
      <c r="T90">
        <v>0</v>
      </c>
      <c r="V90">
        <v>0</v>
      </c>
      <c r="Y90" s="1">
        <v>44846</v>
      </c>
      <c r="Z90" s="6">
        <v>6.9386574074074073E-2</v>
      </c>
      <c r="AB90">
        <v>1</v>
      </c>
      <c r="AD90" s="3">
        <f t="shared" si="8"/>
        <v>4.280040392663226</v>
      </c>
      <c r="AE90" s="3">
        <f t="shared" si="9"/>
        <v>7.7944303702869231</v>
      </c>
      <c r="AF90" s="3">
        <f t="shared" si="10"/>
        <v>3.5143899776236971</v>
      </c>
      <c r="AG90" s="3">
        <f t="shared" si="11"/>
        <v>0.2607969050413867</v>
      </c>
      <c r="AH90" s="3"/>
      <c r="AK90">
        <f>ABS(100*(AD90-AD91)/(AVERAGE(AD90:AD91)))</f>
        <v>0.48689118197162967</v>
      </c>
      <c r="AL90">
        <f>ABS(100*((AVERAGE(AD90:AD91)-AVERAGE(AD84:AD85))/(AVERAGE(AD84:AD85,AD90:AD91))))</f>
        <v>1.8013471009129929</v>
      </c>
      <c r="AQ90">
        <f>ABS(100*(AE90-AE91)/(AVERAGE(AE90:AE91)))</f>
        <v>0.37514273097938106</v>
      </c>
      <c r="AR90">
        <f>ABS(100*((AVERAGE(AE90:AE91)-AVERAGE(AE84:AE85))/(AVERAGE(AE84:AE85,AE90:AE91))))</f>
        <v>3.8166449458007454</v>
      </c>
      <c r="AW90">
        <f>ABS(100*(AF90-AF91)/(AVERAGE(AF90:AF91)))</f>
        <v>1.4150214255238347</v>
      </c>
      <c r="AX90">
        <f>ABS(100*((AVERAGE(AF90:AF91)-AVERAGE(AF84:AF85))/(AVERAGE(AF84:AF85,AF90:AF91))))</f>
        <v>6.3019334233061777</v>
      </c>
      <c r="BC90">
        <f>ABS(100*(AG90-AG91)/(AVERAGE(AG90:AG91)))</f>
        <v>1.1099159809367061</v>
      </c>
      <c r="BD90">
        <f>ABS(100*((AVERAGE(AG90:AG91)-AVERAGE(AG84:AG85))/(AVERAGE(AG84:AG85,AG90:AG91))))</f>
        <v>1.2361830942258665</v>
      </c>
      <c r="BG90" s="3">
        <f>AVERAGE(AD90:AD91)</f>
        <v>4.2696461274153368</v>
      </c>
      <c r="BH90" s="3">
        <f>AVERAGE(AE90:AE91)</f>
        <v>7.8090779644570096</v>
      </c>
      <c r="BI90" s="3">
        <f>AVERAGE(AF90:AF91)</f>
        <v>3.5394318370416729</v>
      </c>
      <c r="BJ90" s="3">
        <f>AVERAGE(AG90:AG91)</f>
        <v>0.25935757943045212</v>
      </c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4261</v>
      </c>
      <c r="J91">
        <v>7873</v>
      </c>
      <c r="L91">
        <v>2490</v>
      </c>
      <c r="M91">
        <v>3.6840000000000002</v>
      </c>
      <c r="N91">
        <v>6.9480000000000004</v>
      </c>
      <c r="O91">
        <v>3.2639999999999998</v>
      </c>
      <c r="Q91">
        <v>0.14399999999999999</v>
      </c>
      <c r="R91">
        <v>1</v>
      </c>
      <c r="S91">
        <v>0</v>
      </c>
      <c r="T91">
        <v>0</v>
      </c>
      <c r="V91">
        <v>0</v>
      </c>
      <c r="Y91" s="1">
        <v>44846</v>
      </c>
      <c r="Z91" s="6">
        <v>7.6932870370370374E-2</v>
      </c>
      <c r="AB91">
        <v>1</v>
      </c>
      <c r="AD91" s="3">
        <f t="shared" si="8"/>
        <v>4.2592518621674476</v>
      </c>
      <c r="AE91" s="3">
        <f t="shared" si="9"/>
        <v>7.8237255586270962</v>
      </c>
      <c r="AF91" s="3">
        <f t="shared" si="10"/>
        <v>3.5644736964596486</v>
      </c>
      <c r="AG91" s="3">
        <f t="shared" si="11"/>
        <v>0.2579182538195175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1366</v>
      </c>
      <c r="J92">
        <v>528</v>
      </c>
      <c r="L92">
        <v>253</v>
      </c>
      <c r="M92">
        <v>1.4630000000000001</v>
      </c>
      <c r="N92">
        <v>0.72599999999999998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44846</v>
      </c>
      <c r="Z92" s="6">
        <v>8.9120370370370364E-2</v>
      </c>
      <c r="AB92">
        <v>1</v>
      </c>
      <c r="AD92" s="3">
        <f t="shared" si="8"/>
        <v>1.3934044438206838</v>
      </c>
      <c r="AE92" s="3">
        <f t="shared" si="9"/>
        <v>0.65128694667478848</v>
      </c>
      <c r="AF92" s="3">
        <f t="shared" si="10"/>
        <v>-0.74211749714589537</v>
      </c>
      <c r="AG92" s="3">
        <f t="shared" si="11"/>
        <v>3.5865054394640779E-2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222</v>
      </c>
      <c r="J93">
        <v>477</v>
      </c>
      <c r="L93">
        <v>265</v>
      </c>
      <c r="M93">
        <v>0.58599999999999997</v>
      </c>
      <c r="N93">
        <v>0.68200000000000005</v>
      </c>
      <c r="O93">
        <v>9.7000000000000003E-2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44846</v>
      </c>
      <c r="Z93" s="6">
        <v>9.5173611111111112E-2</v>
      </c>
      <c r="AB93">
        <v>1</v>
      </c>
      <c r="AD93" s="3">
        <f t="shared" si="8"/>
        <v>0.26092449681249819</v>
      </c>
      <c r="AE93" s="3">
        <f t="shared" si="9"/>
        <v>0.60148512649649488</v>
      </c>
      <c r="AF93" s="3">
        <f t="shared" si="10"/>
        <v>0.3405606296839967</v>
      </c>
      <c r="AG93" s="3">
        <f t="shared" si="11"/>
        <v>3.7056220417483209E-2</v>
      </c>
      <c r="AH93" s="3"/>
      <c r="AK93">
        <f>ABS(100*(AD93-AD94)/(AVERAGE(AD93:AD94)))</f>
        <v>3.47384752739673</v>
      </c>
      <c r="AQ93">
        <f>ABS(100*(AE93-AE94)/(AVERAGE(AE93:AE94)))</f>
        <v>2.72236854362386</v>
      </c>
      <c r="AW93">
        <f>ABS(100*(AF93-AF94)/(AVERAGE(AF93:AF94)))</f>
        <v>7.22016679361945</v>
      </c>
      <c r="BC93">
        <f>ABS(100*(AG93-AG94)/(AVERAGE(AG93:AG94)))</f>
        <v>7.216000753211433</v>
      </c>
      <c r="BG93" s="3">
        <f>AVERAGE(AD93:AD94)</f>
        <v>0.25646981170625971</v>
      </c>
      <c r="BH93" s="3">
        <f>AVERAGE(AE93:AE94)</f>
        <v>0.60978542985954376</v>
      </c>
      <c r="BI93" s="3">
        <f>AVERAGE(AF93:AF94)</f>
        <v>0.35331561815328405</v>
      </c>
      <c r="BJ93" s="3">
        <f>AVERAGE(AG93:AG94)</f>
        <v>3.5765790559403904E-2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213</v>
      </c>
      <c r="J94">
        <v>494</v>
      </c>
      <c r="L94">
        <v>239</v>
      </c>
      <c r="M94">
        <v>0.57799999999999996</v>
      </c>
      <c r="N94">
        <v>0.69699999999999995</v>
      </c>
      <c r="O94">
        <v>0.11899999999999999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44846</v>
      </c>
      <c r="Z94" s="6">
        <v>0.10172453703703704</v>
      </c>
      <c r="AB94">
        <v>1</v>
      </c>
      <c r="AD94" s="3">
        <f t="shared" si="8"/>
        <v>0.25201512660002123</v>
      </c>
      <c r="AE94" s="3">
        <f t="shared" si="9"/>
        <v>0.61808573322259264</v>
      </c>
      <c r="AF94" s="3">
        <f t="shared" si="10"/>
        <v>0.3660706066225714</v>
      </c>
      <c r="AG94" s="3">
        <f t="shared" si="11"/>
        <v>3.4475360701324599E-2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3292</v>
      </c>
      <c r="J95">
        <v>6726</v>
      </c>
      <c r="L95">
        <v>3277</v>
      </c>
      <c r="M95">
        <v>4.9009999999999998</v>
      </c>
      <c r="N95">
        <v>9.9610000000000003</v>
      </c>
      <c r="O95">
        <v>5.0599999999999996</v>
      </c>
      <c r="Q95">
        <v>0.378</v>
      </c>
      <c r="R95">
        <v>1</v>
      </c>
      <c r="S95">
        <v>0</v>
      </c>
      <c r="T95">
        <v>0</v>
      </c>
      <c r="V95">
        <v>0</v>
      </c>
      <c r="Y95" s="1">
        <v>44846</v>
      </c>
      <c r="Z95" s="6">
        <v>0.11408564814814814</v>
      </c>
      <c r="AB95">
        <v>1</v>
      </c>
      <c r="AD95" s="3">
        <f t="shared" si="8"/>
        <v>5.5000161154845975</v>
      </c>
      <c r="AE95" s="3">
        <f t="shared" si="9"/>
        <v>11.172788096257483</v>
      </c>
      <c r="AF95" s="3">
        <f t="shared" si="10"/>
        <v>5.6727719807728851</v>
      </c>
      <c r="AG95" s="3">
        <f t="shared" si="11"/>
        <v>0.56006482025155613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5714</v>
      </c>
      <c r="J96">
        <v>6715</v>
      </c>
      <c r="L96">
        <v>3373</v>
      </c>
      <c r="M96">
        <v>7.9980000000000002</v>
      </c>
      <c r="N96">
        <v>9.9459999999999997</v>
      </c>
      <c r="O96">
        <v>1.9490000000000001</v>
      </c>
      <c r="Q96">
        <v>0.39500000000000002</v>
      </c>
      <c r="R96">
        <v>1</v>
      </c>
      <c r="S96">
        <v>0</v>
      </c>
      <c r="T96">
        <v>0</v>
      </c>
      <c r="V96">
        <v>0</v>
      </c>
      <c r="Y96" s="1">
        <v>44846</v>
      </c>
      <c r="Z96" s="6">
        <v>0.12100694444444444</v>
      </c>
      <c r="AB96">
        <v>1</v>
      </c>
      <c r="AD96" s="3">
        <f t="shared" si="8"/>
        <v>9.4960336441177926</v>
      </c>
      <c r="AE96" s="3">
        <f t="shared" si="9"/>
        <v>11.154885481160711</v>
      </c>
      <c r="AF96" s="3">
        <f t="shared" si="10"/>
        <v>1.6588518370429188</v>
      </c>
      <c r="AG96" s="3">
        <f t="shared" si="11"/>
        <v>0.57594703388945523</v>
      </c>
      <c r="AH96" s="3"/>
      <c r="AI96">
        <f>100*(AVERAGE(I96:I97))/(AVERAGE(I$51:I$52))</f>
        <v>94.031295370221002</v>
      </c>
      <c r="AK96">
        <f>ABS(100*(AD96-AD97)/(AVERAGE(AD96:AD97)))</f>
        <v>3.9178420159487044</v>
      </c>
      <c r="AO96">
        <f>100*(AVERAGE(J96:J97))/(AVERAGE(J$51:J$52))</f>
        <v>91.287749676187886</v>
      </c>
      <c r="AQ96">
        <f>ABS(100*(AE96-AE97)/(AVERAGE(AE96:AE97)))</f>
        <v>0.57063793639361282</v>
      </c>
      <c r="AU96">
        <f>100*(((AVERAGE(J96:J97))-(AVERAGE(I96:I97)))/((AVERAGE(J$51:J$52))-(AVERAGE($I$51:I52))))</f>
        <v>76.309995596653451</v>
      </c>
      <c r="AW96">
        <f>ABS(100*(AF96-AF97)/(AVERAGE(AF96:AF97)))</f>
        <v>30.816238926144724</v>
      </c>
      <c r="BA96">
        <f>100*(AVERAGE(L96:L97))/(AVERAGE(L$51:L$52))</f>
        <v>100.10546933855657</v>
      </c>
      <c r="BC96">
        <f>ABS(100*(AG96-AG97)/(AVERAGE(AG96:AG97)))</f>
        <v>2.9734918590858785</v>
      </c>
      <c r="BG96" s="3">
        <f>AVERAGE(AD96:AD97)</f>
        <v>9.6857702319760985</v>
      </c>
      <c r="BH96" s="3">
        <f>AVERAGE(AE96:AE97)</f>
        <v>11.123149027125525</v>
      </c>
      <c r="BI96" s="3">
        <f>AVERAGE(AF96:AF97)</f>
        <v>1.4373787951494252</v>
      </c>
      <c r="BJ96" s="3">
        <f>AVERAGE(AG96:AG97)</f>
        <v>0.56750960789432137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5944</v>
      </c>
      <c r="J97">
        <v>6676</v>
      </c>
      <c r="L97">
        <v>3271</v>
      </c>
      <c r="M97">
        <v>8.2910000000000004</v>
      </c>
      <c r="N97">
        <v>9.891</v>
      </c>
      <c r="O97">
        <v>1.6</v>
      </c>
      <c r="Q97">
        <v>0.377</v>
      </c>
      <c r="R97">
        <v>1</v>
      </c>
      <c r="S97">
        <v>0</v>
      </c>
      <c r="T97">
        <v>0</v>
      </c>
      <c r="V97">
        <v>0</v>
      </c>
      <c r="Y97" s="1">
        <v>44846</v>
      </c>
      <c r="Z97" s="6">
        <v>0.12836805555555555</v>
      </c>
      <c r="AB97">
        <v>1</v>
      </c>
      <c r="AD97" s="3">
        <f t="shared" si="8"/>
        <v>9.8755068198344045</v>
      </c>
      <c r="AE97" s="3">
        <f t="shared" si="9"/>
        <v>11.091412573090336</v>
      </c>
      <c r="AF97" s="3">
        <f t="shared" si="10"/>
        <v>1.2159057532559316</v>
      </c>
      <c r="AG97" s="3">
        <f t="shared" si="11"/>
        <v>0.55907218189918739</v>
      </c>
      <c r="AH97" s="3"/>
    </row>
    <row r="98" spans="1:62" x14ac:dyDescent="0.35">
      <c r="A98">
        <v>74</v>
      </c>
      <c r="B98">
        <v>21</v>
      </c>
      <c r="C98" t="s">
        <v>159</v>
      </c>
      <c r="D98" t="s">
        <v>27</v>
      </c>
      <c r="G98">
        <v>0.5</v>
      </c>
      <c r="H98">
        <v>0.5</v>
      </c>
      <c r="I98">
        <v>7043</v>
      </c>
      <c r="J98">
        <v>16806</v>
      </c>
      <c r="L98">
        <v>3643</v>
      </c>
      <c r="M98">
        <v>5.8179999999999996</v>
      </c>
      <c r="N98">
        <v>14.516</v>
      </c>
      <c r="O98">
        <v>8.6980000000000004</v>
      </c>
      <c r="Q98">
        <v>0.26500000000000001</v>
      </c>
      <c r="R98">
        <v>1</v>
      </c>
      <c r="S98">
        <v>0</v>
      </c>
      <c r="T98">
        <v>0</v>
      </c>
      <c r="V98">
        <v>0</v>
      </c>
      <c r="Y98" s="1">
        <v>44846</v>
      </c>
      <c r="Z98" s="6">
        <v>0.14256944444444444</v>
      </c>
      <c r="AB98">
        <v>1</v>
      </c>
      <c r="AD98" s="3">
        <f t="shared" si="8"/>
        <v>7.0132371878464435</v>
      </c>
      <c r="AE98" s="3">
        <f t="shared" si="9"/>
        <v>16.546856140052551</v>
      </c>
      <c r="AF98" s="3">
        <f t="shared" si="10"/>
        <v>9.5336189522061083</v>
      </c>
      <c r="AG98" s="3">
        <f t="shared" si="11"/>
        <v>0.37236945584762782</v>
      </c>
      <c r="AH98" s="3"/>
    </row>
    <row r="99" spans="1:62" x14ac:dyDescent="0.35">
      <c r="A99">
        <v>75</v>
      </c>
      <c r="B99">
        <v>21</v>
      </c>
      <c r="C99" t="s">
        <v>159</v>
      </c>
      <c r="D99" t="s">
        <v>27</v>
      </c>
      <c r="G99">
        <v>0.5</v>
      </c>
      <c r="H99">
        <v>0.5</v>
      </c>
      <c r="I99">
        <v>5682</v>
      </c>
      <c r="J99">
        <v>16786</v>
      </c>
      <c r="L99">
        <v>3674</v>
      </c>
      <c r="M99">
        <v>4.774</v>
      </c>
      <c r="N99">
        <v>14.499000000000001</v>
      </c>
      <c r="O99">
        <v>9.7260000000000009</v>
      </c>
      <c r="Q99">
        <v>0.26800000000000002</v>
      </c>
      <c r="R99">
        <v>1</v>
      </c>
      <c r="S99">
        <v>0</v>
      </c>
      <c r="T99">
        <v>0</v>
      </c>
      <c r="V99">
        <v>0</v>
      </c>
      <c r="Y99" s="1">
        <v>44846</v>
      </c>
      <c r="Z99" s="6">
        <v>0.15</v>
      </c>
      <c r="AB99">
        <v>1</v>
      </c>
      <c r="AD99" s="3">
        <f t="shared" si="8"/>
        <v>5.665942425715202</v>
      </c>
      <c r="AE99" s="3">
        <f t="shared" si="9"/>
        <v>16.527326014492438</v>
      </c>
      <c r="AF99" s="3">
        <f t="shared" si="10"/>
        <v>10.861383588777237</v>
      </c>
      <c r="AG99" s="3">
        <f t="shared" si="11"/>
        <v>0.37544663473997081</v>
      </c>
      <c r="AH99" s="3"/>
      <c r="AK99">
        <f>ABS(100*(AD99-AD100)/(AVERAGE(AD99:AD100)))</f>
        <v>1.4075638576178839</v>
      </c>
      <c r="AQ99">
        <f>ABS(100*(AE99-AE100)/(AVERAGE(AE99:AE100)))</f>
        <v>0.23605844390997124</v>
      </c>
      <c r="AW99">
        <f>ABS(100*(AF99-AF100)/(AVERAGE(AF99:AF100)))</f>
        <v>1.0828674036068455</v>
      </c>
      <c r="BC99">
        <f>ABS(100*(AG99-AG100)/(AVERAGE(AG99:AG100)))</f>
        <v>1.078149996013233</v>
      </c>
      <c r="BG99" s="3">
        <f>AVERAGE(AD99:AD100)</f>
        <v>5.6263452247708603</v>
      </c>
      <c r="BH99" s="3">
        <f>AVERAGE(AE99:AE100)</f>
        <v>16.546856140052554</v>
      </c>
      <c r="BI99" s="3">
        <f>AVERAGE(AF99:AF100)</f>
        <v>10.920510915281692</v>
      </c>
      <c r="BJ99" s="3">
        <f>AVERAGE(AG99:AG100)</f>
        <v>0.37748154336232664</v>
      </c>
    </row>
    <row r="100" spans="1:62" x14ac:dyDescent="0.35">
      <c r="A100">
        <v>76</v>
      </c>
      <c r="B100">
        <v>21</v>
      </c>
      <c r="C100" t="s">
        <v>159</v>
      </c>
      <c r="D100" t="s">
        <v>27</v>
      </c>
      <c r="G100">
        <v>0.5</v>
      </c>
      <c r="H100">
        <v>0.5</v>
      </c>
      <c r="I100">
        <v>5602</v>
      </c>
      <c r="J100">
        <v>16826</v>
      </c>
      <c r="L100">
        <v>3715</v>
      </c>
      <c r="M100">
        <v>4.7130000000000001</v>
      </c>
      <c r="N100">
        <v>14.534000000000001</v>
      </c>
      <c r="O100">
        <v>9.8209999999999997</v>
      </c>
      <c r="Q100">
        <v>0.27300000000000002</v>
      </c>
      <c r="R100">
        <v>1</v>
      </c>
      <c r="S100">
        <v>0</v>
      </c>
      <c r="T100">
        <v>0</v>
      </c>
      <c r="V100">
        <v>0</v>
      </c>
      <c r="Y100" s="1">
        <v>44846</v>
      </c>
      <c r="Z100" s="6">
        <v>0.15780092592592593</v>
      </c>
      <c r="AB100">
        <v>1</v>
      </c>
      <c r="AD100" s="3">
        <f t="shared" si="8"/>
        <v>5.5867480238265177</v>
      </c>
      <c r="AE100" s="3">
        <f t="shared" si="9"/>
        <v>16.566386265612667</v>
      </c>
      <c r="AF100" s="3">
        <f t="shared" si="10"/>
        <v>10.97963824178615</v>
      </c>
      <c r="AG100" s="3">
        <f t="shared" si="11"/>
        <v>0.37951645198468242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160</v>
      </c>
      <c r="D101" t="s">
        <v>27</v>
      </c>
      <c r="G101">
        <v>0.5</v>
      </c>
      <c r="H101">
        <v>0.5</v>
      </c>
      <c r="I101">
        <v>3937</v>
      </c>
      <c r="J101">
        <v>6872</v>
      </c>
      <c r="L101">
        <v>2589</v>
      </c>
      <c r="M101">
        <v>3.4350000000000001</v>
      </c>
      <c r="N101">
        <v>6.101</v>
      </c>
      <c r="O101">
        <v>2.6659999999999999</v>
      </c>
      <c r="Q101">
        <v>0.155</v>
      </c>
      <c r="R101">
        <v>1</v>
      </c>
      <c r="S101">
        <v>0</v>
      </c>
      <c r="T101">
        <v>0</v>
      </c>
      <c r="V101">
        <v>0</v>
      </c>
      <c r="Y101" s="1">
        <v>44846</v>
      </c>
      <c r="Z101" s="6">
        <v>0.17099537037037038</v>
      </c>
      <c r="AB101">
        <v>1</v>
      </c>
      <c r="AD101" s="3">
        <f t="shared" si="8"/>
        <v>3.9385145345182759</v>
      </c>
      <c r="AE101" s="3">
        <f t="shared" si="9"/>
        <v>6.846242774343331</v>
      </c>
      <c r="AF101" s="3">
        <f t="shared" si="10"/>
        <v>2.907728239825055</v>
      </c>
      <c r="AG101" s="3">
        <f t="shared" si="11"/>
        <v>0.26774537350796757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160</v>
      </c>
      <c r="D102" t="s">
        <v>27</v>
      </c>
      <c r="G102">
        <v>0.5</v>
      </c>
      <c r="H102">
        <v>0.5</v>
      </c>
      <c r="I102">
        <v>3262</v>
      </c>
      <c r="J102">
        <v>6814</v>
      </c>
      <c r="L102">
        <v>2659</v>
      </c>
      <c r="M102">
        <v>2.9180000000000001</v>
      </c>
      <c r="N102">
        <v>6.0510000000000002</v>
      </c>
      <c r="O102">
        <v>3.1339999999999999</v>
      </c>
      <c r="Q102">
        <v>0.16200000000000001</v>
      </c>
      <c r="R102">
        <v>1</v>
      </c>
      <c r="S102">
        <v>0</v>
      </c>
      <c r="T102">
        <v>0</v>
      </c>
      <c r="V102">
        <v>0</v>
      </c>
      <c r="Y102" s="1">
        <v>44846</v>
      </c>
      <c r="Z102" s="6">
        <v>0.17804398148148148</v>
      </c>
      <c r="AB102">
        <v>1</v>
      </c>
      <c r="AD102" s="3">
        <f t="shared" ref="AD102:AD139" si="12">((I102*$F$21)+$F$22)*1000/G102</f>
        <v>3.2703117685825016</v>
      </c>
      <c r="AE102" s="3">
        <f t="shared" ref="AE102:AE139" si="13">((J102*$H$21)+$H$22)*1000/H102</f>
        <v>6.7896054102189964</v>
      </c>
      <c r="AF102" s="3">
        <f t="shared" ref="AF102:AF139" si="14">AE102-AD102</f>
        <v>3.5192936416364948</v>
      </c>
      <c r="AG102" s="3">
        <f t="shared" ref="AG102:AG139" si="15">((L102*$J$21)+$J$22)*1000/H102</f>
        <v>0.27469384197454844</v>
      </c>
      <c r="AH102" s="3"/>
      <c r="AK102">
        <f>ABS(100*(AD102-AD103)/(AVERAGE(AD102:AD103)))</f>
        <v>1.8020336373862818</v>
      </c>
      <c r="AQ102">
        <f>ABS(100*(AE102-AE103)/(AVERAGE(AE102:AE103)))</f>
        <v>0.83071274126468886</v>
      </c>
      <c r="AW102">
        <f>ABS(100*(AF102-AF103)/(AVERAGE(AF102:AF103)))</f>
        <v>3.2163594475576676</v>
      </c>
      <c r="BC102">
        <f>ABS(100*(AG102-AG103)/(AVERAGE(AG102:AG103)))</f>
        <v>1.4926403454584951</v>
      </c>
      <c r="BG102" s="3">
        <f>AVERAGE(AD102:AD103)</f>
        <v>3.2411088328860496</v>
      </c>
      <c r="BH102" s="3">
        <f>AVERAGE(AE102:AE103)</f>
        <v>6.8179240922811637</v>
      </c>
      <c r="BI102" s="3">
        <f>AVERAGE(AF102:AF103)</f>
        <v>3.5768152593951141</v>
      </c>
      <c r="BJ102" s="3">
        <f>AVERAGE(AG102:AG103)</f>
        <v>0.2726589333521926</v>
      </c>
    </row>
    <row r="103" spans="1:62" x14ac:dyDescent="0.35">
      <c r="A103">
        <v>79</v>
      </c>
      <c r="B103">
        <v>22</v>
      </c>
      <c r="C103" t="s">
        <v>160</v>
      </c>
      <c r="D103" t="s">
        <v>27</v>
      </c>
      <c r="G103">
        <v>0.5</v>
      </c>
      <c r="H103">
        <v>0.5</v>
      </c>
      <c r="I103">
        <v>3203</v>
      </c>
      <c r="J103">
        <v>6872</v>
      </c>
      <c r="L103">
        <v>2618</v>
      </c>
      <c r="M103">
        <v>2.8719999999999999</v>
      </c>
      <c r="N103">
        <v>6.1</v>
      </c>
      <c r="O103">
        <v>3.2280000000000002</v>
      </c>
      <c r="Q103">
        <v>0.158</v>
      </c>
      <c r="R103">
        <v>1</v>
      </c>
      <c r="S103">
        <v>0</v>
      </c>
      <c r="T103">
        <v>0</v>
      </c>
      <c r="V103">
        <v>0</v>
      </c>
      <c r="Y103" s="1">
        <v>44846</v>
      </c>
      <c r="Z103" s="6">
        <v>0.18550925925925923</v>
      </c>
      <c r="AB103">
        <v>1</v>
      </c>
      <c r="AD103" s="3">
        <f t="shared" si="12"/>
        <v>3.2119058971895971</v>
      </c>
      <c r="AE103" s="3">
        <f t="shared" si="13"/>
        <v>6.846242774343331</v>
      </c>
      <c r="AF103" s="3">
        <f t="shared" si="14"/>
        <v>3.6343368771537339</v>
      </c>
      <c r="AG103" s="3">
        <f t="shared" si="15"/>
        <v>0.27062402472983682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161</v>
      </c>
      <c r="D104" t="s">
        <v>27</v>
      </c>
      <c r="G104">
        <v>0.5</v>
      </c>
      <c r="H104">
        <v>0.5</v>
      </c>
      <c r="I104">
        <v>3837</v>
      </c>
      <c r="J104">
        <v>7560</v>
      </c>
      <c r="L104">
        <v>2103</v>
      </c>
      <c r="M104">
        <v>3.3580000000000001</v>
      </c>
      <c r="N104">
        <v>6.6829999999999998</v>
      </c>
      <c r="O104">
        <v>3.3250000000000002</v>
      </c>
      <c r="Q104">
        <v>0.104</v>
      </c>
      <c r="R104">
        <v>1</v>
      </c>
      <c r="S104">
        <v>0</v>
      </c>
      <c r="T104">
        <v>0</v>
      </c>
      <c r="V104">
        <v>0</v>
      </c>
      <c r="Y104" s="1">
        <v>44846</v>
      </c>
      <c r="Z104" s="6">
        <v>0.19849537037037038</v>
      </c>
      <c r="AB104">
        <v>1</v>
      </c>
      <c r="AD104" s="3">
        <f t="shared" si="12"/>
        <v>3.8395215321574203</v>
      </c>
      <c r="AE104" s="3">
        <f t="shared" si="13"/>
        <v>7.5180790936112931</v>
      </c>
      <c r="AF104" s="3">
        <f t="shared" si="14"/>
        <v>3.6785575614538728</v>
      </c>
      <c r="AG104" s="3">
        <f t="shared" si="15"/>
        <v>0.21950314958284906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161</v>
      </c>
      <c r="D105" t="s">
        <v>27</v>
      </c>
      <c r="G105">
        <v>0.5</v>
      </c>
      <c r="H105">
        <v>0.5</v>
      </c>
      <c r="I105">
        <v>4051</v>
      </c>
      <c r="J105">
        <v>8035</v>
      </c>
      <c r="L105">
        <v>2210</v>
      </c>
      <c r="M105">
        <v>3.5230000000000001</v>
      </c>
      <c r="N105">
        <v>7.0860000000000003</v>
      </c>
      <c r="O105">
        <v>3.5630000000000002</v>
      </c>
      <c r="Q105">
        <v>0.115</v>
      </c>
      <c r="R105">
        <v>1</v>
      </c>
      <c r="S105">
        <v>0</v>
      </c>
      <c r="T105">
        <v>0</v>
      </c>
      <c r="V105">
        <v>0</v>
      </c>
      <c r="Y105" s="1">
        <v>44846</v>
      </c>
      <c r="Z105" s="6">
        <v>0.2056597222222222</v>
      </c>
      <c r="AB105">
        <v>1</v>
      </c>
      <c r="AD105" s="3">
        <f t="shared" si="12"/>
        <v>4.0513665572096507</v>
      </c>
      <c r="AE105" s="3">
        <f t="shared" si="13"/>
        <v>7.9819195756640289</v>
      </c>
      <c r="AF105" s="3">
        <f t="shared" si="14"/>
        <v>3.9305530184543782</v>
      </c>
      <c r="AG105" s="3">
        <f t="shared" si="15"/>
        <v>0.23012437995319407</v>
      </c>
      <c r="AH105" s="3"/>
      <c r="AK105">
        <f>ABS(100*(AD105-AD106)/(AVERAGE(AD105:AD106)))</f>
        <v>3.4105275596672469</v>
      </c>
      <c r="AQ105">
        <f>ABS(100*(AE105-AE106)/(AVERAGE(AE105:AE106)))</f>
        <v>5.7128790798171938</v>
      </c>
      <c r="AW105">
        <f>ABS(100*(AF105-AF106)/(AVERAGE(AF105:AF106)))</f>
        <v>16.047483735380922</v>
      </c>
      <c r="BC105">
        <f>ABS(100*(AG105-AG106)/(AVERAGE(AG105:AG106)))</f>
        <v>3.6007388622896643</v>
      </c>
      <c r="BG105" s="3">
        <f>AVERAGE(AD105:AD106)</f>
        <v>4.1216515888858583</v>
      </c>
      <c r="BH105" s="3">
        <f>AVERAGE(AE105:AE106)</f>
        <v>7.7602526505567218</v>
      </c>
      <c r="BI105" s="3">
        <f>AVERAGE(AF105:AF106)</f>
        <v>3.6386010616708635</v>
      </c>
      <c r="BJ105" s="3">
        <f>AVERAGE(AG105:AG106)</f>
        <v>0.22605456270848243</v>
      </c>
    </row>
    <row r="106" spans="1:62" x14ac:dyDescent="0.35">
      <c r="A106">
        <v>82</v>
      </c>
      <c r="B106">
        <v>23</v>
      </c>
      <c r="C106" t="s">
        <v>161</v>
      </c>
      <c r="D106" t="s">
        <v>27</v>
      </c>
      <c r="G106">
        <v>0.5</v>
      </c>
      <c r="H106">
        <v>0.5</v>
      </c>
      <c r="I106">
        <v>4193</v>
      </c>
      <c r="J106">
        <v>7581</v>
      </c>
      <c r="L106">
        <v>2128</v>
      </c>
      <c r="M106">
        <v>3.6320000000000001</v>
      </c>
      <c r="N106">
        <v>6.7009999999999996</v>
      </c>
      <c r="O106">
        <v>3.069</v>
      </c>
      <c r="Q106">
        <v>0.107</v>
      </c>
      <c r="R106">
        <v>1</v>
      </c>
      <c r="S106">
        <v>0</v>
      </c>
      <c r="T106">
        <v>0</v>
      </c>
      <c r="V106">
        <v>0</v>
      </c>
      <c r="Y106" s="1">
        <v>44846</v>
      </c>
      <c r="Z106" s="6">
        <v>0.21314814814814817</v>
      </c>
      <c r="AB106">
        <v>1</v>
      </c>
      <c r="AD106" s="3">
        <f t="shared" si="12"/>
        <v>4.1919366205620658</v>
      </c>
      <c r="AE106" s="3">
        <f t="shared" si="13"/>
        <v>7.5385857254494146</v>
      </c>
      <c r="AF106" s="3">
        <f t="shared" si="14"/>
        <v>3.3466491048873488</v>
      </c>
      <c r="AG106" s="3">
        <f t="shared" si="15"/>
        <v>0.22198474546377078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162</v>
      </c>
      <c r="D107" t="s">
        <v>27</v>
      </c>
      <c r="G107">
        <v>0.5</v>
      </c>
      <c r="H107">
        <v>0.5</v>
      </c>
      <c r="I107">
        <v>3450</v>
      </c>
      <c r="J107">
        <v>5752</v>
      </c>
      <c r="L107">
        <v>1784</v>
      </c>
      <c r="M107">
        <v>3.0619999999999998</v>
      </c>
      <c r="N107">
        <v>5.1509999999999998</v>
      </c>
      <c r="O107">
        <v>2.09</v>
      </c>
      <c r="Q107">
        <v>7.0999999999999994E-2</v>
      </c>
      <c r="R107">
        <v>1</v>
      </c>
      <c r="S107">
        <v>0</v>
      </c>
      <c r="T107">
        <v>0</v>
      </c>
      <c r="V107">
        <v>0</v>
      </c>
      <c r="Y107" s="1">
        <v>44846</v>
      </c>
      <c r="Z107" s="6">
        <v>0.22600694444444444</v>
      </c>
      <c r="AB107">
        <v>1</v>
      </c>
      <c r="AD107" s="3">
        <f t="shared" si="12"/>
        <v>3.4564186130209098</v>
      </c>
      <c r="AE107" s="3">
        <f t="shared" si="13"/>
        <v>5.7525557429768792</v>
      </c>
      <c r="AF107" s="3">
        <f t="shared" si="14"/>
        <v>2.2961371299559694</v>
      </c>
      <c r="AG107" s="3">
        <f t="shared" si="15"/>
        <v>0.18783798614228772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162</v>
      </c>
      <c r="D108" t="s">
        <v>27</v>
      </c>
      <c r="G108">
        <v>0.5</v>
      </c>
      <c r="H108">
        <v>0.5</v>
      </c>
      <c r="I108">
        <v>3145</v>
      </c>
      <c r="J108">
        <v>5685</v>
      </c>
      <c r="L108">
        <v>1794</v>
      </c>
      <c r="M108">
        <v>2.8279999999999998</v>
      </c>
      <c r="N108">
        <v>5.0949999999999998</v>
      </c>
      <c r="O108">
        <v>2.2669999999999999</v>
      </c>
      <c r="Q108">
        <v>7.1999999999999995E-2</v>
      </c>
      <c r="R108">
        <v>1</v>
      </c>
      <c r="S108">
        <v>0</v>
      </c>
      <c r="T108">
        <v>0</v>
      </c>
      <c r="V108">
        <v>0</v>
      </c>
      <c r="Y108" s="1">
        <v>44846</v>
      </c>
      <c r="Z108" s="6">
        <v>0.23303240740740741</v>
      </c>
      <c r="AB108">
        <v>1</v>
      </c>
      <c r="AD108" s="3">
        <f t="shared" si="12"/>
        <v>3.154489955820301</v>
      </c>
      <c r="AE108" s="3">
        <f t="shared" si="13"/>
        <v>5.6871298223504931</v>
      </c>
      <c r="AF108" s="3">
        <f t="shared" si="14"/>
        <v>2.5326398665301921</v>
      </c>
      <c r="AG108" s="3">
        <f t="shared" si="15"/>
        <v>0.18883062449465643</v>
      </c>
      <c r="AH108" s="3"/>
      <c r="AK108">
        <f>ABS(100*(AD108-AD109)/(AVERAGE(AD108:AD109)))</f>
        <v>2.8970938925430612</v>
      </c>
      <c r="AQ108">
        <f>ABS(100*(AE108-AE109)/(AVERAGE(AE108:AE109)))</f>
        <v>1.7171932961149002E-2</v>
      </c>
      <c r="AW108">
        <f>ABS(100*(AF108-AF109)/(AVERAGE(AF108:AF109)))</f>
        <v>3.4575257274677011</v>
      </c>
      <c r="BC108">
        <f>ABS(100*(AG108-AG109)/(AVERAGE(AG108:AG109)))</f>
        <v>1.0458553261394963</v>
      </c>
      <c r="BG108" s="3">
        <f>AVERAGE(AD108:AD109)</f>
        <v>3.109448139746112</v>
      </c>
      <c r="BH108" s="3">
        <f>AVERAGE(AE108:AE109)</f>
        <v>5.6866415692114902</v>
      </c>
      <c r="BI108" s="3">
        <f>AVERAGE(AF108:AF109)</f>
        <v>2.5771934294653782</v>
      </c>
      <c r="BJ108" s="3">
        <f>AVERAGE(AG108:AG109)</f>
        <v>0.18982326284702511</v>
      </c>
    </row>
    <row r="109" spans="1:62" x14ac:dyDescent="0.35">
      <c r="A109">
        <v>85</v>
      </c>
      <c r="B109">
        <v>24</v>
      </c>
      <c r="C109" t="s">
        <v>162</v>
      </c>
      <c r="D109" t="s">
        <v>27</v>
      </c>
      <c r="G109">
        <v>0.5</v>
      </c>
      <c r="H109">
        <v>0.5</v>
      </c>
      <c r="I109">
        <v>3054</v>
      </c>
      <c r="J109">
        <v>5684</v>
      </c>
      <c r="L109">
        <v>1814</v>
      </c>
      <c r="M109">
        <v>2.758</v>
      </c>
      <c r="N109">
        <v>5.0940000000000003</v>
      </c>
      <c r="O109">
        <v>2.3359999999999999</v>
      </c>
      <c r="Q109">
        <v>7.3999999999999996E-2</v>
      </c>
      <c r="R109">
        <v>1</v>
      </c>
      <c r="S109">
        <v>0</v>
      </c>
      <c r="T109">
        <v>0</v>
      </c>
      <c r="V109">
        <v>0</v>
      </c>
      <c r="Y109" s="1">
        <v>44846</v>
      </c>
      <c r="Z109" s="6">
        <v>0.24033564814814815</v>
      </c>
      <c r="AB109">
        <v>1</v>
      </c>
      <c r="AD109" s="3">
        <f t="shared" si="12"/>
        <v>3.0644063236719226</v>
      </c>
      <c r="AE109" s="3">
        <f t="shared" si="13"/>
        <v>5.6861533160724873</v>
      </c>
      <c r="AF109" s="3">
        <f t="shared" si="14"/>
        <v>2.6217469924005647</v>
      </c>
      <c r="AG109" s="3">
        <f t="shared" si="15"/>
        <v>0.19081590119939382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163</v>
      </c>
      <c r="D110" t="s">
        <v>27</v>
      </c>
      <c r="G110">
        <v>0.5</v>
      </c>
      <c r="H110">
        <v>0.5</v>
      </c>
      <c r="I110">
        <v>5269</v>
      </c>
      <c r="J110">
        <v>8098</v>
      </c>
      <c r="L110">
        <v>6486</v>
      </c>
      <c r="M110">
        <v>4.4569999999999999</v>
      </c>
      <c r="N110">
        <v>7.1390000000000002</v>
      </c>
      <c r="O110">
        <v>2.6819999999999999</v>
      </c>
      <c r="Q110">
        <v>0.56200000000000006</v>
      </c>
      <c r="R110">
        <v>1</v>
      </c>
      <c r="S110">
        <v>0</v>
      </c>
      <c r="T110">
        <v>0</v>
      </c>
      <c r="V110">
        <v>0</v>
      </c>
      <c r="Y110" s="1">
        <v>44846</v>
      </c>
      <c r="Z110" s="6">
        <v>0.25349537037037034</v>
      </c>
      <c r="AB110">
        <v>1</v>
      </c>
      <c r="AD110" s="3">
        <f t="shared" si="12"/>
        <v>5.2571013259648689</v>
      </c>
      <c r="AE110" s="3">
        <f t="shared" si="13"/>
        <v>8.0434394711783934</v>
      </c>
      <c r="AF110" s="3">
        <f t="shared" si="14"/>
        <v>2.7863381452135245</v>
      </c>
      <c r="AG110" s="3">
        <f t="shared" si="15"/>
        <v>0.65457653942604732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163</v>
      </c>
      <c r="D111" t="s">
        <v>27</v>
      </c>
      <c r="G111">
        <v>0.5</v>
      </c>
      <c r="H111">
        <v>0.5</v>
      </c>
      <c r="I111">
        <v>6052</v>
      </c>
      <c r="J111">
        <v>8103</v>
      </c>
      <c r="L111">
        <v>6524</v>
      </c>
      <c r="M111">
        <v>5.0579999999999998</v>
      </c>
      <c r="N111">
        <v>7.1429999999999998</v>
      </c>
      <c r="O111">
        <v>2.085</v>
      </c>
      <c r="Q111">
        <v>0.56599999999999995</v>
      </c>
      <c r="R111">
        <v>1</v>
      </c>
      <c r="S111">
        <v>0</v>
      </c>
      <c r="T111">
        <v>0</v>
      </c>
      <c r="V111">
        <v>0</v>
      </c>
      <c r="Y111" s="1">
        <v>44846</v>
      </c>
      <c r="Z111" s="6">
        <v>0.26065972222222222</v>
      </c>
      <c r="AB111">
        <v>1</v>
      </c>
      <c r="AD111" s="3">
        <f t="shared" si="12"/>
        <v>6.0322165344503667</v>
      </c>
      <c r="AE111" s="3">
        <f t="shared" si="13"/>
        <v>8.0483220025684208</v>
      </c>
      <c r="AF111" s="3">
        <f t="shared" si="14"/>
        <v>2.0161054681180541</v>
      </c>
      <c r="AG111" s="3">
        <f t="shared" si="15"/>
        <v>0.65834856516504847</v>
      </c>
      <c r="AH111" s="3"/>
      <c r="AK111">
        <f>ABS(100*(AD111-AD112)/(AVERAGE(AD111:AD112)))</f>
        <v>0.52652547058826304</v>
      </c>
      <c r="AQ111">
        <f>ABS(100*(AE111-AE112)/(AVERAGE(AE111:AE112)))</f>
        <v>0.80399990136611144</v>
      </c>
      <c r="AW111">
        <f>ABS(100*(AF111-AF112)/(AVERAGE(AF111:AF112)))</f>
        <v>1.6388124072857322</v>
      </c>
      <c r="BC111">
        <f>ABS(100*(AG111-AG112)/(AVERAGE(AG111:AG112)))</f>
        <v>1.3032125689598559</v>
      </c>
      <c r="BG111" s="3">
        <f>AVERAGE(AD111:AD112)</f>
        <v>6.0163776540726301</v>
      </c>
      <c r="BH111" s="3">
        <f>AVERAGE(AE111:AE112)</f>
        <v>8.0160972953942302</v>
      </c>
      <c r="BI111" s="3">
        <f>AVERAGE(AF111:AF112)</f>
        <v>1.9997196413216001</v>
      </c>
      <c r="BJ111" s="3">
        <f>AVERAGE(AG111:AG112)</f>
        <v>0.66266654199785235</v>
      </c>
    </row>
    <row r="112" spans="1:62" x14ac:dyDescent="0.35">
      <c r="A112">
        <v>88</v>
      </c>
      <c r="B112">
        <v>25</v>
      </c>
      <c r="C112" t="s">
        <v>163</v>
      </c>
      <c r="D112" t="s">
        <v>27</v>
      </c>
      <c r="G112">
        <v>0.5</v>
      </c>
      <c r="H112">
        <v>0.5</v>
      </c>
      <c r="I112">
        <v>6020</v>
      </c>
      <c r="J112">
        <v>8037</v>
      </c>
      <c r="L112">
        <v>6611</v>
      </c>
      <c r="M112">
        <v>5.0330000000000004</v>
      </c>
      <c r="N112">
        <v>7.0869999999999997</v>
      </c>
      <c r="O112">
        <v>2.0539999999999998</v>
      </c>
      <c r="Q112">
        <v>0.57499999999999996</v>
      </c>
      <c r="R112">
        <v>1</v>
      </c>
      <c r="S112">
        <v>0</v>
      </c>
      <c r="T112">
        <v>0</v>
      </c>
      <c r="V112">
        <v>0</v>
      </c>
      <c r="Y112" s="1">
        <v>44846</v>
      </c>
      <c r="Z112" s="6">
        <v>0.26818287037037036</v>
      </c>
      <c r="AB112">
        <v>1</v>
      </c>
      <c r="AD112" s="3">
        <f t="shared" si="12"/>
        <v>6.0005387736948936</v>
      </c>
      <c r="AE112" s="3">
        <f t="shared" si="13"/>
        <v>7.9838725882200396</v>
      </c>
      <c r="AF112" s="3">
        <f t="shared" si="14"/>
        <v>1.983333814525146</v>
      </c>
      <c r="AG112" s="3">
        <f t="shared" si="15"/>
        <v>0.66698451883065613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164</v>
      </c>
      <c r="D113" t="s">
        <v>27</v>
      </c>
      <c r="G113">
        <v>0.5</v>
      </c>
      <c r="H113">
        <v>0.5</v>
      </c>
      <c r="I113">
        <v>7505</v>
      </c>
      <c r="J113">
        <v>11075</v>
      </c>
      <c r="L113">
        <v>1649</v>
      </c>
      <c r="M113">
        <v>6.1719999999999997</v>
      </c>
      <c r="N113">
        <v>9.6609999999999996</v>
      </c>
      <c r="O113">
        <v>3.4889999999999999</v>
      </c>
      <c r="Q113">
        <v>5.6000000000000001E-2</v>
      </c>
      <c r="R113">
        <v>1</v>
      </c>
      <c r="S113">
        <v>0</v>
      </c>
      <c r="T113">
        <v>0</v>
      </c>
      <c r="V113">
        <v>0</v>
      </c>
      <c r="Y113" s="1">
        <v>44846</v>
      </c>
      <c r="Z113" s="6">
        <v>0.28164351851851849</v>
      </c>
      <c r="AB113">
        <v>1</v>
      </c>
      <c r="AD113" s="3">
        <f t="shared" si="12"/>
        <v>7.4705848587535959</v>
      </c>
      <c r="AE113" s="3">
        <f t="shared" si="13"/>
        <v>10.950498660801539</v>
      </c>
      <c r="AF113" s="3">
        <f t="shared" si="14"/>
        <v>3.4799138020479434</v>
      </c>
      <c r="AG113" s="3">
        <f t="shared" si="15"/>
        <v>0.17443736838531038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164</v>
      </c>
      <c r="D114" t="s">
        <v>27</v>
      </c>
      <c r="G114">
        <v>0.5</v>
      </c>
      <c r="H114">
        <v>0.5</v>
      </c>
      <c r="I114">
        <v>8121</v>
      </c>
      <c r="J114">
        <v>11066</v>
      </c>
      <c r="L114">
        <v>1652</v>
      </c>
      <c r="M114">
        <v>6.6449999999999996</v>
      </c>
      <c r="N114">
        <v>9.6539999999999999</v>
      </c>
      <c r="O114">
        <v>3.0089999999999999</v>
      </c>
      <c r="Q114">
        <v>5.7000000000000002E-2</v>
      </c>
      <c r="R114">
        <v>1</v>
      </c>
      <c r="S114">
        <v>0</v>
      </c>
      <c r="T114">
        <v>0</v>
      </c>
      <c r="V114">
        <v>0</v>
      </c>
      <c r="Y114" s="1">
        <v>44846</v>
      </c>
      <c r="Z114" s="6">
        <v>0.28900462962962964</v>
      </c>
      <c r="AB114">
        <v>1</v>
      </c>
      <c r="AD114" s="3">
        <f t="shared" si="12"/>
        <v>8.0803817532964644</v>
      </c>
      <c r="AE114" s="3">
        <f t="shared" si="13"/>
        <v>10.941710104299489</v>
      </c>
      <c r="AF114" s="3">
        <f t="shared" si="14"/>
        <v>2.8613283510030243</v>
      </c>
      <c r="AG114" s="3">
        <f t="shared" si="15"/>
        <v>0.17473515989102101</v>
      </c>
      <c r="AH114" s="3"/>
      <c r="AK114">
        <f>ABS(100*(AD114-AD115)/(AVERAGE(AD114:AD115)))</f>
        <v>0.67608442199944363</v>
      </c>
      <c r="AQ114">
        <f>ABS(100*(AE114-AE115)/(AVERAGE(AE114:AE115)))</f>
        <v>2.6770282577962656E-2</v>
      </c>
      <c r="AW114">
        <f>ABS(100*(AF114-AF115)/(AVERAGE(AF114:AF115)))</f>
        <v>1.9853061864862376</v>
      </c>
      <c r="BC114">
        <f>ABS(100*(AG114-AG115)/(AVERAGE(AG114:AG115)))</f>
        <v>0.45550035314677095</v>
      </c>
      <c r="BG114" s="3">
        <f>AVERAGE(AD114:AD115)</f>
        <v>8.0531586776472288</v>
      </c>
      <c r="BH114" s="3">
        <f>AVERAGE(AE114:AE115)</f>
        <v>10.943174863716497</v>
      </c>
      <c r="BI114" s="3">
        <f>AVERAGE(AF114:AF115)</f>
        <v>2.8900161860692677</v>
      </c>
      <c r="BJ114" s="3">
        <f>AVERAGE(AG114:AG115)</f>
        <v>0.17433810455007354</v>
      </c>
    </row>
    <row r="115" spans="1:62" x14ac:dyDescent="0.35">
      <c r="A115">
        <v>91</v>
      </c>
      <c r="B115">
        <v>26</v>
      </c>
      <c r="C115" t="s">
        <v>164</v>
      </c>
      <c r="D115" t="s">
        <v>27</v>
      </c>
      <c r="G115">
        <v>0.5</v>
      </c>
      <c r="H115">
        <v>0.5</v>
      </c>
      <c r="I115">
        <v>8066</v>
      </c>
      <c r="J115">
        <v>11069</v>
      </c>
      <c r="L115">
        <v>1644</v>
      </c>
      <c r="M115">
        <v>6.6029999999999998</v>
      </c>
      <c r="N115">
        <v>9.6560000000000006</v>
      </c>
      <c r="O115">
        <v>3.0529999999999999</v>
      </c>
      <c r="Q115">
        <v>5.6000000000000001E-2</v>
      </c>
      <c r="R115">
        <v>1</v>
      </c>
      <c r="S115">
        <v>0</v>
      </c>
      <c r="T115">
        <v>0</v>
      </c>
      <c r="V115">
        <v>0</v>
      </c>
      <c r="Y115" s="1">
        <v>44846</v>
      </c>
      <c r="Z115" s="6">
        <v>0.29674768518518518</v>
      </c>
      <c r="AB115">
        <v>1</v>
      </c>
      <c r="AD115" s="3">
        <f t="shared" si="12"/>
        <v>8.0259356019979951</v>
      </c>
      <c r="AE115" s="3">
        <f t="shared" si="13"/>
        <v>10.944639623133506</v>
      </c>
      <c r="AF115" s="3">
        <f t="shared" si="14"/>
        <v>2.9187040211355111</v>
      </c>
      <c r="AG115" s="3">
        <f t="shared" si="15"/>
        <v>0.17394104920912604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165</v>
      </c>
      <c r="D116" t="s">
        <v>27</v>
      </c>
      <c r="G116">
        <v>0.5</v>
      </c>
      <c r="H116">
        <v>0.5</v>
      </c>
      <c r="I116">
        <v>5389</v>
      </c>
      <c r="J116">
        <v>7494</v>
      </c>
      <c r="L116">
        <v>1980</v>
      </c>
      <c r="M116">
        <v>4.5490000000000004</v>
      </c>
      <c r="N116">
        <v>6.6280000000000001</v>
      </c>
      <c r="O116">
        <v>2.0790000000000002</v>
      </c>
      <c r="Q116">
        <v>9.0999999999999998E-2</v>
      </c>
      <c r="R116">
        <v>1</v>
      </c>
      <c r="S116">
        <v>0</v>
      </c>
      <c r="T116">
        <v>0</v>
      </c>
      <c r="V116">
        <v>0</v>
      </c>
      <c r="Y116" s="1">
        <v>44846</v>
      </c>
      <c r="Z116" s="6">
        <v>0.31</v>
      </c>
      <c r="AB116">
        <v>1</v>
      </c>
      <c r="AD116" s="3">
        <f t="shared" si="12"/>
        <v>5.3758929287978958</v>
      </c>
      <c r="AE116" s="3">
        <f t="shared" si="13"/>
        <v>7.4536296792629129</v>
      </c>
      <c r="AF116" s="3">
        <f t="shared" si="14"/>
        <v>2.077736750465017</v>
      </c>
      <c r="AG116" s="3">
        <f t="shared" si="15"/>
        <v>0.20729369784871413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165</v>
      </c>
      <c r="D117" t="s">
        <v>27</v>
      </c>
      <c r="G117">
        <v>0.5</v>
      </c>
      <c r="H117">
        <v>0.5</v>
      </c>
      <c r="I117">
        <v>4157</v>
      </c>
      <c r="J117">
        <v>7518</v>
      </c>
      <c r="L117">
        <v>1979</v>
      </c>
      <c r="M117">
        <v>3.6040000000000001</v>
      </c>
      <c r="N117">
        <v>6.6479999999999997</v>
      </c>
      <c r="O117">
        <v>3.0430000000000001</v>
      </c>
      <c r="Q117">
        <v>9.0999999999999998E-2</v>
      </c>
      <c r="R117">
        <v>1</v>
      </c>
      <c r="S117">
        <v>0</v>
      </c>
      <c r="T117">
        <v>0</v>
      </c>
      <c r="V117">
        <v>0</v>
      </c>
      <c r="Y117" s="1">
        <v>44846</v>
      </c>
      <c r="Z117" s="6">
        <v>0.31708333333333333</v>
      </c>
      <c r="AB117">
        <v>1</v>
      </c>
      <c r="AD117" s="3">
        <f t="shared" si="12"/>
        <v>4.1562991397121571</v>
      </c>
      <c r="AE117" s="3">
        <f t="shared" si="13"/>
        <v>7.477065829935051</v>
      </c>
      <c r="AF117" s="3">
        <f t="shared" si="14"/>
        <v>3.3207666902228938</v>
      </c>
      <c r="AG117" s="3">
        <f t="shared" si="15"/>
        <v>0.20719443401347726</v>
      </c>
      <c r="AH117" s="3"/>
      <c r="AK117">
        <f>ABS(100*(AD117-AD118)/(AVERAGE(AD117:AD118)))</f>
        <v>1.2779314614886781</v>
      </c>
      <c r="AQ117">
        <f>ABS(100*(AE117-AE118)/(AVERAGE(AE117:AE118)))</f>
        <v>0.3519999226521458</v>
      </c>
      <c r="AW117">
        <f>ABS(100*(AF117-AF118)/(AVERAGE(AF117:AF118)))</f>
        <v>0.81913329574049087</v>
      </c>
      <c r="BC117">
        <f>ABS(100*(AG117-AG118)/(AVERAGE(AG117:AG118)))</f>
        <v>1.2049293851951861</v>
      </c>
      <c r="BG117" s="3">
        <f>AVERAGE(AD117:AD118)</f>
        <v>4.1830272503495882</v>
      </c>
      <c r="BH117" s="3">
        <f>AVERAGE(AE117:AE118)</f>
        <v>7.4902486646881288</v>
      </c>
      <c r="BI117" s="3">
        <f>AVERAGE(AF117:AF118)</f>
        <v>3.3072214143385406</v>
      </c>
      <c r="BJ117" s="3">
        <f>AVERAGE(AG117:AG118)</f>
        <v>0.20595363607301639</v>
      </c>
    </row>
    <row r="118" spans="1:62" x14ac:dyDescent="0.35">
      <c r="A118">
        <v>94</v>
      </c>
      <c r="B118">
        <v>27</v>
      </c>
      <c r="C118" t="s">
        <v>165</v>
      </c>
      <c r="D118" t="s">
        <v>27</v>
      </c>
      <c r="G118">
        <v>0.5</v>
      </c>
      <c r="H118">
        <v>0.5</v>
      </c>
      <c r="I118">
        <v>4211</v>
      </c>
      <c r="J118">
        <v>7545</v>
      </c>
      <c r="L118">
        <v>1954</v>
      </c>
      <c r="M118">
        <v>3.645</v>
      </c>
      <c r="N118">
        <v>6.67</v>
      </c>
      <c r="O118">
        <v>3.0249999999999999</v>
      </c>
      <c r="Q118">
        <v>8.7999999999999995E-2</v>
      </c>
      <c r="R118">
        <v>1</v>
      </c>
      <c r="S118">
        <v>0</v>
      </c>
      <c r="T118">
        <v>0</v>
      </c>
      <c r="V118">
        <v>0</v>
      </c>
      <c r="Y118" s="1">
        <v>44846</v>
      </c>
      <c r="Z118" s="6">
        <v>0.32466435185185188</v>
      </c>
      <c r="AB118">
        <v>1</v>
      </c>
      <c r="AD118" s="3">
        <f t="shared" si="12"/>
        <v>4.2097553609870193</v>
      </c>
      <c r="AE118" s="3">
        <f t="shared" si="13"/>
        <v>7.5034314994412066</v>
      </c>
      <c r="AF118" s="3">
        <f t="shared" si="14"/>
        <v>3.2936761384541873</v>
      </c>
      <c r="AG118" s="3">
        <f t="shared" si="15"/>
        <v>0.20471283813255553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166</v>
      </c>
      <c r="D119" t="s">
        <v>27</v>
      </c>
      <c r="G119">
        <v>0.5</v>
      </c>
      <c r="H119">
        <v>0.5</v>
      </c>
      <c r="I119">
        <v>5871</v>
      </c>
      <c r="J119">
        <v>8438</v>
      </c>
      <c r="L119">
        <v>10025</v>
      </c>
      <c r="M119">
        <v>4.9189999999999996</v>
      </c>
      <c r="N119">
        <v>7.4269999999999996</v>
      </c>
      <c r="O119">
        <v>2.508</v>
      </c>
      <c r="Q119">
        <v>0.93300000000000005</v>
      </c>
      <c r="R119">
        <v>1</v>
      </c>
      <c r="S119">
        <v>0</v>
      </c>
      <c r="T119">
        <v>0</v>
      </c>
      <c r="V119">
        <v>0</v>
      </c>
      <c r="Y119" s="1">
        <v>44846</v>
      </c>
      <c r="Z119" s="6">
        <v>0.33785879629629628</v>
      </c>
      <c r="AB119">
        <v>1</v>
      </c>
      <c r="AD119" s="3">
        <f t="shared" si="12"/>
        <v>5.8530392001772187</v>
      </c>
      <c r="AE119" s="3">
        <f t="shared" si="13"/>
        <v>8.3754516057003503</v>
      </c>
      <c r="AF119" s="3">
        <f t="shared" si="14"/>
        <v>2.5224124055231316</v>
      </c>
      <c r="AG119" s="3">
        <f t="shared" si="15"/>
        <v>1.0058712523293281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28</v>
      </c>
      <c r="C120" t="s">
        <v>166</v>
      </c>
      <c r="D120" t="s">
        <v>27</v>
      </c>
      <c r="G120">
        <v>0.5</v>
      </c>
      <c r="H120">
        <v>0.5</v>
      </c>
      <c r="I120">
        <v>6534</v>
      </c>
      <c r="J120">
        <v>8443</v>
      </c>
      <c r="L120">
        <v>10121</v>
      </c>
      <c r="M120">
        <v>5.4279999999999999</v>
      </c>
      <c r="N120">
        <v>7.431</v>
      </c>
      <c r="O120">
        <v>2.004</v>
      </c>
      <c r="Q120">
        <v>0.94299999999999995</v>
      </c>
      <c r="R120">
        <v>1</v>
      </c>
      <c r="S120">
        <v>0</v>
      </c>
      <c r="T120">
        <v>0</v>
      </c>
      <c r="V120">
        <v>0</v>
      </c>
      <c r="Y120" s="1">
        <v>44846</v>
      </c>
      <c r="Z120" s="6">
        <v>0.34520833333333334</v>
      </c>
      <c r="AB120">
        <v>1</v>
      </c>
      <c r="AD120" s="3">
        <f t="shared" si="12"/>
        <v>6.5093628058296895</v>
      </c>
      <c r="AE120" s="3">
        <f t="shared" si="13"/>
        <v>8.3803341370903794</v>
      </c>
      <c r="AF120" s="3">
        <f t="shared" si="14"/>
        <v>1.8709713312606899</v>
      </c>
      <c r="AG120" s="3">
        <f t="shared" si="15"/>
        <v>1.0154005805120676</v>
      </c>
      <c r="AH120" s="3"/>
      <c r="AK120">
        <f>ABS(100*(AD120-AD121)/(AVERAGE(AD120:AD121)))</f>
        <v>1.7785605511795664</v>
      </c>
      <c r="AQ120">
        <f>ABS(100*(AE120-AE121)/(AVERAGE(AE120:AE121)))</f>
        <v>8.1599763541927578E-2</v>
      </c>
      <c r="AW120">
        <f>ABS(100*(AF120-AF121)/(AVERAGE(AF120:AF121)))</f>
        <v>6.8345601389643003</v>
      </c>
      <c r="BC120">
        <f>ABS(100*(AG120-AG121)/(AVERAGE(AG120:AG121)))</f>
        <v>0.50705437528996544</v>
      </c>
      <c r="BG120" s="3">
        <f>AVERAGE(AD120:AD121)</f>
        <v>6.5677686772225936</v>
      </c>
      <c r="BH120" s="3">
        <f>AVERAGE(AE120:AE121)</f>
        <v>8.3769163651173599</v>
      </c>
      <c r="BI120" s="3">
        <f>AVERAGE(AF120:AF121)</f>
        <v>1.809147687894765</v>
      </c>
      <c r="BJ120" s="3">
        <f>AVERAGE(AG120:AG121)</f>
        <v>1.0179814402282261</v>
      </c>
    </row>
    <row r="121" spans="1:62" x14ac:dyDescent="0.35">
      <c r="A121">
        <v>97</v>
      </c>
      <c r="B121">
        <v>28</v>
      </c>
      <c r="C121" t="s">
        <v>166</v>
      </c>
      <c r="D121" t="s">
        <v>27</v>
      </c>
      <c r="G121">
        <v>0.5</v>
      </c>
      <c r="H121">
        <v>0.5</v>
      </c>
      <c r="I121">
        <v>6652</v>
      </c>
      <c r="J121">
        <v>8436</v>
      </c>
      <c r="L121">
        <v>10173</v>
      </c>
      <c r="M121">
        <v>5.5179999999999998</v>
      </c>
      <c r="N121">
        <v>7.4249999999999998</v>
      </c>
      <c r="O121">
        <v>1.907</v>
      </c>
      <c r="Q121">
        <v>0.94799999999999995</v>
      </c>
      <c r="R121">
        <v>1</v>
      </c>
      <c r="S121">
        <v>0</v>
      </c>
      <c r="T121">
        <v>0</v>
      </c>
      <c r="V121">
        <v>0</v>
      </c>
      <c r="Y121" s="1">
        <v>44846</v>
      </c>
      <c r="Z121" s="6">
        <v>0.35318287037037038</v>
      </c>
      <c r="AB121">
        <v>1</v>
      </c>
      <c r="AD121" s="3">
        <f t="shared" si="12"/>
        <v>6.6261745486154986</v>
      </c>
      <c r="AE121" s="3">
        <f t="shared" si="13"/>
        <v>8.3734985931443386</v>
      </c>
      <c r="AF121" s="3">
        <f t="shared" si="14"/>
        <v>1.74732404452884</v>
      </c>
      <c r="AG121" s="3">
        <f t="shared" si="15"/>
        <v>1.0205622999443846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167</v>
      </c>
      <c r="D122" t="s">
        <v>27</v>
      </c>
      <c r="G122">
        <v>0.5</v>
      </c>
      <c r="H122">
        <v>0.5</v>
      </c>
      <c r="I122">
        <v>7825</v>
      </c>
      <c r="J122">
        <v>11230</v>
      </c>
      <c r="L122">
        <v>1833</v>
      </c>
      <c r="M122">
        <v>6.4180000000000001</v>
      </c>
      <c r="N122">
        <v>9.7919999999999998</v>
      </c>
      <c r="O122">
        <v>3.3740000000000001</v>
      </c>
      <c r="Q122">
        <v>7.5999999999999998E-2</v>
      </c>
      <c r="R122">
        <v>1</v>
      </c>
      <c r="S122">
        <v>0</v>
      </c>
      <c r="T122">
        <v>0</v>
      </c>
      <c r="V122">
        <v>0</v>
      </c>
      <c r="Y122" s="1">
        <v>44846</v>
      </c>
      <c r="Z122" s="6">
        <v>0.36694444444444446</v>
      </c>
      <c r="AB122">
        <v>1</v>
      </c>
      <c r="AD122" s="3">
        <f t="shared" si="12"/>
        <v>7.7873624663083332</v>
      </c>
      <c r="AE122" s="3">
        <f t="shared" si="13"/>
        <v>11.101857133892434</v>
      </c>
      <c r="AF122" s="3">
        <f t="shared" si="14"/>
        <v>3.3144946675841007</v>
      </c>
      <c r="AG122" s="3">
        <f t="shared" si="15"/>
        <v>0.19270191406889434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29</v>
      </c>
      <c r="C123" t="s">
        <v>167</v>
      </c>
      <c r="D123" t="s">
        <v>27</v>
      </c>
      <c r="G123">
        <v>0.5</v>
      </c>
      <c r="H123">
        <v>0.5</v>
      </c>
      <c r="I123">
        <v>8322</v>
      </c>
      <c r="J123">
        <v>11249</v>
      </c>
      <c r="L123">
        <v>1958</v>
      </c>
      <c r="M123">
        <v>6.8</v>
      </c>
      <c r="N123">
        <v>9.8079999999999998</v>
      </c>
      <c r="O123">
        <v>3.0089999999999999</v>
      </c>
      <c r="Q123">
        <v>8.8999999999999996E-2</v>
      </c>
      <c r="R123">
        <v>1</v>
      </c>
      <c r="S123">
        <v>0</v>
      </c>
      <c r="T123">
        <v>0</v>
      </c>
      <c r="V123">
        <v>0</v>
      </c>
      <c r="Y123" s="1">
        <v>44846</v>
      </c>
      <c r="Z123" s="6">
        <v>0.3743055555555555</v>
      </c>
      <c r="AB123">
        <v>1</v>
      </c>
      <c r="AD123" s="3">
        <f t="shared" si="12"/>
        <v>8.2793576880417845</v>
      </c>
      <c r="AE123" s="3">
        <f t="shared" si="13"/>
        <v>11.120410753174543</v>
      </c>
      <c r="AF123" s="3">
        <f t="shared" si="14"/>
        <v>2.8410530651327583</v>
      </c>
      <c r="AG123" s="3">
        <f t="shared" si="15"/>
        <v>0.205109893473503</v>
      </c>
      <c r="AH123" s="3"/>
      <c r="AK123">
        <f>ABS(100*(AD123-AD124)/(AVERAGE(AD123:AD124)))</f>
        <v>0.25140431070810382</v>
      </c>
      <c r="AQ123">
        <f>ABS(100*(AE123-AE124)/(AVERAGE(AE123:AE124)))</f>
        <v>0.14916917729070914</v>
      </c>
      <c r="AW123">
        <f>ABS(100*(AF123-AF124)/(AVERAGE(AF123:AF124)))</f>
        <v>1.3074278576439067</v>
      </c>
      <c r="BC123">
        <f>ABS(100*(AG123-AG124)/(AVERAGE(AG123:AG124)))</f>
        <v>0.97261581513979112</v>
      </c>
      <c r="BG123" s="3">
        <f>AVERAGE(AD123:AD124)</f>
        <v>8.2689634227938953</v>
      </c>
      <c r="BH123" s="3">
        <f>AVERAGE(AE123:AE124)</f>
        <v>11.128711056537592</v>
      </c>
      <c r="BI123" s="3">
        <f>AVERAGE(AF123:AF124)</f>
        <v>2.8597476337436971</v>
      </c>
      <c r="BJ123" s="3">
        <f>AVERAGE(AG123:AG124)</f>
        <v>0.20411725512113432</v>
      </c>
    </row>
    <row r="124" spans="1:62" x14ac:dyDescent="0.35">
      <c r="A124">
        <v>100</v>
      </c>
      <c r="B124">
        <v>29</v>
      </c>
      <c r="C124" t="s">
        <v>167</v>
      </c>
      <c r="D124" t="s">
        <v>27</v>
      </c>
      <c r="G124">
        <v>0.5</v>
      </c>
      <c r="H124">
        <v>0.5</v>
      </c>
      <c r="I124">
        <v>8301</v>
      </c>
      <c r="J124">
        <v>11266</v>
      </c>
      <c r="L124">
        <v>1938</v>
      </c>
      <c r="M124">
        <v>6.7830000000000004</v>
      </c>
      <c r="N124">
        <v>9.8230000000000004</v>
      </c>
      <c r="O124">
        <v>3.0390000000000001</v>
      </c>
      <c r="Q124">
        <v>8.6999999999999994E-2</v>
      </c>
      <c r="R124">
        <v>1</v>
      </c>
      <c r="S124">
        <v>0</v>
      </c>
      <c r="T124">
        <v>0</v>
      </c>
      <c r="V124">
        <v>0</v>
      </c>
      <c r="Y124" s="1">
        <v>44846</v>
      </c>
      <c r="Z124" s="6">
        <v>0.38195601851851851</v>
      </c>
      <c r="AB124">
        <v>1</v>
      </c>
      <c r="AD124" s="3">
        <f t="shared" si="12"/>
        <v>8.2585691575460043</v>
      </c>
      <c r="AE124" s="3">
        <f t="shared" si="13"/>
        <v>11.13701135990064</v>
      </c>
      <c r="AF124" s="3">
        <f t="shared" si="14"/>
        <v>2.8784422023546359</v>
      </c>
      <c r="AG124" s="3">
        <f t="shared" si="15"/>
        <v>0.20312461676876561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168</v>
      </c>
      <c r="D125" t="s">
        <v>27</v>
      </c>
      <c r="G125">
        <v>0.5</v>
      </c>
      <c r="H125">
        <v>0.5</v>
      </c>
      <c r="I125">
        <v>5976</v>
      </c>
      <c r="J125">
        <v>7643</v>
      </c>
      <c r="L125">
        <v>3222</v>
      </c>
      <c r="M125">
        <v>5</v>
      </c>
      <c r="N125">
        <v>6.7530000000000001</v>
      </c>
      <c r="O125">
        <v>1.754</v>
      </c>
      <c r="Q125">
        <v>0.221</v>
      </c>
      <c r="R125">
        <v>1</v>
      </c>
      <c r="S125">
        <v>0</v>
      </c>
      <c r="T125">
        <v>0</v>
      </c>
      <c r="V125">
        <v>0</v>
      </c>
      <c r="Y125" s="1">
        <v>44846</v>
      </c>
      <c r="Z125" s="6">
        <v>0.39534722222222224</v>
      </c>
      <c r="AB125">
        <v>1</v>
      </c>
      <c r="AD125" s="3">
        <f t="shared" si="12"/>
        <v>5.9569818526561171</v>
      </c>
      <c r="AE125" s="3">
        <f t="shared" si="13"/>
        <v>7.5991291146857707</v>
      </c>
      <c r="AF125" s="3">
        <f t="shared" si="14"/>
        <v>1.6421472620296536</v>
      </c>
      <c r="AG125" s="3">
        <f t="shared" si="15"/>
        <v>0.33057938121290587</v>
      </c>
      <c r="AH125" s="3"/>
      <c r="BG125" s="3"/>
      <c r="BH125" s="3"/>
      <c r="BI125" s="3"/>
      <c r="BJ125" s="3"/>
    </row>
    <row r="126" spans="1:62" x14ac:dyDescent="0.35">
      <c r="A126">
        <v>102</v>
      </c>
      <c r="B126">
        <v>30</v>
      </c>
      <c r="C126" t="s">
        <v>168</v>
      </c>
      <c r="D126" t="s">
        <v>27</v>
      </c>
      <c r="G126">
        <v>0.5</v>
      </c>
      <c r="H126">
        <v>0.5</v>
      </c>
      <c r="I126">
        <v>4827</v>
      </c>
      <c r="J126">
        <v>7619</v>
      </c>
      <c r="L126">
        <v>3257</v>
      </c>
      <c r="M126">
        <v>4.1180000000000003</v>
      </c>
      <c r="N126">
        <v>6.7329999999999997</v>
      </c>
      <c r="O126">
        <v>2.6150000000000002</v>
      </c>
      <c r="Q126">
        <v>0.22500000000000001</v>
      </c>
      <c r="R126">
        <v>1</v>
      </c>
      <c r="S126">
        <v>0</v>
      </c>
      <c r="T126">
        <v>0</v>
      </c>
      <c r="V126">
        <v>0</v>
      </c>
      <c r="Y126" s="1">
        <v>44846</v>
      </c>
      <c r="Z126" s="6">
        <v>0.4024537037037037</v>
      </c>
      <c r="AB126">
        <v>1</v>
      </c>
      <c r="AD126" s="3">
        <f t="shared" si="12"/>
        <v>4.8195522555298886</v>
      </c>
      <c r="AE126" s="3">
        <f t="shared" si="13"/>
        <v>7.5756929640136326</v>
      </c>
      <c r="AF126" s="3">
        <f t="shared" si="14"/>
        <v>2.7561407084837439</v>
      </c>
      <c r="AG126" s="3">
        <f t="shared" si="15"/>
        <v>0.33405361544619627</v>
      </c>
      <c r="AH126" s="3"/>
      <c r="AK126">
        <f>ABS(100*(AD126-AD127)/(AVERAGE(AD126:AD127)))</f>
        <v>2.1592089710299471</v>
      </c>
      <c r="AQ126">
        <f>ABS(100*(AE126-AE127)/(AVERAGE(AE126:AE127)))</f>
        <v>0.67253355356398903</v>
      </c>
      <c r="AW126">
        <f>ABS(100*(AF126-AF127)/(AVERAGE(AF126:AF127)))</f>
        <v>1.8752739801585763</v>
      </c>
      <c r="BC126">
        <f>ABS(100*(AG126-AG127)/(AVERAGE(AG126:AG127)))</f>
        <v>1.2257795000903364</v>
      </c>
      <c r="BG126" s="3">
        <f>AVERAGE(AD126:AD127)</f>
        <v>4.7680758943022434</v>
      </c>
      <c r="BH126" s="3">
        <f>AVERAGE(AE126:AE127)</f>
        <v>7.5503038007854828</v>
      </c>
      <c r="BI126" s="3">
        <f>AVERAGE(AF126:AF127)</f>
        <v>2.7822279064832394</v>
      </c>
      <c r="BJ126" s="3">
        <f>AVERAGE(AG126:AG127)</f>
        <v>0.33201870682384044</v>
      </c>
    </row>
    <row r="127" spans="1:62" x14ac:dyDescent="0.35">
      <c r="A127">
        <v>103</v>
      </c>
      <c r="B127">
        <v>30</v>
      </c>
      <c r="C127" t="s">
        <v>168</v>
      </c>
      <c r="D127" t="s">
        <v>27</v>
      </c>
      <c r="G127">
        <v>0.5</v>
      </c>
      <c r="H127">
        <v>0.5</v>
      </c>
      <c r="I127">
        <v>4723</v>
      </c>
      <c r="J127">
        <v>7567</v>
      </c>
      <c r="L127">
        <v>3216</v>
      </c>
      <c r="M127">
        <v>4.0380000000000003</v>
      </c>
      <c r="N127">
        <v>6.6890000000000001</v>
      </c>
      <c r="O127">
        <v>2.6509999999999998</v>
      </c>
      <c r="Q127">
        <v>0.22</v>
      </c>
      <c r="R127">
        <v>1</v>
      </c>
      <c r="S127">
        <v>0</v>
      </c>
      <c r="T127">
        <v>0</v>
      </c>
      <c r="V127">
        <v>0</v>
      </c>
      <c r="Y127" s="1">
        <v>44846</v>
      </c>
      <c r="Z127" s="6">
        <v>0.40983796296296293</v>
      </c>
      <c r="AB127">
        <v>1</v>
      </c>
      <c r="AD127" s="3">
        <f t="shared" si="12"/>
        <v>4.7165995330745982</v>
      </c>
      <c r="AE127" s="3">
        <f t="shared" si="13"/>
        <v>7.524914637557333</v>
      </c>
      <c r="AF127" s="3">
        <f t="shared" si="14"/>
        <v>2.8083151044827348</v>
      </c>
      <c r="AG127" s="3">
        <f t="shared" si="15"/>
        <v>0.3299837982014846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8750</v>
      </c>
      <c r="J128">
        <v>14866</v>
      </c>
      <c r="L128">
        <v>8866</v>
      </c>
      <c r="M128">
        <v>7.1280000000000001</v>
      </c>
      <c r="N128">
        <v>12.872999999999999</v>
      </c>
      <c r="O128">
        <v>5.7450000000000001</v>
      </c>
      <c r="Q128">
        <v>0.81100000000000005</v>
      </c>
      <c r="R128">
        <v>1</v>
      </c>
      <c r="S128">
        <v>0</v>
      </c>
      <c r="T128">
        <v>0</v>
      </c>
      <c r="V128">
        <v>0</v>
      </c>
      <c r="Y128" s="1">
        <v>44846</v>
      </c>
      <c r="Z128" s="6">
        <v>0.42306712962962961</v>
      </c>
      <c r="AB128">
        <v>1</v>
      </c>
      <c r="AD128" s="3">
        <f t="shared" si="12"/>
        <v>8.7030477381462443</v>
      </c>
      <c r="AE128" s="3">
        <f t="shared" si="13"/>
        <v>14.652433960721375</v>
      </c>
      <c r="AF128" s="3">
        <f t="shared" si="14"/>
        <v>5.9493862225751304</v>
      </c>
      <c r="AG128" s="3">
        <f t="shared" si="15"/>
        <v>0.89082446728979636</v>
      </c>
      <c r="AH128" s="3"/>
      <c r="BG128" s="3"/>
      <c r="BH128" s="3"/>
      <c r="BI128" s="3"/>
      <c r="BJ128" s="3"/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10262</v>
      </c>
      <c r="J129">
        <v>14884</v>
      </c>
      <c r="L129">
        <v>8741</v>
      </c>
      <c r="M129">
        <v>8.2870000000000008</v>
      </c>
      <c r="N129">
        <v>12.888</v>
      </c>
      <c r="O129">
        <v>4.601</v>
      </c>
      <c r="Q129">
        <v>0.79800000000000004</v>
      </c>
      <c r="R129">
        <v>1</v>
      </c>
      <c r="S129">
        <v>0</v>
      </c>
      <c r="T129">
        <v>0</v>
      </c>
      <c r="V129">
        <v>0</v>
      </c>
      <c r="Y129" s="1">
        <v>44846</v>
      </c>
      <c r="Z129" s="6">
        <v>0.4305208333333333</v>
      </c>
      <c r="AB129">
        <v>1</v>
      </c>
      <c r="AD129" s="3">
        <f t="shared" si="12"/>
        <v>10.199821933842379</v>
      </c>
      <c r="AE129" s="3">
        <f t="shared" si="13"/>
        <v>14.67001107372548</v>
      </c>
      <c r="AF129" s="3">
        <f t="shared" si="14"/>
        <v>4.4701891398831002</v>
      </c>
      <c r="AG129" s="3">
        <f t="shared" si="15"/>
        <v>0.87841648788518778</v>
      </c>
      <c r="AH129" s="3"/>
      <c r="AK129">
        <f>ABS(100*(AD129-AD130)/(AVERAGE(AD129:AD130)))</f>
        <v>0.67707565845401807</v>
      </c>
      <c r="AM129">
        <f>100*((AVERAGE(AD129:AD130)*25.225)-(AVERAGE(AD111:AD112)*25))/(1000*0.075)</f>
        <v>143.67340186526889</v>
      </c>
      <c r="AQ129">
        <f>ABS(100*(AE129-AE130)/(AVERAGE(AE129:AE130)))</f>
        <v>0.85501490791667489</v>
      </c>
      <c r="AS129">
        <f>100*((AVERAGE(AE129:AE130)*25.225)-(AVERAGE(AE111:AE112)*25))/(2000*0.075)</f>
        <v>114.15825658034223</v>
      </c>
      <c r="AW129">
        <f>ABS(100*(AF129-AF130)/(AVERAGE(AF129:AF130)))</f>
        <v>1.2598394482167661</v>
      </c>
      <c r="AY129">
        <f>100*((AVERAGE(AF129:AF130)*25.225)-(AVERAGE(AF111:AF112)*25))/(1000*0.075)</f>
        <v>84.643111295415579</v>
      </c>
      <c r="BC129">
        <f>ABS(100*(AG129-AG130)/(AVERAGE(AG129:AG130)))</f>
        <v>1.4249153132730576</v>
      </c>
      <c r="BE129">
        <f>100*((AVERAGE(AG129:AG130)*25.225)-(AVERAGE(AG111:AG112)*25))/(100*0.075)</f>
        <v>76.671892365893697</v>
      </c>
      <c r="BG129" s="3">
        <f>AVERAGE(AD129:AD130)</f>
        <v>10.234469484668677</v>
      </c>
      <c r="BH129" s="3">
        <f>AVERAGE(AE129:AE130)</f>
        <v>14.732995728656851</v>
      </c>
      <c r="BI129" s="3">
        <f>AVERAGE(AF129:AF130)</f>
        <v>4.4985262439881737</v>
      </c>
      <c r="BJ129" s="3">
        <f>AVERAGE(AG129:AG130)</f>
        <v>0.88471974142272891</v>
      </c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10332</v>
      </c>
      <c r="J130">
        <v>15013</v>
      </c>
      <c r="L130">
        <v>8868</v>
      </c>
      <c r="M130">
        <v>8.3409999999999993</v>
      </c>
      <c r="N130">
        <v>12.997999999999999</v>
      </c>
      <c r="O130">
        <v>4.6559999999999997</v>
      </c>
      <c r="Q130">
        <v>0.81100000000000005</v>
      </c>
      <c r="R130">
        <v>1</v>
      </c>
      <c r="S130">
        <v>0</v>
      </c>
      <c r="T130">
        <v>0</v>
      </c>
      <c r="V130">
        <v>0</v>
      </c>
      <c r="Y130" s="1">
        <v>44846</v>
      </c>
      <c r="Z130" s="6">
        <v>0.4384953703703704</v>
      </c>
      <c r="AB130">
        <v>1</v>
      </c>
      <c r="AD130" s="3">
        <f t="shared" si="12"/>
        <v>10.269117035494975</v>
      </c>
      <c r="AE130" s="3">
        <f t="shared" si="13"/>
        <v>14.795980383588223</v>
      </c>
      <c r="AF130" s="3">
        <f t="shared" si="14"/>
        <v>4.5268633480932472</v>
      </c>
      <c r="AG130" s="3">
        <f t="shared" si="15"/>
        <v>0.89102299496027004</v>
      </c>
      <c r="AH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6380</v>
      </c>
      <c r="J131">
        <v>7726</v>
      </c>
      <c r="L131">
        <v>3097</v>
      </c>
      <c r="M131">
        <v>5.3090000000000002</v>
      </c>
      <c r="N131">
        <v>6.8239999999999998</v>
      </c>
      <c r="O131">
        <v>1.5149999999999999</v>
      </c>
      <c r="Q131">
        <v>0.20799999999999999</v>
      </c>
      <c r="R131">
        <v>1</v>
      </c>
      <c r="S131">
        <v>0</v>
      </c>
      <c r="T131">
        <v>0</v>
      </c>
      <c r="V131">
        <v>0</v>
      </c>
      <c r="Y131" s="1">
        <v>44846</v>
      </c>
      <c r="Z131" s="6">
        <v>0.45166666666666666</v>
      </c>
      <c r="AB131">
        <v>1</v>
      </c>
      <c r="AD131" s="3">
        <f t="shared" si="12"/>
        <v>6.3569135821939726</v>
      </c>
      <c r="AE131" s="3">
        <f t="shared" si="13"/>
        <v>7.6801791357602491</v>
      </c>
      <c r="AF131" s="3">
        <f t="shared" si="14"/>
        <v>1.3232655535662765</v>
      </c>
      <c r="AG131" s="3">
        <f t="shared" si="15"/>
        <v>0.31817140180829723</v>
      </c>
      <c r="AH131" s="3"/>
      <c r="BG131" s="3"/>
      <c r="BH131" s="3"/>
      <c r="BI131" s="3"/>
      <c r="BJ131" s="3"/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4897</v>
      </c>
      <c r="J132">
        <v>7699</v>
      </c>
      <c r="L132">
        <v>3118</v>
      </c>
      <c r="M132">
        <v>4.1719999999999997</v>
      </c>
      <c r="N132">
        <v>6.8010000000000002</v>
      </c>
      <c r="O132">
        <v>2.629</v>
      </c>
      <c r="Q132">
        <v>0.21</v>
      </c>
      <c r="R132">
        <v>1</v>
      </c>
      <c r="S132">
        <v>0</v>
      </c>
      <c r="T132">
        <v>0</v>
      </c>
      <c r="V132">
        <v>0</v>
      </c>
      <c r="Y132" s="1">
        <v>44846</v>
      </c>
      <c r="Z132" s="6">
        <v>0.45876157407407409</v>
      </c>
      <c r="AB132">
        <v>2</v>
      </c>
      <c r="AD132" s="3">
        <f t="shared" si="12"/>
        <v>4.8888473571824873</v>
      </c>
      <c r="AE132" s="3">
        <f t="shared" si="13"/>
        <v>7.6538134662540944</v>
      </c>
      <c r="AF132" s="3">
        <f t="shared" si="14"/>
        <v>2.7649661090716071</v>
      </c>
      <c r="AG132" s="3">
        <f t="shared" si="15"/>
        <v>0.32025594234827143</v>
      </c>
      <c r="AH132" s="3"/>
      <c r="AK132">
        <f>ABS(100*(AD132-AD133)/(AVERAGE(AD132:AD133)))</f>
        <v>2.8130962072853949</v>
      </c>
      <c r="AL132">
        <f>ABS(100*((AVERAGE(AD132:AD133)-AVERAGE(AD126:AD127))/(AVERAGE(AD126:AD127,AD132:AD133))))</f>
        <v>1.104612199590338</v>
      </c>
      <c r="AQ132">
        <f>ABS(100*(AE132-AE133)/(AVERAGE(AE132:AE133)))</f>
        <v>0.48599837213052832</v>
      </c>
      <c r="AR132">
        <f>ABS(100*((AVERAGE(AE132:AE133)-AVERAGE(AE126:AE127))/(AVERAGE(AE126:AE127,AE132:AE133))))</f>
        <v>1.118905404595208</v>
      </c>
      <c r="AW132">
        <f>ABS(100*(AF132-AF133)/(AVERAGE(AF132:AF133)))</f>
        <v>3.5005465202145643</v>
      </c>
      <c r="AX132">
        <f>ABS(100*((AVERAGE(AF132:AF133)-AVERAGE(AF126:AF127))/(AVERAGE(AF126:AF127,AF132:AF133))))</f>
        <v>1.1433957768490777</v>
      </c>
      <c r="BC132">
        <f>ABS(100*(AG132-AG133)/(AVERAGE(AG132:AG133)))</f>
        <v>1.4674612096782331</v>
      </c>
      <c r="BD132">
        <f>ABS(100*((AVERAGE(AG132:AG133)-AVERAGE(AG126:AG127))/(AVERAGE(AG126:AG127,AG132:AG133))))</f>
        <v>4.3374534062211305</v>
      </c>
      <c r="BG132" s="3">
        <f>AVERAGE(AD132:AD133)</f>
        <v>4.8210371505653011</v>
      </c>
      <c r="BH132" s="3">
        <f>AVERAGE(AE132:AE133)</f>
        <v>7.6352598469719846</v>
      </c>
      <c r="BI132" s="3">
        <f>AVERAGE(AF132:AF133)</f>
        <v>2.8142226964066834</v>
      </c>
      <c r="BJ132" s="3">
        <f>AVERAGE(AG132:AG133)</f>
        <v>0.31792324222020496</v>
      </c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4760</v>
      </c>
      <c r="J133">
        <v>7661</v>
      </c>
      <c r="L133">
        <v>3071</v>
      </c>
      <c r="M133">
        <v>4.0670000000000002</v>
      </c>
      <c r="N133">
        <v>6.7690000000000001</v>
      </c>
      <c r="O133">
        <v>2.702</v>
      </c>
      <c r="Q133">
        <v>0.20499999999999999</v>
      </c>
      <c r="R133">
        <v>1</v>
      </c>
      <c r="S133">
        <v>0</v>
      </c>
      <c r="T133">
        <v>0</v>
      </c>
      <c r="V133">
        <v>0</v>
      </c>
      <c r="Y133" s="1">
        <v>44846</v>
      </c>
      <c r="Z133" s="6">
        <v>0.46630787037037041</v>
      </c>
      <c r="AB133">
        <v>2</v>
      </c>
      <c r="AD133" s="3">
        <f t="shared" si="12"/>
        <v>4.753226943948115</v>
      </c>
      <c r="AE133" s="3">
        <f t="shared" si="13"/>
        <v>7.6167062276898747</v>
      </c>
      <c r="AF133" s="3">
        <f t="shared" si="14"/>
        <v>2.8634792837417598</v>
      </c>
      <c r="AG133" s="3">
        <f t="shared" si="15"/>
        <v>0.31559054209213855</v>
      </c>
      <c r="AH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1537</v>
      </c>
      <c r="J134">
        <v>529</v>
      </c>
      <c r="L134">
        <v>244</v>
      </c>
      <c r="M134">
        <v>1.5940000000000001</v>
      </c>
      <c r="N134">
        <v>0.72699999999999998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44846</v>
      </c>
      <c r="Z134" s="6">
        <v>0.47839120370370369</v>
      </c>
      <c r="AB134">
        <v>1</v>
      </c>
      <c r="AD134" s="3">
        <f t="shared" si="12"/>
        <v>1.5626824778577466</v>
      </c>
      <c r="AE134" s="3">
        <f t="shared" si="13"/>
        <v>0.65226345295279431</v>
      </c>
      <c r="AF134" s="3">
        <f t="shared" si="14"/>
        <v>-0.9104190249049523</v>
      </c>
      <c r="AG134" s="3">
        <f t="shared" si="15"/>
        <v>3.4971679877508946E-2</v>
      </c>
      <c r="AH134" s="3"/>
      <c r="BG134" s="3"/>
      <c r="BH134" s="3"/>
      <c r="BI134" s="3"/>
      <c r="BJ134" s="3"/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324</v>
      </c>
      <c r="J135">
        <v>511</v>
      </c>
      <c r="L135">
        <v>221</v>
      </c>
      <c r="M135">
        <v>0.66400000000000003</v>
      </c>
      <c r="N135">
        <v>0.71099999999999997</v>
      </c>
      <c r="O135">
        <v>4.8000000000000001E-2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44846</v>
      </c>
      <c r="Z135" s="6">
        <v>0.48453703703703704</v>
      </c>
      <c r="AB135">
        <v>1</v>
      </c>
      <c r="AD135" s="3">
        <f t="shared" si="12"/>
        <v>0.36189735922057076</v>
      </c>
      <c r="AE135" s="3">
        <f t="shared" si="13"/>
        <v>0.63468633994869073</v>
      </c>
      <c r="AF135" s="3">
        <f t="shared" si="14"/>
        <v>0.27278898072811997</v>
      </c>
      <c r="AG135" s="3">
        <f t="shared" si="15"/>
        <v>3.2688611667060954E-2</v>
      </c>
      <c r="AH135" s="3"/>
      <c r="AK135">
        <f>ABS(100*(AD135-AD136)/(AVERAGE(AD135:AD136)))</f>
        <v>22.183141510951589</v>
      </c>
      <c r="AQ135">
        <f>ABS(100*(AE135-AE136)/(AVERAGE(AE135:AE136)))</f>
        <v>2.5817965114477928</v>
      </c>
      <c r="AW135">
        <f>ABS(100*(AF135-AF136)/(AVERAGE(AF135:AF136)))</f>
        <v>28.013685715263559</v>
      </c>
      <c r="BC135">
        <f>ABS(100*(AG135-AG136)/(AVERAGE(AG135:AG136)))</f>
        <v>0</v>
      </c>
      <c r="BG135" s="3">
        <f>AVERAGE(AD135:AD136)</f>
        <v>0.32576491335885854</v>
      </c>
      <c r="BH135" s="3">
        <f>AVERAGE(AE135:AE136)</f>
        <v>0.6429866433117396</v>
      </c>
      <c r="BI135" s="3">
        <f>AVERAGE(AF135:AF136)</f>
        <v>0.31722172995288106</v>
      </c>
      <c r="BJ135" s="3">
        <f>AVERAGE(AG135:AG136)</f>
        <v>3.2688611667060954E-2</v>
      </c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251</v>
      </c>
      <c r="J136">
        <v>528</v>
      </c>
      <c r="L136">
        <v>221</v>
      </c>
      <c r="M136">
        <v>0.60699999999999998</v>
      </c>
      <c r="N136">
        <v>0.72599999999999998</v>
      </c>
      <c r="O136">
        <v>0.11899999999999999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44846</v>
      </c>
      <c r="Z136" s="6">
        <v>0.49105324074074069</v>
      </c>
      <c r="AB136">
        <v>1</v>
      </c>
      <c r="AD136" s="3">
        <f t="shared" si="12"/>
        <v>0.28963246749714633</v>
      </c>
      <c r="AE136" s="3">
        <f t="shared" si="13"/>
        <v>0.65128694667478848</v>
      </c>
      <c r="AF136" s="3">
        <f t="shared" si="14"/>
        <v>0.36165447917764215</v>
      </c>
      <c r="AG136" s="3">
        <f t="shared" si="15"/>
        <v>3.2688611667060954E-2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2518</v>
      </c>
      <c r="J137">
        <v>6761</v>
      </c>
      <c r="L137">
        <v>3912</v>
      </c>
      <c r="M137">
        <v>3.911</v>
      </c>
      <c r="N137">
        <v>10.010999999999999</v>
      </c>
      <c r="O137">
        <v>6.1</v>
      </c>
      <c r="Q137">
        <v>0.48899999999999999</v>
      </c>
      <c r="R137">
        <v>1</v>
      </c>
      <c r="S137">
        <v>0</v>
      </c>
      <c r="T137">
        <v>0</v>
      </c>
      <c r="V137">
        <v>0</v>
      </c>
      <c r="Y137" s="1">
        <v>44846</v>
      </c>
      <c r="Z137" s="6">
        <v>0.50300925925925932</v>
      </c>
      <c r="AB137">
        <v>1</v>
      </c>
      <c r="AD137" s="3">
        <f t="shared" si="12"/>
        <v>4.2230063850295627</v>
      </c>
      <c r="AE137" s="3">
        <f t="shared" si="13"/>
        <v>11.229750962474485</v>
      </c>
      <c r="AF137" s="3">
        <f t="shared" si="14"/>
        <v>7.0067445774449224</v>
      </c>
      <c r="AG137" s="3">
        <f t="shared" si="15"/>
        <v>0.6651190458772428</v>
      </c>
      <c r="AH137" s="3"/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5501</v>
      </c>
      <c r="J138">
        <v>6793</v>
      </c>
      <c r="L138">
        <v>3911</v>
      </c>
      <c r="M138">
        <v>7.7249999999999996</v>
      </c>
      <c r="N138">
        <v>10.055</v>
      </c>
      <c r="O138">
        <v>2.33</v>
      </c>
      <c r="Q138">
        <v>0.48799999999999999</v>
      </c>
      <c r="R138">
        <v>1</v>
      </c>
      <c r="S138">
        <v>0</v>
      </c>
      <c r="T138">
        <v>0</v>
      </c>
      <c r="V138">
        <v>0</v>
      </c>
      <c r="Y138" s="1">
        <v>44846</v>
      </c>
      <c r="Z138" s="6">
        <v>0.50988425925925929</v>
      </c>
      <c r="AB138">
        <v>1</v>
      </c>
      <c r="AD138" s="3">
        <f t="shared" si="12"/>
        <v>9.1446084857367573</v>
      </c>
      <c r="AE138" s="3">
        <f t="shared" si="13"/>
        <v>11.281831297301459</v>
      </c>
      <c r="AF138" s="3">
        <f t="shared" si="14"/>
        <v>2.1372228115647012</v>
      </c>
      <c r="AG138" s="3">
        <f t="shared" si="15"/>
        <v>0.66495360615184806</v>
      </c>
      <c r="AH138" s="3"/>
      <c r="AI138">
        <f>100*(AVERAGE(I138:I139))/(AVERAGE(I$51:I$52))</f>
        <v>91.442168091627678</v>
      </c>
      <c r="AK138">
        <f>ABS(100*(AD138-AD139)/(AVERAGE(AD138:AD139)))</f>
        <v>5.8668192845525144</v>
      </c>
      <c r="AO138">
        <f>100*(AVERAGE(J138:J139))/(AVERAGE(J$51:J$52))</f>
        <v>92.385302338264367</v>
      </c>
      <c r="AQ138">
        <f>ABS(100*(AE138-AE139)/(AVERAGE(AE138:AE139)))</f>
        <v>0.49168785548977045</v>
      </c>
      <c r="AU138">
        <f>100*(((AVERAGE(J138:J139))-(AVERAGE(I138:I139)))/((AVERAGE(J$51:J$52))-(AVERAGE($I$51:I52))))</f>
        <v>97.534125935711131</v>
      </c>
      <c r="AW138">
        <f>ABS(100*(AF138-AF139)/(AVERAGE(AF138:AF139)))</f>
        <v>33.168579285844629</v>
      </c>
      <c r="BA138">
        <f>100*(AVERAGE(L138:L139))/(AVERAGE(L$51:L$52))</f>
        <v>117.07096579780021</v>
      </c>
      <c r="BC138">
        <f>ABS(100*(AG138-AG139)/(AVERAGE(AG138:AG139)))</f>
        <v>1.302177767412211</v>
      </c>
      <c r="BG138" s="3">
        <f>AVERAGE(AD138:AD139)</f>
        <v>9.4209639506608127</v>
      </c>
      <c r="BH138" s="3">
        <f>AVERAGE(AE138:AE139)</f>
        <v>11.254163619424629</v>
      </c>
      <c r="BI138" s="3">
        <f>AVERAGE(AF138:AF139)</f>
        <v>1.8331996687638172</v>
      </c>
      <c r="BJ138" s="3">
        <f>AVERAGE(AG138:AG139)</f>
        <v>0.66065217329158377</v>
      </c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5836</v>
      </c>
      <c r="J139">
        <v>6759</v>
      </c>
      <c r="L139">
        <v>3859</v>
      </c>
      <c r="M139">
        <v>8.1539999999999999</v>
      </c>
      <c r="N139">
        <v>10.007999999999999</v>
      </c>
      <c r="O139">
        <v>1.8540000000000001</v>
      </c>
      <c r="Q139">
        <v>0.47899999999999998</v>
      </c>
      <c r="R139">
        <v>1</v>
      </c>
      <c r="S139">
        <v>0</v>
      </c>
      <c r="T139">
        <v>0</v>
      </c>
      <c r="V139">
        <v>0</v>
      </c>
      <c r="Y139" s="1">
        <v>44846</v>
      </c>
      <c r="Z139" s="6">
        <v>0.51734953703703701</v>
      </c>
      <c r="AB139">
        <v>1</v>
      </c>
      <c r="AD139" s="3">
        <f t="shared" si="12"/>
        <v>9.6973194155848663</v>
      </c>
      <c r="AE139" s="3">
        <f t="shared" si="13"/>
        <v>11.2264959415478</v>
      </c>
      <c r="AF139" s="3">
        <f t="shared" si="14"/>
        <v>1.5291765259629333</v>
      </c>
      <c r="AG139" s="3">
        <f t="shared" si="15"/>
        <v>0.65635074043131947</v>
      </c>
      <c r="AH139" s="3"/>
      <c r="BG139" s="3"/>
      <c r="BH139" s="3"/>
      <c r="BI139" s="3"/>
      <c r="BJ139" s="3"/>
    </row>
    <row r="140" spans="1:62" x14ac:dyDescent="0.35">
      <c r="A140">
        <v>116</v>
      </c>
      <c r="B140">
        <v>6</v>
      </c>
      <c r="R140">
        <v>1</v>
      </c>
    </row>
  </sheetData>
  <conditionalFormatting sqref="BC37:BD38 AK40:AL41 AW40:AX41 AQ40:AR41 AK43:AL44 AL42 AQ43:AR44 AR42 AW43:AX44 AX42 BD42 BC40:BD41 BD39 BD36">
    <cfRule type="cellIs" dxfId="989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988" priority="329" operator="between">
      <formula>80</formula>
      <formula>120</formula>
    </cfRule>
  </conditionalFormatting>
  <conditionalFormatting sqref="BC44">
    <cfRule type="cellIs" dxfId="987" priority="328" operator="greaterThan">
      <formula>20</formula>
    </cfRule>
  </conditionalFormatting>
  <conditionalFormatting sqref="AL48 AX48 BD48 BC53:BD53 AW53:AX53 AK53:AL53">
    <cfRule type="cellIs" dxfId="986" priority="327" operator="greaterThan">
      <formula>20</formula>
    </cfRule>
  </conditionalFormatting>
  <conditionalFormatting sqref="AK53">
    <cfRule type="cellIs" dxfId="985" priority="325" operator="greaterThan">
      <formula>20</formula>
    </cfRule>
  </conditionalFormatting>
  <conditionalFormatting sqref="BC53">
    <cfRule type="cellIs" dxfId="984" priority="322" operator="greaterThan">
      <formula>20</formula>
    </cfRule>
  </conditionalFormatting>
  <conditionalFormatting sqref="AM35:AN40 AY35:AZ40">
    <cfRule type="cellIs" dxfId="983" priority="320" operator="between">
      <formula>80</formula>
      <formula>120</formula>
    </cfRule>
  </conditionalFormatting>
  <conditionalFormatting sqref="AR48 AQ53:AR53">
    <cfRule type="cellIs" dxfId="982" priority="326" operator="greaterThan">
      <formula>20</formula>
    </cfRule>
  </conditionalFormatting>
  <conditionalFormatting sqref="AQ35:AR35 AQ40:AR40 AR39 AQ37:AR38 AR36">
    <cfRule type="cellIs" dxfId="981" priority="319" operator="greaterThan">
      <formula>20</formula>
    </cfRule>
  </conditionalFormatting>
  <conditionalFormatting sqref="AS35:AT40">
    <cfRule type="cellIs" dxfId="980" priority="318" operator="between">
      <formula>80</formula>
      <formula>120</formula>
    </cfRule>
  </conditionalFormatting>
  <conditionalFormatting sqref="AQ53">
    <cfRule type="cellIs" dxfId="979" priority="324" operator="greaterThan">
      <formula>20</formula>
    </cfRule>
  </conditionalFormatting>
  <conditionalFormatting sqref="AW53">
    <cfRule type="cellIs" dxfId="978" priority="323" operator="greaterThan">
      <formula>20</formula>
    </cfRule>
  </conditionalFormatting>
  <conditionalFormatting sqref="AK35:AL35 AW35:AX35 AK40:AL40 AL39 AK37:AL38 AL36 AW40:AX40 AX39 AW37:AX38 AX36">
    <cfRule type="cellIs" dxfId="977" priority="321" operator="greaterThan">
      <formula>20</formula>
    </cfRule>
  </conditionalFormatting>
  <conditionalFormatting sqref="BC53">
    <cfRule type="cellIs" dxfId="976" priority="316" operator="greaterThan">
      <formula>20</formula>
    </cfRule>
  </conditionalFormatting>
  <conditionalFormatting sqref="AW53">
    <cfRule type="cellIs" dxfId="975" priority="317" operator="greaterThan">
      <formula>20</formula>
    </cfRule>
  </conditionalFormatting>
  <conditionalFormatting sqref="BE84">
    <cfRule type="cellIs" dxfId="974" priority="212" operator="between">
      <formula>80</formula>
      <formula>120</formula>
    </cfRule>
  </conditionalFormatting>
  <conditionalFormatting sqref="AK49">
    <cfRule type="cellIs" dxfId="973" priority="315" operator="greaterThan">
      <formula>20</formula>
    </cfRule>
  </conditionalFormatting>
  <conditionalFormatting sqref="AQ49">
    <cfRule type="cellIs" dxfId="972" priority="314" operator="greaterThan">
      <formula>20</formula>
    </cfRule>
  </conditionalFormatting>
  <conditionalFormatting sqref="AW49">
    <cfRule type="cellIs" dxfId="971" priority="313" operator="greaterThan">
      <formula>20</formula>
    </cfRule>
  </conditionalFormatting>
  <conditionalFormatting sqref="BC49">
    <cfRule type="cellIs" dxfId="970" priority="312" operator="greaterThan">
      <formula>20</formula>
    </cfRule>
  </conditionalFormatting>
  <conditionalFormatting sqref="AK46">
    <cfRule type="cellIs" dxfId="969" priority="311" operator="greaterThan">
      <formula>20</formula>
    </cfRule>
  </conditionalFormatting>
  <conditionalFormatting sqref="AQ46">
    <cfRule type="cellIs" dxfId="968" priority="310" operator="greaterThan">
      <formula>20</formula>
    </cfRule>
  </conditionalFormatting>
  <conditionalFormatting sqref="AW46">
    <cfRule type="cellIs" dxfId="967" priority="309" operator="greaterThan">
      <formula>20</formula>
    </cfRule>
  </conditionalFormatting>
  <conditionalFormatting sqref="BC46">
    <cfRule type="cellIs" dxfId="966" priority="308" operator="greaterThan">
      <formula>20</formula>
    </cfRule>
  </conditionalFormatting>
  <conditionalFormatting sqref="AK47">
    <cfRule type="cellIs" dxfId="965" priority="307" operator="greaterThan">
      <formula>20</formula>
    </cfRule>
  </conditionalFormatting>
  <conditionalFormatting sqref="AQ47">
    <cfRule type="cellIs" dxfId="964" priority="306" operator="greaterThan">
      <formula>20</formula>
    </cfRule>
  </conditionalFormatting>
  <conditionalFormatting sqref="AW47">
    <cfRule type="cellIs" dxfId="963" priority="305" operator="greaterThan">
      <formula>20</formula>
    </cfRule>
  </conditionalFormatting>
  <conditionalFormatting sqref="BC47">
    <cfRule type="cellIs" dxfId="962" priority="304" operator="greaterThan">
      <formula>20</formula>
    </cfRule>
  </conditionalFormatting>
  <conditionalFormatting sqref="AW89">
    <cfRule type="cellIs" dxfId="961" priority="206" operator="greaterThan">
      <formula>20</formula>
    </cfRule>
  </conditionalFormatting>
  <conditionalFormatting sqref="BC89">
    <cfRule type="cellIs" dxfId="960" priority="205" operator="greaterThan">
      <formula>20</formula>
    </cfRule>
  </conditionalFormatting>
  <conditionalFormatting sqref="AK95 AK92">
    <cfRule type="cellIs" dxfId="959" priority="204" operator="greaterThan">
      <formula>20</formula>
    </cfRule>
  </conditionalFormatting>
  <conditionalFormatting sqref="AQ95 AQ92">
    <cfRule type="cellIs" dxfId="958" priority="203" operator="greaterThan">
      <formula>20</formula>
    </cfRule>
  </conditionalFormatting>
  <conditionalFormatting sqref="AK52">
    <cfRule type="cellIs" dxfId="957" priority="303" operator="greaterThan">
      <formula>20</formula>
    </cfRule>
  </conditionalFormatting>
  <conditionalFormatting sqref="AQ52">
    <cfRule type="cellIs" dxfId="956" priority="302" operator="greaterThan">
      <formula>20</formula>
    </cfRule>
  </conditionalFormatting>
  <conditionalFormatting sqref="AW52">
    <cfRule type="cellIs" dxfId="955" priority="301" operator="greaterThan">
      <formula>20</formula>
    </cfRule>
  </conditionalFormatting>
  <conditionalFormatting sqref="BC52">
    <cfRule type="cellIs" dxfId="954" priority="300" operator="greaterThan">
      <formula>20</formula>
    </cfRule>
  </conditionalFormatting>
  <conditionalFormatting sqref="AK86 AK83 AK80 AK77 AK74 AK71 AK68 AK65 AK62 AK59 AK56">
    <cfRule type="cellIs" dxfId="953" priority="299" operator="greaterThan">
      <formula>20</formula>
    </cfRule>
  </conditionalFormatting>
  <conditionalFormatting sqref="AQ86 AQ83 AQ80 AQ77 AQ74 AQ71 AQ68 AQ65 AQ62 AQ59 AQ56">
    <cfRule type="cellIs" dxfId="952" priority="298" operator="greaterThan">
      <formula>20</formula>
    </cfRule>
  </conditionalFormatting>
  <conditionalFormatting sqref="AW86 AW83 AW80 AW77 AW74 AW71 AW68 AW65 AW62 AW59 AW56">
    <cfRule type="cellIs" dxfId="951" priority="297" operator="greaterThan">
      <formula>20</formula>
    </cfRule>
  </conditionalFormatting>
  <conditionalFormatting sqref="BC86 BC83 BC80 BC77 BC74 BC71 BC68 BC65 BC62 BC59 BC56">
    <cfRule type="cellIs" dxfId="950" priority="296" operator="greaterThan">
      <formula>20</formula>
    </cfRule>
  </conditionalFormatting>
  <conditionalFormatting sqref="AK93">
    <cfRule type="cellIs" dxfId="949" priority="295" operator="greaterThan">
      <formula>20</formula>
    </cfRule>
  </conditionalFormatting>
  <conditionalFormatting sqref="AQ93">
    <cfRule type="cellIs" dxfId="948" priority="294" operator="greaterThan">
      <formula>20</formula>
    </cfRule>
  </conditionalFormatting>
  <conditionalFormatting sqref="AW93">
    <cfRule type="cellIs" dxfId="947" priority="293" operator="greaterThan">
      <formula>20</formula>
    </cfRule>
  </conditionalFormatting>
  <conditionalFormatting sqref="BC96 BC93">
    <cfRule type="cellIs" dxfId="946" priority="292" operator="greaterThan">
      <formula>20</formula>
    </cfRule>
  </conditionalFormatting>
  <conditionalFormatting sqref="AM87:AN87">
    <cfRule type="cellIs" dxfId="945" priority="291" operator="between">
      <formula>80</formula>
      <formula>120</formula>
    </cfRule>
  </conditionalFormatting>
  <conditionalFormatting sqref="AL86">
    <cfRule type="cellIs" dxfId="944" priority="290" operator="greaterThan">
      <formula>20</formula>
    </cfRule>
  </conditionalFormatting>
  <conditionalFormatting sqref="AM86:AN86">
    <cfRule type="cellIs" dxfId="943" priority="289" operator="between">
      <formula>80</formula>
      <formula>120</formula>
    </cfRule>
  </conditionalFormatting>
  <conditionalFormatting sqref="AM86:AN86">
    <cfRule type="cellIs" dxfId="942" priority="288" operator="between">
      <formula>80</formula>
      <formula>120</formula>
    </cfRule>
  </conditionalFormatting>
  <conditionalFormatting sqref="AR84">
    <cfRule type="cellIs" dxfId="941" priority="227" operator="greaterThan">
      <formula>20</formula>
    </cfRule>
  </conditionalFormatting>
  <conditionalFormatting sqref="AM88:AN88">
    <cfRule type="cellIs" dxfId="940" priority="287" operator="between">
      <formula>80</formula>
      <formula>120</formula>
    </cfRule>
  </conditionalFormatting>
  <conditionalFormatting sqref="AK87 AK84 AK81 AK78 AK75 AK72 AK69 AK66 AK63 AK60 AK57 AK54">
    <cfRule type="cellIs" dxfId="939" priority="242" operator="greaterThan">
      <formula>20</formula>
    </cfRule>
  </conditionalFormatting>
  <conditionalFormatting sqref="AQ87 AQ84 AQ81 AQ78 AQ75 AQ72 AQ69 AQ66 AQ63 AQ60 AQ57 AQ54">
    <cfRule type="cellIs" dxfId="938" priority="241" operator="greaterThan">
      <formula>20</formula>
    </cfRule>
  </conditionalFormatting>
  <conditionalFormatting sqref="AW87 AW84 AW81 AW78 AW75 AW72 AW69 AW66 AW63 AW60 AW57 AW54">
    <cfRule type="cellIs" dxfId="937" priority="240" operator="greaterThan">
      <formula>20</formula>
    </cfRule>
  </conditionalFormatting>
  <conditionalFormatting sqref="BC87 BC84 BC81 BC78 BC75 BC72 BC69 BC66 BC63 BC60 BC57 BC54">
    <cfRule type="cellIs" dxfId="936" priority="239" operator="greaterThan">
      <formula>20</formula>
    </cfRule>
  </conditionalFormatting>
  <conditionalFormatting sqref="AQ94 AQ91">
    <cfRule type="cellIs" dxfId="935" priority="237" operator="greaterThan">
      <formula>20</formula>
    </cfRule>
  </conditionalFormatting>
  <conditionalFormatting sqref="AW94 AW91">
    <cfRule type="cellIs" dxfId="934" priority="236" operator="greaterThan">
      <formula>20</formula>
    </cfRule>
  </conditionalFormatting>
  <conditionalFormatting sqref="AS87:AT87">
    <cfRule type="cellIs" dxfId="933" priority="286" operator="between">
      <formula>80</formula>
      <formula>120</formula>
    </cfRule>
  </conditionalFormatting>
  <conditionalFormatting sqref="AS87:AT87">
    <cfRule type="cellIs" dxfId="932" priority="285" operator="between">
      <formula>80</formula>
      <formula>120</formula>
    </cfRule>
  </conditionalFormatting>
  <conditionalFormatting sqref="AR86">
    <cfRule type="cellIs" dxfId="931" priority="284" operator="greaterThan">
      <formula>20</formula>
    </cfRule>
  </conditionalFormatting>
  <conditionalFormatting sqref="AS86:AT86">
    <cfRule type="cellIs" dxfId="930" priority="283" operator="between">
      <formula>80</formula>
      <formula>120</formula>
    </cfRule>
  </conditionalFormatting>
  <conditionalFormatting sqref="AS86:AT86">
    <cfRule type="cellIs" dxfId="929" priority="282" operator="between">
      <formula>80</formula>
      <formula>120</formula>
    </cfRule>
  </conditionalFormatting>
  <conditionalFormatting sqref="AS86:AT86">
    <cfRule type="cellIs" dxfId="928" priority="281" operator="between">
      <formula>80</formula>
      <formula>120</formula>
    </cfRule>
  </conditionalFormatting>
  <conditionalFormatting sqref="AS88:AT88">
    <cfRule type="cellIs" dxfId="927" priority="280" operator="between">
      <formula>80</formula>
      <formula>120</formula>
    </cfRule>
  </conditionalFormatting>
  <conditionalFormatting sqref="AS88:AT88">
    <cfRule type="cellIs" dxfId="926" priority="279" operator="between">
      <formula>80</formula>
      <formula>120</formula>
    </cfRule>
  </conditionalFormatting>
  <conditionalFormatting sqref="AY87:AZ87">
    <cfRule type="cellIs" dxfId="925" priority="278" operator="between">
      <formula>80</formula>
      <formula>120</formula>
    </cfRule>
  </conditionalFormatting>
  <conditionalFormatting sqref="AX86">
    <cfRule type="cellIs" dxfId="924" priority="277" operator="greaterThan">
      <formula>20</formula>
    </cfRule>
  </conditionalFormatting>
  <conditionalFormatting sqref="AY86:AZ86">
    <cfRule type="cellIs" dxfId="923" priority="276" operator="between">
      <formula>80</formula>
      <formula>120</formula>
    </cfRule>
  </conditionalFormatting>
  <conditionalFormatting sqref="AY86:AZ86">
    <cfRule type="cellIs" dxfId="922" priority="274" operator="between">
      <formula>80</formula>
      <formula>120</formula>
    </cfRule>
  </conditionalFormatting>
  <conditionalFormatting sqref="AY86:AZ86">
    <cfRule type="cellIs" dxfId="921" priority="275" operator="between">
      <formula>80</formula>
      <formula>120</formula>
    </cfRule>
  </conditionalFormatting>
  <conditionalFormatting sqref="AY88:AZ88">
    <cfRule type="cellIs" dxfId="920" priority="273" operator="between">
      <formula>80</formula>
      <formula>120</formula>
    </cfRule>
  </conditionalFormatting>
  <conditionalFormatting sqref="BE87">
    <cfRule type="cellIs" dxfId="919" priority="272" operator="between">
      <formula>80</formula>
      <formula>120</formula>
    </cfRule>
  </conditionalFormatting>
  <conditionalFormatting sqref="BD86">
    <cfRule type="cellIs" dxfId="918" priority="271" operator="greaterThan">
      <formula>20</formula>
    </cfRule>
  </conditionalFormatting>
  <conditionalFormatting sqref="BE86">
    <cfRule type="cellIs" dxfId="917" priority="270" operator="between">
      <formula>80</formula>
      <formula>120</formula>
    </cfRule>
  </conditionalFormatting>
  <conditionalFormatting sqref="BE86">
    <cfRule type="cellIs" dxfId="916" priority="269" operator="between">
      <formula>80</formula>
      <formula>120</formula>
    </cfRule>
  </conditionalFormatting>
  <conditionalFormatting sqref="BE86">
    <cfRule type="cellIs" dxfId="915" priority="267" operator="between">
      <formula>80</formula>
      <formula>120</formula>
    </cfRule>
  </conditionalFormatting>
  <conditionalFormatting sqref="BE86">
    <cfRule type="cellIs" dxfId="914" priority="268" operator="between">
      <formula>80</formula>
      <formula>120</formula>
    </cfRule>
  </conditionalFormatting>
  <conditionalFormatting sqref="BE88">
    <cfRule type="cellIs" dxfId="913" priority="266" operator="between">
      <formula>80</formula>
      <formula>120</formula>
    </cfRule>
  </conditionalFormatting>
  <conditionalFormatting sqref="AW95 AW92">
    <cfRule type="cellIs" dxfId="912" priority="202" operator="greaterThan">
      <formula>20</formula>
    </cfRule>
  </conditionalFormatting>
  <conditionalFormatting sqref="AQ93 AQ90">
    <cfRule type="cellIs" dxfId="911" priority="199" operator="greaterThan">
      <formula>20</formula>
    </cfRule>
  </conditionalFormatting>
  <conditionalFormatting sqref="AS97:AT97">
    <cfRule type="cellIs" dxfId="910" priority="195" operator="between">
      <formula>80</formula>
      <formula>120</formula>
    </cfRule>
  </conditionalFormatting>
  <conditionalFormatting sqref="BE97">
    <cfRule type="cellIs" dxfId="909" priority="192" operator="between">
      <formula>80</formula>
      <formula>120</formula>
    </cfRule>
  </conditionalFormatting>
  <conditionalFormatting sqref="AS98:AT98 AY98:AZ98 BE98 AM98:AN98">
    <cfRule type="cellIs" dxfId="908" priority="191" operator="between">
      <formula>80</formula>
      <formula>120</formula>
    </cfRule>
  </conditionalFormatting>
  <conditionalFormatting sqref="BC98:BD98 AW98:AX98 AK98:AL98">
    <cfRule type="cellIs" dxfId="907" priority="190" operator="greaterThan">
      <formula>20</formula>
    </cfRule>
  </conditionalFormatting>
  <conditionalFormatting sqref="BC43">
    <cfRule type="cellIs" dxfId="906" priority="265" operator="greaterThan">
      <formula>20</formula>
    </cfRule>
  </conditionalFormatting>
  <conditionalFormatting sqref="AK47:AL47 AW47:AX47 BC47:BD47">
    <cfRule type="cellIs" dxfId="905" priority="264" operator="greaterThan">
      <formula>20</formula>
    </cfRule>
  </conditionalFormatting>
  <conditionalFormatting sqref="AQ47:AR47">
    <cfRule type="cellIs" dxfId="904" priority="263" operator="greaterThan">
      <formula>20</formula>
    </cfRule>
  </conditionalFormatting>
  <conditionalFormatting sqref="AQ47">
    <cfRule type="cellIs" dxfId="903" priority="261" operator="greaterThan">
      <formula>20</formula>
    </cfRule>
  </conditionalFormatting>
  <conditionalFormatting sqref="BC47 BC49">
    <cfRule type="cellIs" dxfId="902" priority="259" operator="greaterThan">
      <formula>20</formula>
    </cfRule>
  </conditionalFormatting>
  <conditionalFormatting sqref="AK47">
    <cfRule type="cellIs" dxfId="901" priority="262" operator="greaterThan">
      <formula>20</formula>
    </cfRule>
  </conditionalFormatting>
  <conditionalFormatting sqref="AW47 AW49">
    <cfRule type="cellIs" dxfId="900" priority="260" operator="greaterThan">
      <formula>20</formula>
    </cfRule>
  </conditionalFormatting>
  <conditionalFormatting sqref="AK49:AL49 AW49:AX49 BC49:BD49">
    <cfRule type="cellIs" dxfId="899" priority="258" operator="greaterThan">
      <formula>20</formula>
    </cfRule>
  </conditionalFormatting>
  <conditionalFormatting sqref="AM49:AN49 BE49 AY49:AZ49">
    <cfRule type="cellIs" dxfId="898" priority="257" operator="between">
      <formula>80</formula>
      <formula>120</formula>
    </cfRule>
  </conditionalFormatting>
  <conditionalFormatting sqref="AQ49:AR49">
    <cfRule type="cellIs" dxfId="897" priority="256" operator="greaterThan">
      <formula>20</formula>
    </cfRule>
  </conditionalFormatting>
  <conditionalFormatting sqref="AS49:AT49">
    <cfRule type="cellIs" dxfId="896" priority="255" operator="between">
      <formula>80</formula>
      <formula>120</formula>
    </cfRule>
  </conditionalFormatting>
  <conditionalFormatting sqref="AK46">
    <cfRule type="cellIs" dxfId="895" priority="254" operator="greaterThan">
      <formula>20</formula>
    </cfRule>
  </conditionalFormatting>
  <conditionalFormatting sqref="AQ46">
    <cfRule type="cellIs" dxfId="894" priority="253" operator="greaterThan">
      <formula>20</formula>
    </cfRule>
  </conditionalFormatting>
  <conditionalFormatting sqref="AW46">
    <cfRule type="cellIs" dxfId="893" priority="252" operator="greaterThan">
      <formula>20</formula>
    </cfRule>
  </conditionalFormatting>
  <conditionalFormatting sqref="BC46">
    <cfRule type="cellIs" dxfId="892" priority="251" operator="greaterThan">
      <formula>20</formula>
    </cfRule>
  </conditionalFormatting>
  <conditionalFormatting sqref="AK50">
    <cfRule type="cellIs" dxfId="891" priority="250" operator="greaterThan">
      <formula>20</formula>
    </cfRule>
  </conditionalFormatting>
  <conditionalFormatting sqref="AQ50">
    <cfRule type="cellIs" dxfId="890" priority="249" operator="greaterThan">
      <formula>20</formula>
    </cfRule>
  </conditionalFormatting>
  <conditionalFormatting sqref="AW50">
    <cfRule type="cellIs" dxfId="889" priority="248" operator="greaterThan">
      <formula>20</formula>
    </cfRule>
  </conditionalFormatting>
  <conditionalFormatting sqref="BC50">
    <cfRule type="cellIs" dxfId="888" priority="247" operator="greaterThan">
      <formula>20</formula>
    </cfRule>
  </conditionalFormatting>
  <conditionalFormatting sqref="AK51">
    <cfRule type="cellIs" dxfId="887" priority="246" operator="greaterThan">
      <formula>20</formula>
    </cfRule>
  </conditionalFormatting>
  <conditionalFormatting sqref="AQ51">
    <cfRule type="cellIs" dxfId="886" priority="245" operator="greaterThan">
      <formula>20</formula>
    </cfRule>
  </conditionalFormatting>
  <conditionalFormatting sqref="AW51">
    <cfRule type="cellIs" dxfId="885" priority="244" operator="greaterThan">
      <formula>20</formula>
    </cfRule>
  </conditionalFormatting>
  <conditionalFormatting sqref="BC51">
    <cfRule type="cellIs" dxfId="884" priority="243" operator="greaterThan">
      <formula>20</formula>
    </cfRule>
  </conditionalFormatting>
  <conditionalFormatting sqref="AK94 AK91">
    <cfRule type="cellIs" dxfId="883" priority="238" operator="greaterThan">
      <formula>20</formula>
    </cfRule>
  </conditionalFormatting>
  <conditionalFormatting sqref="BC94 BC91">
    <cfRule type="cellIs" dxfId="882" priority="235" operator="greaterThan">
      <formula>20</formula>
    </cfRule>
  </conditionalFormatting>
  <conditionalFormatting sqref="AM85:AN85">
    <cfRule type="cellIs" dxfId="881" priority="234" operator="between">
      <formula>80</formula>
      <formula>120</formula>
    </cfRule>
  </conditionalFormatting>
  <conditionalFormatting sqref="AL84">
    <cfRule type="cellIs" dxfId="880" priority="233" operator="greaterThan">
      <formula>20</formula>
    </cfRule>
  </conditionalFormatting>
  <conditionalFormatting sqref="AM84:AN84">
    <cfRule type="cellIs" dxfId="879" priority="232" operator="between">
      <formula>80</formula>
      <formula>120</formula>
    </cfRule>
  </conditionalFormatting>
  <conditionalFormatting sqref="AM84:AN84">
    <cfRule type="cellIs" dxfId="878" priority="231" operator="between">
      <formula>80</formula>
      <formula>120</formula>
    </cfRule>
  </conditionalFormatting>
  <conditionalFormatting sqref="AM86:AN87">
    <cfRule type="cellIs" dxfId="877" priority="230" operator="between">
      <formula>80</formula>
      <formula>120</formula>
    </cfRule>
  </conditionalFormatting>
  <conditionalFormatting sqref="AS85:AT85">
    <cfRule type="cellIs" dxfId="876" priority="229" operator="between">
      <formula>80</formula>
      <formula>120</formula>
    </cfRule>
  </conditionalFormatting>
  <conditionalFormatting sqref="AS85:AT85">
    <cfRule type="cellIs" dxfId="875" priority="228" operator="between">
      <formula>80</formula>
      <formula>120</formula>
    </cfRule>
  </conditionalFormatting>
  <conditionalFormatting sqref="AS84:AT84">
    <cfRule type="cellIs" dxfId="874" priority="226" operator="between">
      <formula>80</formula>
      <formula>120</formula>
    </cfRule>
  </conditionalFormatting>
  <conditionalFormatting sqref="AS84:AT84">
    <cfRule type="cellIs" dxfId="873" priority="225" operator="between">
      <formula>80</formula>
      <formula>120</formula>
    </cfRule>
  </conditionalFormatting>
  <conditionalFormatting sqref="AS84:AT84">
    <cfRule type="cellIs" dxfId="872" priority="224" operator="between">
      <formula>80</formula>
      <formula>120</formula>
    </cfRule>
  </conditionalFormatting>
  <conditionalFormatting sqref="AS86:AT87">
    <cfRule type="cellIs" dxfId="871" priority="223" operator="between">
      <formula>80</formula>
      <formula>120</formula>
    </cfRule>
  </conditionalFormatting>
  <conditionalFormatting sqref="AS86:AT87">
    <cfRule type="cellIs" dxfId="870" priority="222" operator="between">
      <formula>80</formula>
      <formula>120</formula>
    </cfRule>
  </conditionalFormatting>
  <conditionalFormatting sqref="BD84">
    <cfRule type="cellIs" dxfId="869" priority="214" operator="greaterThan">
      <formula>20</formula>
    </cfRule>
  </conditionalFormatting>
  <conditionalFormatting sqref="AY85:AZ85">
    <cfRule type="cellIs" dxfId="868" priority="221" operator="between">
      <formula>80</formula>
      <formula>120</formula>
    </cfRule>
  </conditionalFormatting>
  <conditionalFormatting sqref="AX84">
    <cfRule type="cellIs" dxfId="867" priority="220" operator="greaterThan">
      <formula>20</formula>
    </cfRule>
  </conditionalFormatting>
  <conditionalFormatting sqref="AY84:AZ84">
    <cfRule type="cellIs" dxfId="866" priority="219" operator="between">
      <formula>80</formula>
      <formula>120</formula>
    </cfRule>
  </conditionalFormatting>
  <conditionalFormatting sqref="AY84:AZ84">
    <cfRule type="cellIs" dxfId="865" priority="217" operator="between">
      <formula>80</formula>
      <formula>120</formula>
    </cfRule>
  </conditionalFormatting>
  <conditionalFormatting sqref="AY84:AZ84">
    <cfRule type="cellIs" dxfId="864" priority="218" operator="between">
      <formula>80</formula>
      <formula>120</formula>
    </cfRule>
  </conditionalFormatting>
  <conditionalFormatting sqref="AY86:AZ87">
    <cfRule type="cellIs" dxfId="863" priority="216" operator="between">
      <formula>80</formula>
      <formula>120</formula>
    </cfRule>
  </conditionalFormatting>
  <conditionalFormatting sqref="AK89">
    <cfRule type="cellIs" dxfId="862" priority="208" operator="greaterThan">
      <formula>20</formula>
    </cfRule>
  </conditionalFormatting>
  <conditionalFormatting sqref="BE85">
    <cfRule type="cellIs" dxfId="861" priority="215" operator="between">
      <formula>80</formula>
      <formula>120</formula>
    </cfRule>
  </conditionalFormatting>
  <conditionalFormatting sqref="BE84">
    <cfRule type="cellIs" dxfId="860" priority="213" operator="between">
      <formula>80</formula>
      <formula>120</formula>
    </cfRule>
  </conditionalFormatting>
  <conditionalFormatting sqref="BE84">
    <cfRule type="cellIs" dxfId="859" priority="210" operator="between">
      <formula>80</formula>
      <formula>120</formula>
    </cfRule>
  </conditionalFormatting>
  <conditionalFormatting sqref="BE84">
    <cfRule type="cellIs" dxfId="858" priority="211" operator="between">
      <formula>80</formula>
      <formula>120</formula>
    </cfRule>
  </conditionalFormatting>
  <conditionalFormatting sqref="AK93 AK90">
    <cfRule type="cellIs" dxfId="857" priority="200" operator="greaterThan">
      <formula>20</formula>
    </cfRule>
  </conditionalFormatting>
  <conditionalFormatting sqref="BE86:BE87">
    <cfRule type="cellIs" dxfId="856" priority="209" operator="between">
      <formula>80</formula>
      <formula>120</formula>
    </cfRule>
  </conditionalFormatting>
  <conditionalFormatting sqref="AW93 AW90">
    <cfRule type="cellIs" dxfId="855" priority="198" operator="greaterThan">
      <formula>20</formula>
    </cfRule>
  </conditionalFormatting>
  <conditionalFormatting sqref="AQ89">
    <cfRule type="cellIs" dxfId="854" priority="207" operator="greaterThan">
      <formula>20</formula>
    </cfRule>
  </conditionalFormatting>
  <conditionalFormatting sqref="BC95 BC92">
    <cfRule type="cellIs" dxfId="853" priority="201" operator="greaterThan">
      <formula>20</formula>
    </cfRule>
  </conditionalFormatting>
  <conditionalFormatting sqref="BC96 BC93 BC90">
    <cfRule type="cellIs" dxfId="852" priority="197" operator="greaterThan">
      <formula>20</formula>
    </cfRule>
  </conditionalFormatting>
  <conditionalFormatting sqref="AM97:AN97">
    <cfRule type="cellIs" dxfId="851" priority="196" operator="between">
      <formula>80</formula>
      <formula>120</formula>
    </cfRule>
  </conditionalFormatting>
  <conditionalFormatting sqref="AS97:AT97">
    <cfRule type="cellIs" dxfId="850" priority="194" operator="between">
      <formula>80</formula>
      <formula>120</formula>
    </cfRule>
  </conditionalFormatting>
  <conditionalFormatting sqref="AY97:AZ97">
    <cfRule type="cellIs" dxfId="849" priority="193" operator="between">
      <formula>80</formula>
      <formula>120</formula>
    </cfRule>
  </conditionalFormatting>
  <conditionalFormatting sqref="AK98">
    <cfRule type="cellIs" dxfId="848" priority="188" operator="greaterThan">
      <formula>20</formula>
    </cfRule>
  </conditionalFormatting>
  <conditionalFormatting sqref="BC98">
    <cfRule type="cellIs" dxfId="847" priority="185" operator="greaterThan">
      <formula>20</formula>
    </cfRule>
  </conditionalFormatting>
  <conditionalFormatting sqref="AQ98:AR98">
    <cfRule type="cellIs" dxfId="846" priority="189" operator="greaterThan">
      <formula>20</formula>
    </cfRule>
  </conditionalFormatting>
  <conditionalFormatting sqref="AQ98">
    <cfRule type="cellIs" dxfId="845" priority="187" operator="greaterThan">
      <formula>20</formula>
    </cfRule>
  </conditionalFormatting>
  <conditionalFormatting sqref="AW98">
    <cfRule type="cellIs" dxfId="844" priority="186" operator="greaterThan">
      <formula>20</formula>
    </cfRule>
  </conditionalFormatting>
  <conditionalFormatting sqref="BC98">
    <cfRule type="cellIs" dxfId="843" priority="183" operator="greaterThan">
      <formula>20</formula>
    </cfRule>
  </conditionalFormatting>
  <conditionalFormatting sqref="AW98">
    <cfRule type="cellIs" dxfId="842" priority="184" operator="greaterThan">
      <formula>20</formula>
    </cfRule>
  </conditionalFormatting>
  <conditionalFormatting sqref="AK131 AK128 AK125 AK122 AK119 AK116 AK113 AK110 AK107 AK104 AK101">
    <cfRule type="cellIs" dxfId="841" priority="182" operator="greaterThan">
      <formula>20</formula>
    </cfRule>
  </conditionalFormatting>
  <conditionalFormatting sqref="AQ131 AQ128 AQ125 AQ122 AQ119 AQ116 AQ113 AQ110 AQ107 AQ104 AQ101">
    <cfRule type="cellIs" dxfId="840" priority="181" operator="greaterThan">
      <formula>20</formula>
    </cfRule>
  </conditionalFormatting>
  <conditionalFormatting sqref="AW131 AW128 AW125 AW122 AW119 AW116 AW113 AW110 AW107 AW104 AW101">
    <cfRule type="cellIs" dxfId="839" priority="180" operator="greaterThan">
      <formula>20</formula>
    </cfRule>
  </conditionalFormatting>
  <conditionalFormatting sqref="BC131 BC128 BC125 BC122 BC119 BC116 BC113 BC110 BC107 BC104 BC101">
    <cfRule type="cellIs" dxfId="838" priority="179" operator="greaterThan">
      <formula>20</formula>
    </cfRule>
  </conditionalFormatting>
  <conditionalFormatting sqref="AX131">
    <cfRule type="cellIs" dxfId="837" priority="164" operator="greaterThan">
      <formula>20</formula>
    </cfRule>
  </conditionalFormatting>
  <conditionalFormatting sqref="AM132:AN132">
    <cfRule type="cellIs" dxfId="836" priority="178" operator="between">
      <formula>80</formula>
      <formula>120</formula>
    </cfRule>
  </conditionalFormatting>
  <conditionalFormatting sqref="AL131">
    <cfRule type="cellIs" dxfId="835" priority="177" operator="greaterThan">
      <formula>20</formula>
    </cfRule>
  </conditionalFormatting>
  <conditionalFormatting sqref="AM131:AN131">
    <cfRule type="cellIs" dxfId="834" priority="176" operator="between">
      <formula>80</formula>
      <formula>120</formula>
    </cfRule>
  </conditionalFormatting>
  <conditionalFormatting sqref="AM131:AN131">
    <cfRule type="cellIs" dxfId="833" priority="175" operator="between">
      <formula>80</formula>
      <formula>120</formula>
    </cfRule>
  </conditionalFormatting>
  <conditionalFormatting sqref="AM133:AN133">
    <cfRule type="cellIs" dxfId="832" priority="174" operator="between">
      <formula>80</formula>
      <formula>120</formula>
    </cfRule>
  </conditionalFormatting>
  <conditionalFormatting sqref="AS132:AT132">
    <cfRule type="cellIs" dxfId="831" priority="173" operator="between">
      <formula>80</formula>
      <formula>120</formula>
    </cfRule>
  </conditionalFormatting>
  <conditionalFormatting sqref="AS132:AT132">
    <cfRule type="cellIs" dxfId="830" priority="172" operator="between">
      <formula>80</formula>
      <formula>120</formula>
    </cfRule>
  </conditionalFormatting>
  <conditionalFormatting sqref="AR131">
    <cfRule type="cellIs" dxfId="829" priority="171" operator="greaterThan">
      <formula>20</formula>
    </cfRule>
  </conditionalFormatting>
  <conditionalFormatting sqref="AS131:AT131">
    <cfRule type="cellIs" dxfId="828" priority="170" operator="between">
      <formula>80</formula>
      <formula>120</formula>
    </cfRule>
  </conditionalFormatting>
  <conditionalFormatting sqref="AS131:AT131">
    <cfRule type="cellIs" dxfId="827" priority="169" operator="between">
      <formula>80</formula>
      <formula>120</formula>
    </cfRule>
  </conditionalFormatting>
  <conditionalFormatting sqref="AS131:AT131">
    <cfRule type="cellIs" dxfId="826" priority="168" operator="between">
      <formula>80</formula>
      <formula>120</formula>
    </cfRule>
  </conditionalFormatting>
  <conditionalFormatting sqref="AS133:AT133">
    <cfRule type="cellIs" dxfId="825" priority="167" operator="between">
      <formula>80</formula>
      <formula>120</formula>
    </cfRule>
  </conditionalFormatting>
  <conditionalFormatting sqref="AS133:AT133">
    <cfRule type="cellIs" dxfId="824" priority="166" operator="between">
      <formula>80</formula>
      <formula>120</formula>
    </cfRule>
  </conditionalFormatting>
  <conditionalFormatting sqref="AY132:AZ132">
    <cfRule type="cellIs" dxfId="823" priority="165" operator="between">
      <formula>80</formula>
      <formula>120</formula>
    </cfRule>
  </conditionalFormatting>
  <conditionalFormatting sqref="AY131:AZ131">
    <cfRule type="cellIs" dxfId="822" priority="163" operator="between">
      <formula>80</formula>
      <formula>120</formula>
    </cfRule>
  </conditionalFormatting>
  <conditionalFormatting sqref="AY131:AZ131">
    <cfRule type="cellIs" dxfId="821" priority="161" operator="between">
      <formula>80</formula>
      <formula>120</formula>
    </cfRule>
  </conditionalFormatting>
  <conditionalFormatting sqref="AY131:AZ131">
    <cfRule type="cellIs" dxfId="820" priority="162" operator="between">
      <formula>80</formula>
      <formula>120</formula>
    </cfRule>
  </conditionalFormatting>
  <conditionalFormatting sqref="AY133:AZ133">
    <cfRule type="cellIs" dxfId="819" priority="160" operator="between">
      <formula>80</formula>
      <formula>120</formula>
    </cfRule>
  </conditionalFormatting>
  <conditionalFormatting sqref="BE132">
    <cfRule type="cellIs" dxfId="818" priority="159" operator="between">
      <formula>80</formula>
      <formula>120</formula>
    </cfRule>
  </conditionalFormatting>
  <conditionalFormatting sqref="BD131">
    <cfRule type="cellIs" dxfId="817" priority="158" operator="greaterThan">
      <formula>20</formula>
    </cfRule>
  </conditionalFormatting>
  <conditionalFormatting sqref="BE131">
    <cfRule type="cellIs" dxfId="816" priority="157" operator="between">
      <formula>80</formula>
      <formula>120</formula>
    </cfRule>
  </conditionalFormatting>
  <conditionalFormatting sqref="BE131">
    <cfRule type="cellIs" dxfId="815" priority="156" operator="between">
      <formula>80</formula>
      <formula>120</formula>
    </cfRule>
  </conditionalFormatting>
  <conditionalFormatting sqref="BE131">
    <cfRule type="cellIs" dxfId="814" priority="154" operator="between">
      <formula>80</formula>
      <formula>120</formula>
    </cfRule>
  </conditionalFormatting>
  <conditionalFormatting sqref="BE131">
    <cfRule type="cellIs" dxfId="813" priority="155" operator="between">
      <formula>80</formula>
      <formula>120</formula>
    </cfRule>
  </conditionalFormatting>
  <conditionalFormatting sqref="BE133">
    <cfRule type="cellIs" dxfId="812" priority="153" operator="between">
      <formula>80</formula>
      <formula>120</formula>
    </cfRule>
  </conditionalFormatting>
  <conditionalFormatting sqref="AK132 AK129 AK126 AK123 AK120 AK117 AK114 AK111 AK108 AK105 AK102 AK99">
    <cfRule type="cellIs" dxfId="811" priority="152" operator="greaterThan">
      <formula>20</formula>
    </cfRule>
  </conditionalFormatting>
  <conditionalFormatting sqref="AQ132 AQ129 AQ126 AQ123 AQ120 AQ117 AQ114 AQ111 AQ108 AQ105 AQ102 AQ99">
    <cfRule type="cellIs" dxfId="810" priority="151" operator="greaterThan">
      <formula>20</formula>
    </cfRule>
  </conditionalFormatting>
  <conditionalFormatting sqref="AW132 AW129 AW126 AW123 AW120 AW117 AW114 AW111 AW108 AW105 AW102 AW99">
    <cfRule type="cellIs" dxfId="809" priority="150" operator="greaterThan">
      <formula>20</formula>
    </cfRule>
  </conditionalFormatting>
  <conditionalFormatting sqref="BC132 BC129 BC126 BC123 BC120 BC117 BC114 BC111 BC108 BC105 BC102 BC99">
    <cfRule type="cellIs" dxfId="808" priority="149" operator="greaterThan">
      <formula>20</formula>
    </cfRule>
  </conditionalFormatting>
  <conditionalFormatting sqref="AK139 AK136">
    <cfRule type="cellIs" dxfId="807" priority="148" operator="greaterThan">
      <formula>20</formula>
    </cfRule>
  </conditionalFormatting>
  <conditionalFormatting sqref="AQ139 AQ136">
    <cfRule type="cellIs" dxfId="806" priority="147" operator="greaterThan">
      <formula>20</formula>
    </cfRule>
  </conditionalFormatting>
  <conditionalFormatting sqref="AW139 AW136">
    <cfRule type="cellIs" dxfId="805" priority="146" operator="greaterThan">
      <formula>20</formula>
    </cfRule>
  </conditionalFormatting>
  <conditionalFormatting sqref="BC139 BC136">
    <cfRule type="cellIs" dxfId="804" priority="145" operator="greaterThan">
      <formula>20</formula>
    </cfRule>
  </conditionalFormatting>
  <conditionalFormatting sqref="AL132">
    <cfRule type="cellIs" dxfId="803" priority="137" operator="lessThan">
      <formula>20</formula>
    </cfRule>
  </conditionalFormatting>
  <conditionalFormatting sqref="AM130:AN130">
    <cfRule type="cellIs" dxfId="802" priority="144" operator="between">
      <formula>80</formula>
      <formula>120</formula>
    </cfRule>
  </conditionalFormatting>
  <conditionalFormatting sqref="AL129">
    <cfRule type="cellIs" dxfId="801" priority="143" operator="greaterThan">
      <formula>20</formula>
    </cfRule>
  </conditionalFormatting>
  <conditionalFormatting sqref="AM129:AN129">
    <cfRule type="cellIs" dxfId="800" priority="142" operator="between">
      <formula>80</formula>
      <formula>120</formula>
    </cfRule>
  </conditionalFormatting>
  <conditionalFormatting sqref="AM129:AN129">
    <cfRule type="cellIs" dxfId="799" priority="141" operator="between">
      <formula>80</formula>
      <formula>120</formula>
    </cfRule>
  </conditionalFormatting>
  <conditionalFormatting sqref="AL132">
    <cfRule type="cellIs" dxfId="798" priority="140" operator="greaterThan">
      <formula>20</formula>
    </cfRule>
  </conditionalFormatting>
  <conditionalFormatting sqref="AM131:AN132">
    <cfRule type="cellIs" dxfId="797" priority="139" operator="between">
      <formula>80</formula>
      <formula>120</formula>
    </cfRule>
  </conditionalFormatting>
  <conditionalFormatting sqref="AL132">
    <cfRule type="cellIs" dxfId="796" priority="138" operator="greaterThan">
      <formula>20</formula>
    </cfRule>
  </conditionalFormatting>
  <conditionalFormatting sqref="AS130:AT130">
    <cfRule type="cellIs" dxfId="795" priority="136" operator="between">
      <formula>80</formula>
      <formula>120</formula>
    </cfRule>
  </conditionalFormatting>
  <conditionalFormatting sqref="AS130:AT130">
    <cfRule type="cellIs" dxfId="794" priority="135" operator="between">
      <formula>80</formula>
      <formula>120</formula>
    </cfRule>
  </conditionalFormatting>
  <conditionalFormatting sqref="AR129">
    <cfRule type="cellIs" dxfId="793" priority="134" operator="greaterThan">
      <formula>20</formula>
    </cfRule>
  </conditionalFormatting>
  <conditionalFormatting sqref="AS129:AT129">
    <cfRule type="cellIs" dxfId="792" priority="133" operator="between">
      <formula>80</formula>
      <formula>120</formula>
    </cfRule>
  </conditionalFormatting>
  <conditionalFormatting sqref="AS129:AT129">
    <cfRule type="cellIs" dxfId="791" priority="132" operator="between">
      <formula>80</formula>
      <formula>120</formula>
    </cfRule>
  </conditionalFormatting>
  <conditionalFormatting sqref="AS129:AT129">
    <cfRule type="cellIs" dxfId="790" priority="131" operator="between">
      <formula>80</formula>
      <formula>120</formula>
    </cfRule>
  </conditionalFormatting>
  <conditionalFormatting sqref="AR132">
    <cfRule type="cellIs" dxfId="789" priority="130" operator="greaterThan">
      <formula>20</formula>
    </cfRule>
  </conditionalFormatting>
  <conditionalFormatting sqref="AS131:AT132">
    <cfRule type="cellIs" dxfId="788" priority="129" operator="between">
      <formula>80</formula>
      <formula>120</formula>
    </cfRule>
  </conditionalFormatting>
  <conditionalFormatting sqref="AS131:AT132">
    <cfRule type="cellIs" dxfId="787" priority="128" operator="between">
      <formula>80</formula>
      <formula>120</formula>
    </cfRule>
  </conditionalFormatting>
  <conditionalFormatting sqref="AR132">
    <cfRule type="cellIs" dxfId="786" priority="127" operator="greaterThan">
      <formula>20</formula>
    </cfRule>
  </conditionalFormatting>
  <conditionalFormatting sqref="AR132">
    <cfRule type="cellIs" dxfId="785" priority="126" operator="lessThan">
      <formula>20</formula>
    </cfRule>
  </conditionalFormatting>
  <conditionalFormatting sqref="AY130:AZ130">
    <cfRule type="cellIs" dxfId="784" priority="125" operator="between">
      <formula>80</formula>
      <formula>120</formula>
    </cfRule>
  </conditionalFormatting>
  <conditionalFormatting sqref="AX129">
    <cfRule type="cellIs" dxfId="783" priority="124" operator="greaterThan">
      <formula>20</formula>
    </cfRule>
  </conditionalFormatting>
  <conditionalFormatting sqref="AY129:AZ129">
    <cfRule type="cellIs" dxfId="782" priority="123" operator="between">
      <formula>80</formula>
      <formula>120</formula>
    </cfRule>
  </conditionalFormatting>
  <conditionalFormatting sqref="AY129:AZ129">
    <cfRule type="cellIs" dxfId="781" priority="121" operator="between">
      <formula>80</formula>
      <formula>120</formula>
    </cfRule>
  </conditionalFormatting>
  <conditionalFormatting sqref="AY129:AZ129">
    <cfRule type="cellIs" dxfId="780" priority="122" operator="between">
      <formula>80</formula>
      <formula>120</formula>
    </cfRule>
  </conditionalFormatting>
  <conditionalFormatting sqref="AX132">
    <cfRule type="cellIs" dxfId="779" priority="120" operator="greaterThan">
      <formula>20</formula>
    </cfRule>
  </conditionalFormatting>
  <conditionalFormatting sqref="AY131:AZ132">
    <cfRule type="cellIs" dxfId="778" priority="119" operator="between">
      <formula>80</formula>
      <formula>120</formula>
    </cfRule>
  </conditionalFormatting>
  <conditionalFormatting sqref="AX132">
    <cfRule type="cellIs" dxfId="777" priority="118" operator="greaterThan">
      <formula>20</formula>
    </cfRule>
  </conditionalFormatting>
  <conditionalFormatting sqref="AX132">
    <cfRule type="cellIs" dxfId="776" priority="117" operator="lessThan">
      <formula>20</formula>
    </cfRule>
  </conditionalFormatting>
  <conditionalFormatting sqref="BE130">
    <cfRule type="cellIs" dxfId="775" priority="116" operator="between">
      <formula>80</formula>
      <formula>120</formula>
    </cfRule>
  </conditionalFormatting>
  <conditionalFormatting sqref="BD129">
    <cfRule type="cellIs" dxfId="774" priority="115" operator="greaterThan">
      <formula>20</formula>
    </cfRule>
  </conditionalFormatting>
  <conditionalFormatting sqref="BE129">
    <cfRule type="cellIs" dxfId="773" priority="114" operator="between">
      <formula>80</formula>
      <formula>120</formula>
    </cfRule>
  </conditionalFormatting>
  <conditionalFormatting sqref="BE129">
    <cfRule type="cellIs" dxfId="772" priority="113" operator="between">
      <formula>80</formula>
      <formula>120</formula>
    </cfRule>
  </conditionalFormatting>
  <conditionalFormatting sqref="BE129">
    <cfRule type="cellIs" dxfId="771" priority="111" operator="between">
      <formula>80</formula>
      <formula>120</formula>
    </cfRule>
  </conditionalFormatting>
  <conditionalFormatting sqref="BE129">
    <cfRule type="cellIs" dxfId="770" priority="112" operator="between">
      <formula>80</formula>
      <formula>120</formula>
    </cfRule>
  </conditionalFormatting>
  <conditionalFormatting sqref="BD132">
    <cfRule type="cellIs" dxfId="769" priority="110" operator="greaterThan">
      <formula>20</formula>
    </cfRule>
  </conditionalFormatting>
  <conditionalFormatting sqref="BE131:BE132">
    <cfRule type="cellIs" dxfId="768" priority="109" operator="between">
      <formula>80</formula>
      <formula>120</formula>
    </cfRule>
  </conditionalFormatting>
  <conditionalFormatting sqref="BD132">
    <cfRule type="cellIs" dxfId="767" priority="108" operator="greaterThan">
      <formula>20</formula>
    </cfRule>
  </conditionalFormatting>
  <conditionalFormatting sqref="BD132">
    <cfRule type="cellIs" dxfId="766" priority="107" operator="lessThan">
      <formula>20</formula>
    </cfRule>
  </conditionalFormatting>
  <conditionalFormatting sqref="AK134">
    <cfRule type="cellIs" dxfId="765" priority="106" operator="greaterThan">
      <formula>20</formula>
    </cfRule>
  </conditionalFormatting>
  <conditionalFormatting sqref="AQ134">
    <cfRule type="cellIs" dxfId="764" priority="105" operator="greaterThan">
      <formula>20</formula>
    </cfRule>
  </conditionalFormatting>
  <conditionalFormatting sqref="AW134">
    <cfRule type="cellIs" dxfId="763" priority="104" operator="greaterThan">
      <formula>20</formula>
    </cfRule>
  </conditionalFormatting>
  <conditionalFormatting sqref="BC134">
    <cfRule type="cellIs" dxfId="762" priority="103" operator="greaterThan">
      <formula>20</formula>
    </cfRule>
  </conditionalFormatting>
  <conditionalFormatting sqref="AK137">
    <cfRule type="cellIs" dxfId="761" priority="102" operator="greaterThan">
      <formula>20</formula>
    </cfRule>
  </conditionalFormatting>
  <conditionalFormatting sqref="AQ137">
    <cfRule type="cellIs" dxfId="760" priority="101" operator="greaterThan">
      <formula>20</formula>
    </cfRule>
  </conditionalFormatting>
  <conditionalFormatting sqref="AW137">
    <cfRule type="cellIs" dxfId="759" priority="100" operator="greaterThan">
      <formula>20</formula>
    </cfRule>
  </conditionalFormatting>
  <conditionalFormatting sqref="BC137">
    <cfRule type="cellIs" dxfId="758" priority="99" operator="greaterThan">
      <formula>20</formula>
    </cfRule>
  </conditionalFormatting>
  <conditionalFormatting sqref="AK135">
    <cfRule type="cellIs" dxfId="757" priority="98" operator="greaterThan">
      <formula>20</formula>
    </cfRule>
  </conditionalFormatting>
  <conditionalFormatting sqref="AQ135">
    <cfRule type="cellIs" dxfId="756" priority="97" operator="greaterThan">
      <formula>20</formula>
    </cfRule>
  </conditionalFormatting>
  <conditionalFormatting sqref="AW135">
    <cfRule type="cellIs" dxfId="755" priority="96" operator="greaterThan">
      <formula>20</formula>
    </cfRule>
  </conditionalFormatting>
  <conditionalFormatting sqref="BC135">
    <cfRule type="cellIs" dxfId="754" priority="95" operator="greaterThan">
      <formula>20</formula>
    </cfRule>
  </conditionalFormatting>
  <conditionalFormatting sqref="AM90:AN90">
    <cfRule type="cellIs" dxfId="753" priority="94" operator="between">
      <formula>80</formula>
      <formula>120</formula>
    </cfRule>
  </conditionalFormatting>
  <conditionalFormatting sqref="AL89">
    <cfRule type="cellIs" dxfId="752" priority="93" operator="greaterThan">
      <formula>20</formula>
    </cfRule>
  </conditionalFormatting>
  <conditionalFormatting sqref="AM89:AN89">
    <cfRule type="cellIs" dxfId="751" priority="92" operator="between">
      <formula>80</formula>
      <formula>120</formula>
    </cfRule>
  </conditionalFormatting>
  <conditionalFormatting sqref="AM89:AN89">
    <cfRule type="cellIs" dxfId="750" priority="91" operator="between">
      <formula>80</formula>
      <formula>120</formula>
    </cfRule>
  </conditionalFormatting>
  <conditionalFormatting sqref="AL90">
    <cfRule type="cellIs" dxfId="749" priority="84" operator="lessThan">
      <formula>20</formula>
    </cfRule>
  </conditionalFormatting>
  <conditionalFormatting sqref="AM88:AN88">
    <cfRule type="cellIs" dxfId="748" priority="90" operator="between">
      <formula>80</formula>
      <formula>120</formula>
    </cfRule>
  </conditionalFormatting>
  <conditionalFormatting sqref="AM87:AN87">
    <cfRule type="cellIs" dxfId="747" priority="89" operator="between">
      <formula>80</formula>
      <formula>120</formula>
    </cfRule>
  </conditionalFormatting>
  <conditionalFormatting sqref="AM87:AN87">
    <cfRule type="cellIs" dxfId="746" priority="88" operator="between">
      <formula>80</formula>
      <formula>120</formula>
    </cfRule>
  </conditionalFormatting>
  <conditionalFormatting sqref="AL90">
    <cfRule type="cellIs" dxfId="745" priority="87" operator="greaterThan">
      <formula>20</formula>
    </cfRule>
  </conditionalFormatting>
  <conditionalFormatting sqref="AM89:AN90">
    <cfRule type="cellIs" dxfId="744" priority="86" operator="between">
      <formula>80</formula>
      <formula>120</formula>
    </cfRule>
  </conditionalFormatting>
  <conditionalFormatting sqref="AL90">
    <cfRule type="cellIs" dxfId="743" priority="85" operator="greaterThan">
      <formula>20</formula>
    </cfRule>
  </conditionalFormatting>
  <conditionalFormatting sqref="AS90:AT90">
    <cfRule type="cellIs" dxfId="742" priority="83" operator="between">
      <formula>80</formula>
      <formula>120</formula>
    </cfRule>
  </conditionalFormatting>
  <conditionalFormatting sqref="AS90:AT90">
    <cfRule type="cellIs" dxfId="741" priority="82" operator="between">
      <formula>80</formula>
      <formula>120</formula>
    </cfRule>
  </conditionalFormatting>
  <conditionalFormatting sqref="AR89">
    <cfRule type="cellIs" dxfId="740" priority="81" operator="greaterThan">
      <formula>20</formula>
    </cfRule>
  </conditionalFormatting>
  <conditionalFormatting sqref="AS89:AT89">
    <cfRule type="cellIs" dxfId="739" priority="80" operator="between">
      <formula>80</formula>
      <formula>120</formula>
    </cfRule>
  </conditionalFormatting>
  <conditionalFormatting sqref="AS89:AT89">
    <cfRule type="cellIs" dxfId="738" priority="79" operator="between">
      <formula>80</formula>
      <formula>120</formula>
    </cfRule>
  </conditionalFormatting>
  <conditionalFormatting sqref="AS89:AT89">
    <cfRule type="cellIs" dxfId="737" priority="78" operator="between">
      <formula>80</formula>
      <formula>120</formula>
    </cfRule>
  </conditionalFormatting>
  <conditionalFormatting sqref="AS88:AT88">
    <cfRule type="cellIs" dxfId="736" priority="77" operator="between">
      <formula>80</formula>
      <formula>120</formula>
    </cfRule>
  </conditionalFormatting>
  <conditionalFormatting sqref="AS88:AT88">
    <cfRule type="cellIs" dxfId="735" priority="76" operator="between">
      <formula>80</formula>
      <formula>120</formula>
    </cfRule>
  </conditionalFormatting>
  <conditionalFormatting sqref="AS87:AT87">
    <cfRule type="cellIs" dxfId="734" priority="75" operator="between">
      <formula>80</formula>
      <formula>120</formula>
    </cfRule>
  </conditionalFormatting>
  <conditionalFormatting sqref="AS87:AT87">
    <cfRule type="cellIs" dxfId="733" priority="74" operator="between">
      <formula>80</formula>
      <formula>120</formula>
    </cfRule>
  </conditionalFormatting>
  <conditionalFormatting sqref="AS87:AT87">
    <cfRule type="cellIs" dxfId="732" priority="73" operator="between">
      <formula>80</formula>
      <formula>120</formula>
    </cfRule>
  </conditionalFormatting>
  <conditionalFormatting sqref="AR90">
    <cfRule type="cellIs" dxfId="731" priority="72" operator="greaterThan">
      <formula>20</formula>
    </cfRule>
  </conditionalFormatting>
  <conditionalFormatting sqref="AS89:AT90">
    <cfRule type="cellIs" dxfId="730" priority="71" operator="between">
      <formula>80</formula>
      <formula>120</formula>
    </cfRule>
  </conditionalFormatting>
  <conditionalFormatting sqref="AS89:AT90">
    <cfRule type="cellIs" dxfId="729" priority="70" operator="between">
      <formula>80</formula>
      <formula>120</formula>
    </cfRule>
  </conditionalFormatting>
  <conditionalFormatting sqref="AR90">
    <cfRule type="cellIs" dxfId="728" priority="69" operator="greaterThan">
      <formula>20</formula>
    </cfRule>
  </conditionalFormatting>
  <conditionalFormatting sqref="AR90">
    <cfRule type="cellIs" dxfId="727" priority="68" operator="lessThan">
      <formula>20</formula>
    </cfRule>
  </conditionalFormatting>
  <conditionalFormatting sqref="AY90:AZ90">
    <cfRule type="cellIs" dxfId="726" priority="67" operator="between">
      <formula>80</formula>
      <formula>120</formula>
    </cfRule>
  </conditionalFormatting>
  <conditionalFormatting sqref="AX89">
    <cfRule type="cellIs" dxfId="725" priority="66" operator="greaterThan">
      <formula>20</formula>
    </cfRule>
  </conditionalFormatting>
  <conditionalFormatting sqref="AY89:AZ89">
    <cfRule type="cellIs" dxfId="724" priority="65" operator="between">
      <formula>80</formula>
      <formula>120</formula>
    </cfRule>
  </conditionalFormatting>
  <conditionalFormatting sqref="AY89:AZ89">
    <cfRule type="cellIs" dxfId="723" priority="63" operator="between">
      <formula>80</formula>
      <formula>120</formula>
    </cfRule>
  </conditionalFormatting>
  <conditionalFormatting sqref="AY89:AZ89">
    <cfRule type="cellIs" dxfId="722" priority="64" operator="between">
      <formula>80</formula>
      <formula>120</formula>
    </cfRule>
  </conditionalFormatting>
  <conditionalFormatting sqref="AY88:AZ88">
    <cfRule type="cellIs" dxfId="721" priority="62" operator="between">
      <formula>80</formula>
      <formula>120</formula>
    </cfRule>
  </conditionalFormatting>
  <conditionalFormatting sqref="AY87:AZ87">
    <cfRule type="cellIs" dxfId="720" priority="61" operator="between">
      <formula>80</formula>
      <formula>120</formula>
    </cfRule>
  </conditionalFormatting>
  <conditionalFormatting sqref="AY87:AZ87">
    <cfRule type="cellIs" dxfId="719" priority="59" operator="between">
      <formula>80</formula>
      <formula>120</formula>
    </cfRule>
  </conditionalFormatting>
  <conditionalFormatting sqref="AY87:AZ87">
    <cfRule type="cellIs" dxfId="718" priority="60" operator="between">
      <formula>80</formula>
      <formula>120</formula>
    </cfRule>
  </conditionalFormatting>
  <conditionalFormatting sqref="AX90">
    <cfRule type="cellIs" dxfId="717" priority="58" operator="greaterThan">
      <formula>20</formula>
    </cfRule>
  </conditionalFormatting>
  <conditionalFormatting sqref="AY89:AZ90">
    <cfRule type="cellIs" dxfId="716" priority="57" operator="between">
      <formula>80</formula>
      <formula>120</formula>
    </cfRule>
  </conditionalFormatting>
  <conditionalFormatting sqref="AX90">
    <cfRule type="cellIs" dxfId="715" priority="56" operator="greaterThan">
      <formula>20</formula>
    </cfRule>
  </conditionalFormatting>
  <conditionalFormatting sqref="AX90">
    <cfRule type="cellIs" dxfId="714" priority="55" operator="lessThan">
      <formula>20</formula>
    </cfRule>
  </conditionalFormatting>
  <conditionalFormatting sqref="BE87">
    <cfRule type="cellIs" dxfId="713" priority="46" operator="between">
      <formula>80</formula>
      <formula>120</formula>
    </cfRule>
  </conditionalFormatting>
  <conditionalFormatting sqref="BE90">
    <cfRule type="cellIs" dxfId="712" priority="54" operator="between">
      <formula>80</formula>
      <formula>120</formula>
    </cfRule>
  </conditionalFormatting>
  <conditionalFormatting sqref="BD89">
    <cfRule type="cellIs" dxfId="711" priority="53" operator="greaterThan">
      <formula>20</formula>
    </cfRule>
  </conditionalFormatting>
  <conditionalFormatting sqref="BE89">
    <cfRule type="cellIs" dxfId="710" priority="52" operator="between">
      <formula>80</formula>
      <formula>120</formula>
    </cfRule>
  </conditionalFormatting>
  <conditionalFormatting sqref="BE89">
    <cfRule type="cellIs" dxfId="709" priority="51" operator="between">
      <formula>80</formula>
      <formula>120</formula>
    </cfRule>
  </conditionalFormatting>
  <conditionalFormatting sqref="BE89">
    <cfRule type="cellIs" dxfId="708" priority="49" operator="between">
      <formula>80</formula>
      <formula>120</formula>
    </cfRule>
  </conditionalFormatting>
  <conditionalFormatting sqref="BE89">
    <cfRule type="cellIs" dxfId="707" priority="50" operator="between">
      <formula>80</formula>
      <formula>120</formula>
    </cfRule>
  </conditionalFormatting>
  <conditionalFormatting sqref="BE88">
    <cfRule type="cellIs" dxfId="706" priority="48" operator="between">
      <formula>80</formula>
      <formula>120</formula>
    </cfRule>
  </conditionalFormatting>
  <conditionalFormatting sqref="BE87">
    <cfRule type="cellIs" dxfId="705" priority="47" operator="between">
      <formula>80</formula>
      <formula>120</formula>
    </cfRule>
  </conditionalFormatting>
  <conditionalFormatting sqref="BE87">
    <cfRule type="cellIs" dxfId="704" priority="44" operator="between">
      <formula>80</formula>
      <formula>120</formula>
    </cfRule>
  </conditionalFormatting>
  <conditionalFormatting sqref="BE87">
    <cfRule type="cellIs" dxfId="703" priority="45" operator="between">
      <formula>80</formula>
      <formula>120</formula>
    </cfRule>
  </conditionalFormatting>
  <conditionalFormatting sqref="BD90">
    <cfRule type="cellIs" dxfId="702" priority="43" operator="greaterThan">
      <formula>20</formula>
    </cfRule>
  </conditionalFormatting>
  <conditionalFormatting sqref="BE89:BE90">
    <cfRule type="cellIs" dxfId="701" priority="42" operator="between">
      <formula>80</formula>
      <formula>120</formula>
    </cfRule>
  </conditionalFormatting>
  <conditionalFormatting sqref="BD90">
    <cfRule type="cellIs" dxfId="700" priority="41" operator="greaterThan">
      <formula>20</formula>
    </cfRule>
  </conditionalFormatting>
  <conditionalFormatting sqref="BD90">
    <cfRule type="cellIs" dxfId="699" priority="40" operator="lessThan">
      <formula>20</formula>
    </cfRule>
  </conditionalFormatting>
  <conditionalFormatting sqref="AK26 AK33 AK36 AK39 AK42 AK45 AK48">
    <cfRule type="cellIs" dxfId="698" priority="39" operator="greaterThan">
      <formula>20</formula>
    </cfRule>
  </conditionalFormatting>
  <conditionalFormatting sqref="AQ26 AQ33 AQ36 AQ39 AQ42 AQ45 AQ48">
    <cfRule type="cellIs" dxfId="697" priority="38" operator="greaterThan">
      <formula>20</formula>
    </cfRule>
  </conditionalFormatting>
  <conditionalFormatting sqref="AW26 AW33 AW36 AW39 AW42 AW45 AW48">
    <cfRule type="cellIs" dxfId="696" priority="37" operator="greaterThan">
      <formula>20</formula>
    </cfRule>
  </conditionalFormatting>
  <conditionalFormatting sqref="BC26 BC33 BC36 BC39 BC42 BC45 BC48">
    <cfRule type="cellIs" dxfId="695" priority="36" operator="greaterThan">
      <formula>20</formula>
    </cfRule>
  </conditionalFormatting>
  <conditionalFormatting sqref="AJ36 AJ39 AJ42 AJ45 AJ48">
    <cfRule type="cellIs" dxfId="694" priority="35" operator="lessThan">
      <formula>20.1</formula>
    </cfRule>
  </conditionalFormatting>
  <conditionalFormatting sqref="AP36 AP39 AP42 AP45 AP48">
    <cfRule type="cellIs" dxfId="693" priority="34" operator="lessThan">
      <formula>20.1</formula>
    </cfRule>
  </conditionalFormatting>
  <conditionalFormatting sqref="AV36 AV39 AV42 AV45 AV48">
    <cfRule type="cellIs" dxfId="692" priority="33" operator="lessThan">
      <formula>20.1</formula>
    </cfRule>
  </conditionalFormatting>
  <conditionalFormatting sqref="BB36 BB39 BB42 BB45 BB48">
    <cfRule type="cellIs" dxfId="691" priority="32" operator="lessThan">
      <formula>20.1</formula>
    </cfRule>
  </conditionalFormatting>
  <conditionalFormatting sqref="AI26">
    <cfRule type="cellIs" dxfId="690" priority="31" operator="between">
      <formula>80</formula>
      <formula>120</formula>
    </cfRule>
  </conditionalFormatting>
  <conditionalFormatting sqref="AO26">
    <cfRule type="cellIs" dxfId="689" priority="30" operator="between">
      <formula>80</formula>
      <formula>120</formula>
    </cfRule>
  </conditionalFormatting>
  <conditionalFormatting sqref="AU26">
    <cfRule type="cellIs" dxfId="688" priority="29" operator="between">
      <formula>80</formula>
      <formula>120</formula>
    </cfRule>
  </conditionalFormatting>
  <conditionalFormatting sqref="BA26">
    <cfRule type="cellIs" dxfId="687" priority="28" operator="between">
      <formula>80</formula>
      <formula>120</formula>
    </cfRule>
  </conditionalFormatting>
  <conditionalFormatting sqref="BC138">
    <cfRule type="cellIs" dxfId="686" priority="27" operator="greaterThan">
      <formula>20</formula>
    </cfRule>
  </conditionalFormatting>
  <conditionalFormatting sqref="BA96">
    <cfRule type="cellIs" dxfId="685" priority="17" operator="between">
      <formula>80</formula>
      <formula>120</formula>
    </cfRule>
  </conditionalFormatting>
  <conditionalFormatting sqref="AK96">
    <cfRule type="cellIs" dxfId="684" priority="22" operator="greaterThan">
      <formula>20</formula>
    </cfRule>
  </conditionalFormatting>
  <conditionalFormatting sqref="AQ96">
    <cfRule type="cellIs" dxfId="683" priority="21" operator="greaterThan">
      <formula>20</formula>
    </cfRule>
  </conditionalFormatting>
  <conditionalFormatting sqref="AO96">
    <cfRule type="cellIs" dxfId="682" priority="19" operator="between">
      <formula>80</formula>
      <formula>120</formula>
    </cfRule>
  </conditionalFormatting>
  <conditionalFormatting sqref="AU96">
    <cfRule type="cellIs" dxfId="681" priority="18" operator="between">
      <formula>80</formula>
      <formula>120</formula>
    </cfRule>
  </conditionalFormatting>
  <conditionalFormatting sqref="AO138">
    <cfRule type="cellIs" dxfId="680" priority="12" operator="between">
      <formula>80</formula>
      <formula>120</formula>
    </cfRule>
  </conditionalFormatting>
  <conditionalFormatting sqref="AO51">
    <cfRule type="cellIs" dxfId="679" priority="26" operator="between">
      <formula>80</formula>
      <formula>120</formula>
    </cfRule>
  </conditionalFormatting>
  <conditionalFormatting sqref="AU51">
    <cfRule type="cellIs" dxfId="678" priority="25" operator="between">
      <formula>80</formula>
      <formula>120</formula>
    </cfRule>
  </conditionalFormatting>
  <conditionalFormatting sqref="AI138">
    <cfRule type="cellIs" dxfId="677" priority="9" operator="between">
      <formula>80</formula>
      <formula>120</formula>
    </cfRule>
  </conditionalFormatting>
  <conditionalFormatting sqref="BA51">
    <cfRule type="cellIs" dxfId="676" priority="24" operator="between">
      <formula>80</formula>
      <formula>120</formula>
    </cfRule>
  </conditionalFormatting>
  <conditionalFormatting sqref="AI51">
    <cfRule type="cellIs" dxfId="675" priority="23" operator="between">
      <formula>80</formula>
      <formula>120</formula>
    </cfRule>
  </conditionalFormatting>
  <conditionalFormatting sqref="AU138">
    <cfRule type="cellIs" dxfId="674" priority="11" operator="between">
      <formula>80</formula>
      <formula>120</formula>
    </cfRule>
  </conditionalFormatting>
  <conditionalFormatting sqref="BA138">
    <cfRule type="cellIs" dxfId="673" priority="10" operator="between">
      <formula>80</formula>
      <formula>120</formula>
    </cfRule>
  </conditionalFormatting>
  <conditionalFormatting sqref="AW96">
    <cfRule type="cellIs" dxfId="672" priority="20" operator="greaterThan">
      <formula>20</formula>
    </cfRule>
  </conditionalFormatting>
  <conditionalFormatting sqref="AI96">
    <cfRule type="cellIs" dxfId="671" priority="16" operator="between">
      <formula>80</formula>
      <formula>120</formula>
    </cfRule>
  </conditionalFormatting>
  <conditionalFormatting sqref="AK138">
    <cfRule type="cellIs" dxfId="670" priority="15" operator="greaterThan">
      <formula>20</formula>
    </cfRule>
  </conditionalFormatting>
  <conditionalFormatting sqref="AQ138">
    <cfRule type="cellIs" dxfId="669" priority="14" operator="greaterThan">
      <formula>20</formula>
    </cfRule>
  </conditionalFormatting>
  <conditionalFormatting sqref="AW138">
    <cfRule type="cellIs" dxfId="668" priority="13" operator="greaterThan">
      <formula>20</formula>
    </cfRule>
  </conditionalFormatting>
  <conditionalFormatting sqref="AK29">
    <cfRule type="cellIs" dxfId="667" priority="8" operator="greaterThan">
      <formula>20</formula>
    </cfRule>
  </conditionalFormatting>
  <conditionalFormatting sqref="AQ29">
    <cfRule type="cellIs" dxfId="666" priority="7" operator="greaterThan">
      <formula>20</formula>
    </cfRule>
  </conditionalFormatting>
  <conditionalFormatting sqref="AW29">
    <cfRule type="cellIs" dxfId="665" priority="6" operator="greaterThan">
      <formula>20</formula>
    </cfRule>
  </conditionalFormatting>
  <conditionalFormatting sqref="BC29">
    <cfRule type="cellIs" dxfId="664" priority="5" operator="greaterThan">
      <formula>20</formula>
    </cfRule>
  </conditionalFormatting>
  <conditionalFormatting sqref="AI29">
    <cfRule type="cellIs" dxfId="663" priority="4" operator="between">
      <formula>80</formula>
      <formula>120</formula>
    </cfRule>
  </conditionalFormatting>
  <conditionalFormatting sqref="AO29">
    <cfRule type="cellIs" dxfId="662" priority="3" operator="between">
      <formula>80</formula>
      <formula>120</formula>
    </cfRule>
  </conditionalFormatting>
  <conditionalFormatting sqref="AU29">
    <cfRule type="cellIs" dxfId="661" priority="2" operator="between">
      <formula>80</formula>
      <formula>120</formula>
    </cfRule>
  </conditionalFormatting>
  <conditionalFormatting sqref="BA29">
    <cfRule type="cellIs" dxfId="66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4328-D873-4DEF-A75B-BF6DF3EFB59B}">
  <dimension ref="A1:BJ140"/>
  <sheetViews>
    <sheetView zoomScale="74" zoomScaleNormal="74" workbookViewId="0">
      <selection activeCell="A25" sqref="A25:BK156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8.3291203975106864E-2</v>
      </c>
      <c r="N14" s="3">
        <f>((H14*$H$21)+$H$22)*1000/L14</f>
        <v>0.14503263519222848</v>
      </c>
      <c r="O14" s="3">
        <f>N14-M14</f>
        <v>6.1741431217121612E-2</v>
      </c>
      <c r="P14" s="3">
        <f>((J14*$J$21)+$J$22)*1000/L14</f>
        <v>8.8011297588340073E-3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1080.0999999999999</v>
      </c>
      <c r="G15">
        <f>6*H36/1000</f>
        <v>1.2000000000000001E-3</v>
      </c>
      <c r="H15" s="2">
        <f>AVERAGE(J36:J37) - (B16*H36/0.5)</f>
        <v>2223.8000000000002</v>
      </c>
      <c r="I15">
        <f>0.3*H36/1000</f>
        <v>5.9999999999999995E-5</v>
      </c>
      <c r="J15" s="2">
        <f>AVERAGE(L36:L37) - (C16*H36/0.5)</f>
        <v>1120.7</v>
      </c>
      <c r="L15">
        <v>0.2</v>
      </c>
      <c r="M15" s="3">
        <f t="shared" ref="M15:M19" si="0">((F15*$F$21)+$F$22)*1000/L15</f>
        <v>2.898460652137465</v>
      </c>
      <c r="N15" s="3">
        <f t="shared" ref="N15:N19" si="1">((H15*$H$21)+$H$22)*1000/L15</f>
        <v>5.7858352283633261</v>
      </c>
      <c r="O15" s="3">
        <f t="shared" ref="O15:O19" si="2">N15-M15</f>
        <v>2.8873745762258611</v>
      </c>
      <c r="P15" s="3">
        <f t="shared" ref="P15:P19" si="3">((J15*$J$21)+$J$22)*1000/L15</f>
        <v>0.31724591785318429</v>
      </c>
    </row>
    <row r="16" spans="1:16" x14ac:dyDescent="0.35">
      <c r="A16">
        <f>AVERAGE(I33:I34)</f>
        <v>53.5</v>
      </c>
      <c r="B16">
        <f>AVERAGE(J33:J34)</f>
        <v>158</v>
      </c>
      <c r="C16">
        <f>AVERAGE(L33:L34)</f>
        <v>202</v>
      </c>
      <c r="E16">
        <f>3*G39/1000</f>
        <v>1.7999999999999997E-3</v>
      </c>
      <c r="F16" s="2">
        <f>AVERAGE(I39:I40) - (A16*G39/0.5)</f>
        <v>3734.8</v>
      </c>
      <c r="G16">
        <f>6*H39/1000</f>
        <v>3.5999999999999995E-3</v>
      </c>
      <c r="H16" s="2">
        <f>AVERAGE(J39:J40) - (B16*H39/0.5)</f>
        <v>7587.9</v>
      </c>
      <c r="I16">
        <f>0.3*H39/1000</f>
        <v>1.7999999999999998E-4</v>
      </c>
      <c r="J16" s="2">
        <f>AVERAGE(L39:L40) - (C16*H39/0.5)</f>
        <v>3184.6</v>
      </c>
      <c r="L16">
        <v>0.6</v>
      </c>
      <c r="M16" s="3">
        <f t="shared" si="0"/>
        <v>3.1701965699537751</v>
      </c>
      <c r="N16" s="3">
        <f t="shared" si="1"/>
        <v>6.2891469906183852</v>
      </c>
      <c r="O16" s="3">
        <f t="shared" si="2"/>
        <v>3.1189504206646101</v>
      </c>
      <c r="P16" s="3">
        <f t="shared" si="3"/>
        <v>0.28699019086942895</v>
      </c>
    </row>
    <row r="17" spans="1:62" x14ac:dyDescent="0.35">
      <c r="E17">
        <f>9*G42/1000</f>
        <v>2.9970000000000005E-3</v>
      </c>
      <c r="F17" s="2">
        <f>AVERAGE(I42:I43) - (A16*G42/0.5)</f>
        <v>5599.3689999999997</v>
      </c>
      <c r="G17">
        <f>18*H42/1000</f>
        <v>5.9940000000000011E-3</v>
      </c>
      <c r="H17" s="2">
        <f>AVERAGE(J42:J43) - (B16*H42/0.5)</f>
        <v>11569.272000000001</v>
      </c>
      <c r="I17">
        <f>0.9*H42/1000</f>
        <v>2.9970000000000002E-4</v>
      </c>
      <c r="J17" s="2">
        <f>AVERAGE(L42:L43) - (C16*H42/0.5)</f>
        <v>5666.9679999999998</v>
      </c>
      <c r="L17">
        <v>0.33300000000000002</v>
      </c>
      <c r="M17" s="3">
        <f t="shared" si="0"/>
        <v>8.5013329224353686</v>
      </c>
      <c r="N17" s="3">
        <f t="shared" si="1"/>
        <v>17.163329016379308</v>
      </c>
      <c r="O17" s="3">
        <f t="shared" si="2"/>
        <v>8.6619960939439391</v>
      </c>
      <c r="P17" s="3">
        <f t="shared" si="3"/>
        <v>0.90987305399726692</v>
      </c>
    </row>
    <row r="18" spans="1:62" x14ac:dyDescent="0.35">
      <c r="E18">
        <f>9*G45/1000</f>
        <v>4.2030000000000001E-3</v>
      </c>
      <c r="F18" s="2">
        <f>AVERAGE(I45:I46) - (A16*G45/0.5)</f>
        <v>8274.0310000000009</v>
      </c>
      <c r="G18">
        <f>18*H45/1000</f>
        <v>8.4060000000000003E-3</v>
      </c>
      <c r="H18" s="2">
        <f>AVERAGE(J45:J46) - (B16*H45/0.5)</f>
        <v>16961.428</v>
      </c>
      <c r="I18">
        <f>0.9*H45/1000</f>
        <v>4.2030000000000002E-4</v>
      </c>
      <c r="J18" s="2">
        <f>AVERAGE(L45:L46) - (B16*H45/0.5)</f>
        <v>7636.4279999999999</v>
      </c>
      <c r="L18">
        <v>0.46700000000000003</v>
      </c>
      <c r="M18" s="3">
        <f t="shared" si="0"/>
        <v>8.9150185167270752</v>
      </c>
      <c r="N18" s="3">
        <f t="shared" si="1"/>
        <v>17.870222543321233</v>
      </c>
      <c r="O18" s="3">
        <f t="shared" si="2"/>
        <v>8.9552040265941582</v>
      </c>
      <c r="P18" s="3">
        <f t="shared" si="3"/>
        <v>0.87099936621004759</v>
      </c>
    </row>
    <row r="19" spans="1:62" x14ac:dyDescent="0.35">
      <c r="E19">
        <f>9*G48/1000</f>
        <v>5.3999999999999994E-3</v>
      </c>
      <c r="F19" s="2">
        <f>AVERAGE(I48:I49) - (A16*G48/0.5)</f>
        <v>10921.8</v>
      </c>
      <c r="G19">
        <f>18*H48/1000</f>
        <v>1.0799999999999999E-2</v>
      </c>
      <c r="H19" s="2">
        <f>AVERAGE(J48:J49) - (B16*H48/0.5)</f>
        <v>22272.9</v>
      </c>
      <c r="I19">
        <f>0.9*H48/1000</f>
        <v>5.4000000000000001E-4</v>
      </c>
      <c r="J19" s="2">
        <f>AVERAGE(L48:L49) - (C16*H48/0.5)</f>
        <v>10359.1</v>
      </c>
      <c r="L19">
        <v>0.6</v>
      </c>
      <c r="M19" s="3">
        <f t="shared" si="0"/>
        <v>9.1371446918836057</v>
      </c>
      <c r="N19" s="3">
        <f t="shared" si="1"/>
        <v>18.226743253624765</v>
      </c>
      <c r="O19" s="3">
        <f t="shared" si="2"/>
        <v>9.089598561741159</v>
      </c>
      <c r="P19" s="3">
        <f t="shared" si="3"/>
        <v>0.91701951004517768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4.9814510549017657E-7</v>
      </c>
      <c r="G21" s="5"/>
      <c r="H21" s="5">
        <f>SLOPE(G13:G19,H13:H19)</f>
        <v>4.8774652759985202E-7</v>
      </c>
      <c r="I21" s="5"/>
      <c r="J21" s="5">
        <f>SLOPE(I13:I19,J13:J19)</f>
        <v>5.268905031785479E-8</v>
      </c>
    </row>
    <row r="22" spans="1:62" x14ac:dyDescent="0.35">
      <c r="D22" t="s">
        <v>34</v>
      </c>
      <c r="F22" s="5">
        <f>INTERCEPT(E13:E19,F13:F19)</f>
        <v>4.1645601987553432E-5</v>
      </c>
      <c r="G22" s="5"/>
      <c r="H22" s="5">
        <f>INTERCEPT(G13:G19,H13:H19)</f>
        <v>7.2516317596114238E-5</v>
      </c>
      <c r="I22" s="5"/>
      <c r="J22" s="5">
        <f>INTERCEPT(I13:I19,J13:J19)</f>
        <v>4.4005648794170037E-6</v>
      </c>
    </row>
    <row r="23" spans="1:62" x14ac:dyDescent="0.35">
      <c r="D23" t="s">
        <v>35</v>
      </c>
      <c r="F23" s="4">
        <f>RSQ(E13:E19,F13:F19)</f>
        <v>0.99778631833048392</v>
      </c>
      <c r="G23" s="4"/>
      <c r="H23" s="4">
        <f>RSQ(G13:G19,H13:H19)</f>
        <v>0.99843661844568177</v>
      </c>
      <c r="I23" s="4"/>
      <c r="J23" s="4">
        <f>RSQ(I13:I19,J13:J19)</f>
        <v>0.99821655747731863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6237</v>
      </c>
      <c r="J25">
        <v>7990</v>
      </c>
      <c r="L25">
        <v>3693</v>
      </c>
      <c r="M25">
        <v>8.6669999999999998</v>
      </c>
      <c r="N25">
        <v>11.746</v>
      </c>
      <c r="O25">
        <v>3.08</v>
      </c>
      <c r="Q25">
        <v>0.45</v>
      </c>
      <c r="R25">
        <v>1</v>
      </c>
      <c r="S25">
        <v>0</v>
      </c>
      <c r="T25">
        <v>0</v>
      </c>
      <c r="V25">
        <v>0</v>
      </c>
      <c r="Y25" s="1">
        <v>44846</v>
      </c>
      <c r="Z25" s="6">
        <v>0.57197916666666659</v>
      </c>
      <c r="AB25">
        <v>1</v>
      </c>
      <c r="AD25" s="3">
        <f t="shared" ref="AD25:AD36" si="4">((I25*$F$21)+$F$22)*1000/G25</f>
        <v>10.495255416432617</v>
      </c>
      <c r="AE25" s="3">
        <f t="shared" ref="AE25:AE36" si="5">((J25*$H$21)+$H$22)*1000/H25</f>
        <v>13.232036910396442</v>
      </c>
      <c r="AF25" s="3">
        <f t="shared" ref="AF25:AF36" si="6">AE25-AD25</f>
        <v>2.7367814939638251</v>
      </c>
      <c r="AG25" s="3">
        <f t="shared" ref="AG25:AG36" si="7">((L25*$J$21)+$J$22)*1000/H25</f>
        <v>0.6632707590108492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6702</v>
      </c>
      <c r="J26">
        <v>8023</v>
      </c>
      <c r="L26">
        <v>3637</v>
      </c>
      <c r="M26">
        <v>9.2609999999999992</v>
      </c>
      <c r="N26">
        <v>11.792</v>
      </c>
      <c r="O26">
        <v>2.5310000000000001</v>
      </c>
      <c r="Q26">
        <v>0.441</v>
      </c>
      <c r="R26">
        <v>1</v>
      </c>
      <c r="S26">
        <v>0</v>
      </c>
      <c r="T26">
        <v>0</v>
      </c>
      <c r="V26">
        <v>0</v>
      </c>
      <c r="Y26" s="1">
        <v>44846</v>
      </c>
      <c r="Z26" s="6">
        <v>0.57899305555555558</v>
      </c>
      <c r="AB26">
        <v>1</v>
      </c>
      <c r="AD26" s="3">
        <f t="shared" si="4"/>
        <v>11.267380329942389</v>
      </c>
      <c r="AE26" s="3">
        <f t="shared" si="5"/>
        <v>13.285689028432422</v>
      </c>
      <c r="AF26" s="3">
        <f t="shared" si="6"/>
        <v>2.0183086984900331</v>
      </c>
      <c r="AG26" s="3">
        <f t="shared" si="7"/>
        <v>0.653435469618183</v>
      </c>
      <c r="AH26" s="3"/>
      <c r="AK26">
        <f>ABS(100*(AD26-AD27)/(AVERAGE(AD26:AD27)))</f>
        <v>1.0816254823143248</v>
      </c>
      <c r="AQ26">
        <f>ABS(100*(AE26-AE27)/(AVERAGE(AE26:AE27)))</f>
        <v>0.39236476628088141</v>
      </c>
      <c r="AW26">
        <f>ABS(100*(AF26-AF27)/(AVERAGE(AF26:AF27)))</f>
        <v>3.3703007799755316</v>
      </c>
      <c r="BC26">
        <f>ABS(100*(AG26-AG27)/(AVERAGE(AG26:AG27)))</f>
        <v>0.2952212113336477</v>
      </c>
      <c r="BG26" s="3">
        <f>AVERAGE(AD26:AD27)</f>
        <v>11.206772675441083</v>
      </c>
      <c r="BH26" s="3">
        <f>AVERAGE(AE26:AE27)</f>
        <v>13.259675880293763</v>
      </c>
      <c r="BI26" s="3">
        <f>AVERAGE(AF26:AF27)</f>
        <v>2.0529032048526794</v>
      </c>
      <c r="BJ26" s="3">
        <f>AVERAGE(AG26:AG27)</f>
        <v>0.65440143554067698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6629</v>
      </c>
      <c r="J27">
        <v>7991</v>
      </c>
      <c r="L27">
        <v>3648</v>
      </c>
      <c r="M27">
        <v>9.1679999999999993</v>
      </c>
      <c r="N27">
        <v>11.747</v>
      </c>
      <c r="O27">
        <v>2.5790000000000002</v>
      </c>
      <c r="Q27">
        <v>0.442</v>
      </c>
      <c r="R27">
        <v>1</v>
      </c>
      <c r="S27">
        <v>0</v>
      </c>
      <c r="T27">
        <v>0</v>
      </c>
      <c r="V27">
        <v>0</v>
      </c>
      <c r="Y27" s="1">
        <v>44846</v>
      </c>
      <c r="Z27" s="6">
        <v>0.58637731481481481</v>
      </c>
      <c r="AB27">
        <v>1</v>
      </c>
      <c r="AD27" s="3">
        <f t="shared" si="4"/>
        <v>11.14616502093978</v>
      </c>
      <c r="AE27" s="3">
        <f t="shared" si="5"/>
        <v>13.233662732155105</v>
      </c>
      <c r="AF27" s="3">
        <f t="shared" si="6"/>
        <v>2.0874977112153257</v>
      </c>
      <c r="AG27" s="3">
        <f t="shared" si="7"/>
        <v>0.65536740146317096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3545</v>
      </c>
      <c r="J28">
        <v>786</v>
      </c>
      <c r="L28">
        <v>444</v>
      </c>
      <c r="M28">
        <v>3.1339999999999999</v>
      </c>
      <c r="N28">
        <v>0.94399999999999995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44846</v>
      </c>
      <c r="Z28" s="6">
        <v>0.59877314814814808</v>
      </c>
      <c r="AB28">
        <v>1</v>
      </c>
      <c r="AD28" s="3">
        <f t="shared" si="4"/>
        <v>3.6151400019004587</v>
      </c>
      <c r="AE28" s="3">
        <f t="shared" si="5"/>
        <v>0.91177017657919579</v>
      </c>
      <c r="AF28" s="3">
        <f t="shared" si="6"/>
        <v>-2.7033698253212628</v>
      </c>
      <c r="AG28" s="3">
        <f t="shared" si="7"/>
        <v>5.5589006441089064E-2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580</v>
      </c>
      <c r="J29">
        <v>717</v>
      </c>
      <c r="L29">
        <v>378</v>
      </c>
      <c r="M29">
        <v>0.86</v>
      </c>
      <c r="N29">
        <v>0.88600000000000001</v>
      </c>
      <c r="O29">
        <v>2.5999999999999999E-2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44846</v>
      </c>
      <c r="Z29" s="6">
        <v>0.6050578703703704</v>
      </c>
      <c r="AB29">
        <v>1</v>
      </c>
      <c r="AD29" s="3">
        <f t="shared" si="4"/>
        <v>0.66113952634371176</v>
      </c>
      <c r="AE29" s="3">
        <f t="shared" si="5"/>
        <v>0.84446115577041625</v>
      </c>
      <c r="AF29" s="3">
        <f t="shared" si="6"/>
        <v>0.18332162942670449</v>
      </c>
      <c r="AG29" s="3">
        <f t="shared" si="7"/>
        <v>4.8634051799132223E-2</v>
      </c>
      <c r="AH29" s="3"/>
      <c r="AK29">
        <f>ABS(100*(AD29-AD30)/(AVERAGE(AD29:AD30)))</f>
        <v>2.9047486413837498</v>
      </c>
      <c r="AQ29">
        <f>ABS(100*(AE29-AE30)/(AVERAGE(AE29:AE30)))</f>
        <v>0.5759199337202392</v>
      </c>
      <c r="AW29">
        <f>ABS(100*(AF29-AF30)/(AVERAGE(AF29:AF30)))</f>
        <v>12.194629153336049</v>
      </c>
      <c r="BC29">
        <f>ABS(100*(AG29-AG30)/(AVERAGE(AG29:AG30)))</f>
        <v>19.373036370849125</v>
      </c>
      <c r="BG29" s="3">
        <f>AVERAGE(AD29:AD30)</f>
        <v>0.65167476933939827</v>
      </c>
      <c r="BH29" s="3">
        <f>AVERAGE(AE29:AE30)</f>
        <v>0.84689988840841557</v>
      </c>
      <c r="BI29" s="3">
        <f>AVERAGE(AF29:AF30)</f>
        <v>0.19522511906901718</v>
      </c>
      <c r="BJ29" s="3">
        <f>AVERAGE(AG29:AG30)</f>
        <v>5.3850267780599856E-2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561</v>
      </c>
      <c r="J30">
        <v>722</v>
      </c>
      <c r="L30">
        <v>477</v>
      </c>
      <c r="M30">
        <v>0.84499999999999997</v>
      </c>
      <c r="N30">
        <v>0.89</v>
      </c>
      <c r="O30">
        <v>4.4999999999999998E-2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44846</v>
      </c>
      <c r="Z30" s="6">
        <v>0.6118055555555556</v>
      </c>
      <c r="AB30">
        <v>1</v>
      </c>
      <c r="AD30" s="3">
        <f t="shared" si="4"/>
        <v>0.6422100123350849</v>
      </c>
      <c r="AE30" s="3">
        <f t="shared" si="5"/>
        <v>0.84933862104641478</v>
      </c>
      <c r="AF30" s="3">
        <f t="shared" si="6"/>
        <v>0.20712860871132988</v>
      </c>
      <c r="AG30" s="3">
        <f t="shared" si="7"/>
        <v>5.9066483762067482E-2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44846</v>
      </c>
      <c r="Z31" s="6">
        <v>0.61553240740740744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65</v>
      </c>
      <c r="J32">
        <v>177</v>
      </c>
      <c r="L32">
        <v>205</v>
      </c>
      <c r="M32">
        <v>0.46500000000000002</v>
      </c>
      <c r="N32">
        <v>0.42799999999999999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44846</v>
      </c>
      <c r="Z32" s="6">
        <v>0.62618055555555563</v>
      </c>
      <c r="AB32">
        <v>1</v>
      </c>
      <c r="AD32" s="3">
        <f t="shared" si="4"/>
        <v>0.14805006768882983</v>
      </c>
      <c r="AE32" s="3">
        <f t="shared" si="5"/>
        <v>0.3176949059625761</v>
      </c>
      <c r="AF32" s="3">
        <f t="shared" si="6"/>
        <v>0.16964483827374627</v>
      </c>
      <c r="AG32" s="3">
        <f t="shared" si="7"/>
        <v>3.0403640389154472E-2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55</v>
      </c>
      <c r="J33">
        <v>160</v>
      </c>
      <c r="L33">
        <v>190</v>
      </c>
      <c r="M33">
        <v>0.45700000000000002</v>
      </c>
      <c r="N33">
        <v>0.41399999999999998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44846</v>
      </c>
      <c r="Z33" s="6">
        <v>0.63175925925925924</v>
      </c>
      <c r="AB33">
        <v>1</v>
      </c>
      <c r="AD33" s="3">
        <f t="shared" si="4"/>
        <v>0.13808716557902631</v>
      </c>
      <c r="AE33" s="3">
        <f t="shared" si="5"/>
        <v>0.30111152402418112</v>
      </c>
      <c r="AF33" s="3">
        <f t="shared" si="6"/>
        <v>0.16302435844515481</v>
      </c>
      <c r="AG33" s="3">
        <f t="shared" si="7"/>
        <v>2.8822968879618827E-2</v>
      </c>
      <c r="AH33" s="3"/>
      <c r="AK33">
        <f>ABS(100*(AD33-AD34)/(AVERAGE(AD33:AD34)))</f>
        <v>2.1881623035105298</v>
      </c>
      <c r="AQ33">
        <f>ABS(100*(AE33-AE34)/(AVERAGE(AE33:AE34)))</f>
        <v>1.3043071282093384</v>
      </c>
      <c r="AW33">
        <f>ABS(100*(AF33-AF34)/(AVERAGE(AF33:AF34)))</f>
        <v>0.56167429520656642</v>
      </c>
      <c r="BC33">
        <f>ABS(100*(AG33-AG34)/(AVERAGE(AG33:AG34)))</f>
        <v>8.4057296338329071</v>
      </c>
      <c r="BG33" s="3">
        <f>AVERAGE(AD33:AD34)</f>
        <v>0.13659273026255578</v>
      </c>
      <c r="BH33" s="3">
        <f>AVERAGE(AE33:AE34)</f>
        <v>0.29916053791378172</v>
      </c>
      <c r="BI33" s="3">
        <f>AVERAGE(AF33:AF34)</f>
        <v>0.16256780765122592</v>
      </c>
      <c r="BJ33" s="3">
        <f>AVERAGE(AG33:AG34)</f>
        <v>3.0087506087247341E-2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52</v>
      </c>
      <c r="J34">
        <v>156</v>
      </c>
      <c r="L34">
        <v>214</v>
      </c>
      <c r="M34">
        <v>0.45500000000000002</v>
      </c>
      <c r="N34">
        <v>0.41099999999999998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44846</v>
      </c>
      <c r="Z34" s="6">
        <v>0.63780092592592597</v>
      </c>
      <c r="AB34">
        <v>1</v>
      </c>
      <c r="AD34" s="3">
        <f t="shared" si="4"/>
        <v>0.13509829494608525</v>
      </c>
      <c r="AE34" s="3">
        <f t="shared" si="5"/>
        <v>0.29720955180338227</v>
      </c>
      <c r="AF34" s="3">
        <f t="shared" si="6"/>
        <v>0.16211125685729702</v>
      </c>
      <c r="AG34" s="3">
        <f t="shared" si="7"/>
        <v>3.1352043294875856E-2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412</v>
      </c>
      <c r="J35">
        <v>2249</v>
      </c>
      <c r="L35">
        <v>1168</v>
      </c>
      <c r="M35">
        <v>1.827</v>
      </c>
      <c r="N35">
        <v>5.46</v>
      </c>
      <c r="O35">
        <v>3.633</v>
      </c>
      <c r="Q35">
        <v>1.4999999999999999E-2</v>
      </c>
      <c r="R35">
        <v>1</v>
      </c>
      <c r="S35">
        <v>0</v>
      </c>
      <c r="T35">
        <v>0</v>
      </c>
      <c r="V35">
        <v>0</v>
      </c>
      <c r="Y35" s="1">
        <v>44846</v>
      </c>
      <c r="Z35" s="6">
        <v>0.64887731481481481</v>
      </c>
      <c r="AB35">
        <v>1</v>
      </c>
      <c r="AD35" s="3">
        <f t="shared" si="4"/>
        <v>1.2344069272475309</v>
      </c>
      <c r="AE35" s="3">
        <f t="shared" si="5"/>
        <v>5.8472912908409063</v>
      </c>
      <c r="AF35" s="3">
        <f t="shared" si="6"/>
        <v>4.6128843635933752</v>
      </c>
      <c r="AG35" s="3">
        <f t="shared" si="7"/>
        <v>0.32970687825335698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1103</v>
      </c>
      <c r="J36">
        <v>2279</v>
      </c>
      <c r="L36">
        <v>1189</v>
      </c>
      <c r="M36">
        <v>3.1520000000000001</v>
      </c>
      <c r="N36">
        <v>5.5229999999999997</v>
      </c>
      <c r="O36">
        <v>2.37</v>
      </c>
      <c r="Q36">
        <v>2.1000000000000001E-2</v>
      </c>
      <c r="R36">
        <v>1</v>
      </c>
      <c r="S36">
        <v>0</v>
      </c>
      <c r="T36">
        <v>0</v>
      </c>
      <c r="V36">
        <v>0</v>
      </c>
      <c r="Y36" s="1">
        <v>44846</v>
      </c>
      <c r="Z36" s="6">
        <v>0.65519675925925924</v>
      </c>
      <c r="AB36">
        <v>1</v>
      </c>
      <c r="AD36" s="3">
        <f t="shared" si="4"/>
        <v>2.9554982667160905</v>
      </c>
      <c r="AE36" s="3">
        <f t="shared" si="5"/>
        <v>5.9204532699808841</v>
      </c>
      <c r="AF36" s="3">
        <f t="shared" si="6"/>
        <v>2.9649550032647936</v>
      </c>
      <c r="AG36" s="3">
        <f t="shared" si="7"/>
        <v>0.33523922853673177</v>
      </c>
      <c r="AH36" s="3"/>
      <c r="AJ36">
        <f>ABS(100*((AVERAGE(AD36:AD37))-3)/3)</f>
        <v>1.6079273858361869</v>
      </c>
      <c r="AK36">
        <f>ABS(100*(AD36-AD37)/(AVERAGE(AD36:AD37)))</f>
        <v>0.25314290686993751</v>
      </c>
      <c r="AP36">
        <f>ABS(100*((AVERAGE(AE36:AE37))-6)/6)</f>
        <v>1.0006144819186897</v>
      </c>
      <c r="AQ36">
        <f>ABS(100*(AE36-AE37)/(AVERAGE(AE36:AE37)))</f>
        <v>0.65690175758485758</v>
      </c>
      <c r="AV36">
        <f>ABS(100*((AVERAGE(AF36:AF37))-3)/3)</f>
        <v>0.39330157800119281</v>
      </c>
      <c r="AW36">
        <f>ABS(100*(AF36-AF37)/(AVERAGE(AF36:AF37)))</f>
        <v>1.5558491388926268</v>
      </c>
      <c r="BB36">
        <f>ABS(100*((AVERAGE(AG36:AG37))-0.3)/0.3)</f>
        <v>12.84409806053257</v>
      </c>
      <c r="BC36">
        <f>ABS(100*(AG36-AG37)/(AVERAGE(AG36:AG37)))</f>
        <v>1.9454957187035202</v>
      </c>
      <c r="BG36" s="3">
        <f>AVERAGE(AD36:AD37)</f>
        <v>2.9517621784249144</v>
      </c>
      <c r="BH36" s="3">
        <f>AVERAGE(AE36:AE37)</f>
        <v>5.9399631310848786</v>
      </c>
      <c r="BI36" s="3">
        <f>AVERAGE(AF36:AF37)</f>
        <v>2.9882009526599642</v>
      </c>
      <c r="BJ36" s="3">
        <f>AVERAGE(AG36:AG37)</f>
        <v>0.33853229418159769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1100</v>
      </c>
      <c r="J37">
        <v>2295</v>
      </c>
      <c r="L37">
        <v>1214</v>
      </c>
      <c r="M37">
        <v>3.1469999999999998</v>
      </c>
      <c r="N37">
        <v>5.556</v>
      </c>
      <c r="O37">
        <v>2.41</v>
      </c>
      <c r="Q37">
        <v>2.7E-2</v>
      </c>
      <c r="R37">
        <v>1</v>
      </c>
      <c r="S37">
        <v>0</v>
      </c>
      <c r="T37">
        <v>0</v>
      </c>
      <c r="V37">
        <v>0</v>
      </c>
      <c r="Y37" s="1">
        <v>44846</v>
      </c>
      <c r="Z37" s="6">
        <v>0.6620138888888889</v>
      </c>
      <c r="AB37">
        <v>1</v>
      </c>
      <c r="AD37" s="3">
        <f t="shared" ref="AD37:AD100" si="8">((I37*$F$21)+$F$22)*1000/G37</f>
        <v>2.9480260901337383</v>
      </c>
      <c r="AE37" s="3">
        <f t="shared" ref="AE37:AE100" si="9">((J37*$H$21)+$H$22)*1000/H37</f>
        <v>5.9594729921888732</v>
      </c>
      <c r="AF37" s="3">
        <f t="shared" ref="AF37:AF100" si="10">AE37-AD37</f>
        <v>3.0114469020551349</v>
      </c>
      <c r="AG37" s="3">
        <f t="shared" ref="AG37:AG100" si="11">((L37*$J$21)+$J$22)*1000/H37</f>
        <v>0.34182535982646356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3798</v>
      </c>
      <c r="J38">
        <v>7722</v>
      </c>
      <c r="L38">
        <v>3321</v>
      </c>
      <c r="M38">
        <v>2.774</v>
      </c>
      <c r="N38">
        <v>5.6840000000000002</v>
      </c>
      <c r="O38">
        <v>2.91</v>
      </c>
      <c r="Q38">
        <v>0.193</v>
      </c>
      <c r="R38">
        <v>1</v>
      </c>
      <c r="S38">
        <v>0</v>
      </c>
      <c r="T38">
        <v>0</v>
      </c>
      <c r="V38">
        <v>0</v>
      </c>
      <c r="Y38" s="1">
        <v>44846</v>
      </c>
      <c r="Z38" s="6">
        <v>0.67512731481481481</v>
      </c>
      <c r="AB38">
        <v>1</v>
      </c>
      <c r="AD38" s="3">
        <f t="shared" si="8"/>
        <v>3.2226678543987402</v>
      </c>
      <c r="AE38" s="3">
        <f t="shared" si="9"/>
        <v>6.3981583395369528</v>
      </c>
      <c r="AF38" s="3">
        <f t="shared" si="10"/>
        <v>3.1754904851382126</v>
      </c>
      <c r="AG38" s="3">
        <f t="shared" si="11"/>
        <v>0.2989681683083546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3810</v>
      </c>
      <c r="J39">
        <v>7795</v>
      </c>
      <c r="L39">
        <v>3437</v>
      </c>
      <c r="M39">
        <v>2.782</v>
      </c>
      <c r="N39">
        <v>5.7359999999999998</v>
      </c>
      <c r="O39">
        <v>2.9540000000000002</v>
      </c>
      <c r="Q39">
        <v>0.20300000000000001</v>
      </c>
      <c r="R39">
        <v>1</v>
      </c>
      <c r="S39">
        <v>0</v>
      </c>
      <c r="T39">
        <v>0</v>
      </c>
      <c r="V39">
        <v>0</v>
      </c>
      <c r="Y39" s="1">
        <v>44846</v>
      </c>
      <c r="Z39" s="6">
        <v>0.68234953703703705</v>
      </c>
      <c r="AB39">
        <v>1</v>
      </c>
      <c r="AD39" s="3">
        <f t="shared" si="8"/>
        <v>3.2326307565085437</v>
      </c>
      <c r="AE39" s="3">
        <f t="shared" si="9"/>
        <v>6.4575008337282682</v>
      </c>
      <c r="AF39" s="3">
        <f t="shared" si="10"/>
        <v>3.2248700772197245</v>
      </c>
      <c r="AG39" s="3">
        <f t="shared" si="11"/>
        <v>0.30915471803647321</v>
      </c>
      <c r="AH39" s="3"/>
      <c r="AJ39">
        <f>ABS(100*((AVERAGE(AD39:AD40))-3)/3)</f>
        <v>7.4499365413741359</v>
      </c>
      <c r="AK39">
        <f>ABS(100*(AD39-AD40)/(AVERAGE(AD39:AD40)))</f>
        <v>0.56663041172377493</v>
      </c>
      <c r="AP39">
        <f>ABS(100*((AVERAGE(AE39:AE40))-6)/6)</f>
        <v>7.3879148889989921</v>
      </c>
      <c r="AQ39">
        <f>ABS(100*(AE39-AE40)/(AVERAGE(AE39:AE40)))</f>
        <v>0.44157483962181143</v>
      </c>
      <c r="AV39">
        <f>ABS(100*((AVERAGE(AF39:AF40))-3)/3)</f>
        <v>7.3258932366238483</v>
      </c>
      <c r="AW39">
        <f>ABS(100*(AF39-AF40)/(AVERAGE(AF39:AF40)))</f>
        <v>0.31637473290687462</v>
      </c>
      <c r="BB39">
        <f>ABS(100*((AVERAGE(AG39:AG40))-0.3)/0.3)</f>
        <v>2.758855732614085</v>
      </c>
      <c r="BC39">
        <f>ABS(100*(AG39-AG40)/(AVERAGE(AG39:AG40)))</f>
        <v>0.56971624318585778</v>
      </c>
      <c r="BG39" s="3">
        <f>AVERAGE(AD39:AD40)</f>
        <v>3.2234980962412241</v>
      </c>
      <c r="BH39" s="3">
        <f>AVERAGE(AE39:AE40)</f>
        <v>6.4432748933399395</v>
      </c>
      <c r="BI39" s="3">
        <f>AVERAGE(AF39:AF40)</f>
        <v>3.2197767970987154</v>
      </c>
      <c r="BJ39" s="3">
        <f>AVERAGE(AG39:AG40)</f>
        <v>0.30827656719784224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3788</v>
      </c>
      <c r="J40">
        <v>7760</v>
      </c>
      <c r="L40">
        <v>3417</v>
      </c>
      <c r="M40">
        <v>2.7679999999999998</v>
      </c>
      <c r="N40">
        <v>5.7110000000000003</v>
      </c>
      <c r="O40">
        <v>2.9430000000000001</v>
      </c>
      <c r="Q40">
        <v>0.20100000000000001</v>
      </c>
      <c r="R40">
        <v>1</v>
      </c>
      <c r="S40">
        <v>0</v>
      </c>
      <c r="T40">
        <v>0</v>
      </c>
      <c r="V40">
        <v>0</v>
      </c>
      <c r="Y40" s="1">
        <v>44846</v>
      </c>
      <c r="Z40" s="6">
        <v>0.6900115740740741</v>
      </c>
      <c r="AB40">
        <v>1</v>
      </c>
      <c r="AD40" s="3">
        <f t="shared" si="8"/>
        <v>3.214365435973904</v>
      </c>
      <c r="AE40" s="3">
        <f t="shared" si="9"/>
        <v>6.4290489529516099</v>
      </c>
      <c r="AF40" s="3">
        <f t="shared" si="10"/>
        <v>3.2146835169777059</v>
      </c>
      <c r="AG40" s="3">
        <f t="shared" si="11"/>
        <v>0.30739841635921134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4120</v>
      </c>
      <c r="J41">
        <v>11604</v>
      </c>
      <c r="L41">
        <v>5783</v>
      </c>
      <c r="M41">
        <v>5.3689999999999998</v>
      </c>
      <c r="N41">
        <v>15.18</v>
      </c>
      <c r="O41">
        <v>9.8109999999999999</v>
      </c>
      <c r="Q41">
        <v>0.73399999999999999</v>
      </c>
      <c r="R41">
        <v>1</v>
      </c>
      <c r="S41">
        <v>0</v>
      </c>
      <c r="T41">
        <v>0</v>
      </c>
      <c r="V41">
        <v>0</v>
      </c>
      <c r="Y41" s="1">
        <v>44846</v>
      </c>
      <c r="Z41" s="6">
        <v>0.70307870370370373</v>
      </c>
      <c r="AB41">
        <v>1</v>
      </c>
      <c r="AD41" s="3">
        <f t="shared" si="8"/>
        <v>6.2882986084296721</v>
      </c>
      <c r="AE41" s="3">
        <f t="shared" si="9"/>
        <v>17.21419526686125</v>
      </c>
      <c r="AF41" s="3">
        <f t="shared" si="10"/>
        <v>10.925896658431578</v>
      </c>
      <c r="AG41" s="3">
        <f t="shared" si="11"/>
        <v>0.92823226086357724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5598</v>
      </c>
      <c r="J42">
        <v>11660</v>
      </c>
      <c r="L42">
        <v>5791</v>
      </c>
      <c r="M42">
        <v>7.0709999999999997</v>
      </c>
      <c r="N42">
        <v>15.250999999999999</v>
      </c>
      <c r="O42">
        <v>8.18</v>
      </c>
      <c r="Q42">
        <v>0.73499999999999999</v>
      </c>
      <c r="R42">
        <v>1</v>
      </c>
      <c r="S42">
        <v>0</v>
      </c>
      <c r="T42">
        <v>0</v>
      </c>
      <c r="V42">
        <v>0</v>
      </c>
      <c r="Y42" s="1">
        <v>44846</v>
      </c>
      <c r="Z42" s="6">
        <v>0.71016203703703706</v>
      </c>
      <c r="AB42">
        <v>1</v>
      </c>
      <c r="AD42" s="3">
        <f t="shared" si="8"/>
        <v>8.4992849925572429</v>
      </c>
      <c r="AE42" s="3">
        <f t="shared" si="9"/>
        <v>17.296218706938102</v>
      </c>
      <c r="AF42" s="3">
        <f t="shared" si="10"/>
        <v>8.7969337143808595</v>
      </c>
      <c r="AG42" s="3">
        <f t="shared" si="11"/>
        <v>0.92949806387421641</v>
      </c>
      <c r="AH42" s="3"/>
      <c r="AJ42">
        <f>ABS(100*((AVERAGE(AD42:AD43))-9)/9)</f>
        <v>4.9485061253020115</v>
      </c>
      <c r="AK42">
        <f>ABS(100*(AD42-AD43)/(AVERAGE(AD42:AD43)))</f>
        <v>1.2940227077461781</v>
      </c>
      <c r="AP42">
        <f>ABS(100*((AVERAGE(AE42:AE43))-18)/18)</f>
        <v>3.7919060049952256</v>
      </c>
      <c r="AQ42">
        <f>ABS(100*(AE42-AE43)/(AVERAGE(AE42:AE43)))</f>
        <v>0.24528095853764328</v>
      </c>
      <c r="AV42">
        <f>ABS(100*((AVERAGE(AF42:AF43))-9)/9)</f>
        <v>2.6353058846884401</v>
      </c>
      <c r="AW42">
        <f>ABS(100*(AF42-AF43)/(AVERAGE(AF42:AF43)))</f>
        <v>0.77854467822732387</v>
      </c>
      <c r="BB42">
        <f>ABS(100*((AVERAGE(AG42:AG43))-0.9)/0.9)</f>
        <v>3.4621589250755829</v>
      </c>
      <c r="BC42">
        <f>ABS(100*(AG42-AG43)/(AVERAGE(AG42:AG43)))</f>
        <v>0.35683823786928592</v>
      </c>
      <c r="BG42" s="3">
        <f>AVERAGE(AD42:AD43)</f>
        <v>8.554634448722819</v>
      </c>
      <c r="BH42" s="3">
        <f>AVERAGE(AE42:AE43)</f>
        <v>17.317456919100859</v>
      </c>
      <c r="BI42" s="3">
        <f>AVERAGE(AF42:AF43)</f>
        <v>8.7628224703780404</v>
      </c>
      <c r="BJ42" s="3">
        <f>AVERAGE(AG42:AG43)</f>
        <v>0.93115943032568027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5672</v>
      </c>
      <c r="J43">
        <v>11689</v>
      </c>
      <c r="L43">
        <v>5812</v>
      </c>
      <c r="M43">
        <v>7.1559999999999997</v>
      </c>
      <c r="N43">
        <v>15.287000000000001</v>
      </c>
      <c r="O43">
        <v>8.1310000000000002</v>
      </c>
      <c r="Q43">
        <v>0.73799999999999999</v>
      </c>
      <c r="R43">
        <v>1</v>
      </c>
      <c r="S43">
        <v>0</v>
      </c>
      <c r="T43">
        <v>0</v>
      </c>
      <c r="V43">
        <v>0</v>
      </c>
      <c r="Y43" s="1">
        <v>44846</v>
      </c>
      <c r="Z43" s="6">
        <v>0.7176851851851852</v>
      </c>
      <c r="AB43">
        <v>1</v>
      </c>
      <c r="AD43" s="3">
        <f t="shared" si="8"/>
        <v>8.6099839048883933</v>
      </c>
      <c r="AE43" s="3">
        <f t="shared" si="9"/>
        <v>17.338695131263616</v>
      </c>
      <c r="AF43" s="3">
        <f t="shared" si="10"/>
        <v>8.7287112263752231</v>
      </c>
      <c r="AG43" s="3">
        <f t="shared" si="11"/>
        <v>0.93282079677714425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8304</v>
      </c>
      <c r="J44">
        <v>17084</v>
      </c>
      <c r="L44">
        <v>7899</v>
      </c>
      <c r="M44">
        <v>7.2649999999999997</v>
      </c>
      <c r="N44">
        <v>15.795</v>
      </c>
      <c r="O44">
        <v>8.5299999999999994</v>
      </c>
      <c r="Q44">
        <v>0.76</v>
      </c>
      <c r="R44">
        <v>1</v>
      </c>
      <c r="S44">
        <v>0</v>
      </c>
      <c r="T44">
        <v>0</v>
      </c>
      <c r="V44">
        <v>0</v>
      </c>
      <c r="Y44" s="1">
        <v>44846</v>
      </c>
      <c r="Z44" s="6">
        <v>0.7315625</v>
      </c>
      <c r="AB44">
        <v>1</v>
      </c>
      <c r="AD44" s="3">
        <f t="shared" si="8"/>
        <v>8.9469862055202984</v>
      </c>
      <c r="AE44" s="3">
        <f t="shared" si="9"/>
        <v>17.998239818226949</v>
      </c>
      <c r="AF44" s="3">
        <f t="shared" si="10"/>
        <v>9.0512536127066507</v>
      </c>
      <c r="AG44" s="3">
        <f t="shared" si="11"/>
        <v>0.90062392578190986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8339</v>
      </c>
      <c r="J45">
        <v>17079</v>
      </c>
      <c r="L45">
        <v>7753</v>
      </c>
      <c r="M45">
        <v>7.2939999999999996</v>
      </c>
      <c r="N45">
        <v>15.79</v>
      </c>
      <c r="O45">
        <v>8.4960000000000004</v>
      </c>
      <c r="Q45">
        <v>0.74399999999999999</v>
      </c>
      <c r="R45">
        <v>1</v>
      </c>
      <c r="S45">
        <v>0</v>
      </c>
      <c r="T45">
        <v>0</v>
      </c>
      <c r="V45">
        <v>0</v>
      </c>
      <c r="Y45" s="1">
        <v>44846</v>
      </c>
      <c r="Z45" s="6">
        <v>0.73906250000000007</v>
      </c>
      <c r="AB45">
        <v>1</v>
      </c>
      <c r="AD45" s="3">
        <f t="shared" si="8"/>
        <v>8.9843204211351946</v>
      </c>
      <c r="AE45" s="3">
        <f t="shared" si="9"/>
        <v>17.993017692663781</v>
      </c>
      <c r="AF45" s="3">
        <f t="shared" si="10"/>
        <v>9.008697271528586</v>
      </c>
      <c r="AG45" s="3">
        <f t="shared" si="11"/>
        <v>0.88415154602515011</v>
      </c>
      <c r="AH45" s="3"/>
      <c r="AJ45">
        <f>ABS(100*((AVERAGE(AD45:AD46))-9)/9)</f>
        <v>0.35199952206082702</v>
      </c>
      <c r="AK45">
        <f>ABS(100*(AD45-AD46)/(AVERAGE(AD45:AD46)))</f>
        <v>0.35681996280078526</v>
      </c>
      <c r="AP45">
        <f>ABS(100*((AVERAGE(AE45:AE46))-18)/18)</f>
        <v>0.13528025579326985</v>
      </c>
      <c r="AQ45">
        <f>ABS(100*(AE45-AE46)/(AVERAGE(AE45:AE46)))</f>
        <v>0.3476713734878058</v>
      </c>
      <c r="AV45">
        <f>ABS(100*((AVERAGE(AF45:AF46))-9)/9)</f>
        <v>0.62256003364736678</v>
      </c>
      <c r="AW45">
        <f>ABS(100*(AF45-AF46)/(AVERAGE(AF45:AF46)))</f>
        <v>1.0453395007121065</v>
      </c>
      <c r="BB45">
        <f>ABS(100*((AVERAGE(AG45:AG46))-0.9)/0.9)</f>
        <v>1.3723215432789315</v>
      </c>
      <c r="BC45">
        <f>ABS(100*(AG45-AG46)/(AVERAGE(AG45:AG46)))</f>
        <v>0.78805015659061828</v>
      </c>
      <c r="BG45" s="3">
        <f>AVERAGE(AD45:AD46)</f>
        <v>8.9683200430145256</v>
      </c>
      <c r="BH45" s="3">
        <f>AVERAGE(AE45:AE46)</f>
        <v>18.024350446042789</v>
      </c>
      <c r="BI45" s="3">
        <f>AVERAGE(AF45:AF46)</f>
        <v>9.056030403028263</v>
      </c>
      <c r="BJ45" s="3">
        <f>AVERAGE(AG45:AG46)</f>
        <v>0.88764910611048964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8309</v>
      </c>
      <c r="J46">
        <v>17139</v>
      </c>
      <c r="L46">
        <v>7815</v>
      </c>
      <c r="M46">
        <v>7.2690000000000001</v>
      </c>
      <c r="N46">
        <v>15.843999999999999</v>
      </c>
      <c r="O46">
        <v>8.5749999999999993</v>
      </c>
      <c r="Q46">
        <v>0.751</v>
      </c>
      <c r="R46">
        <v>1</v>
      </c>
      <c r="S46">
        <v>0</v>
      </c>
      <c r="T46">
        <v>0</v>
      </c>
      <c r="V46">
        <v>0</v>
      </c>
      <c r="Y46" s="1">
        <v>44846</v>
      </c>
      <c r="Z46" s="6">
        <v>0.74703703703703705</v>
      </c>
      <c r="AB46">
        <v>1</v>
      </c>
      <c r="AD46" s="3">
        <f t="shared" si="8"/>
        <v>8.9523196648938548</v>
      </c>
      <c r="AE46" s="3">
        <f t="shared" si="9"/>
        <v>18.055683199421793</v>
      </c>
      <c r="AF46" s="3">
        <f t="shared" si="10"/>
        <v>9.1033635345279382</v>
      </c>
      <c r="AG46" s="3">
        <f t="shared" si="11"/>
        <v>0.89114666619582905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10912</v>
      </c>
      <c r="J47">
        <v>22379</v>
      </c>
      <c r="L47">
        <v>10399</v>
      </c>
      <c r="M47">
        <v>7.3220000000000001</v>
      </c>
      <c r="N47">
        <v>16.030999999999999</v>
      </c>
      <c r="O47">
        <v>8.7089999999999996</v>
      </c>
      <c r="Q47">
        <v>0.81</v>
      </c>
      <c r="R47">
        <v>1</v>
      </c>
      <c r="S47">
        <v>0</v>
      </c>
      <c r="T47">
        <v>0</v>
      </c>
      <c r="V47">
        <v>0</v>
      </c>
      <c r="Y47" s="1">
        <v>44846</v>
      </c>
      <c r="Z47" s="6">
        <v>0.76145833333333324</v>
      </c>
      <c r="AB47">
        <v>1</v>
      </c>
      <c r="AD47" s="3">
        <f t="shared" si="8"/>
        <v>9.1290083218272677</v>
      </c>
      <c r="AE47" s="3">
        <f t="shared" si="9"/>
        <v>18.312993097922003</v>
      </c>
      <c r="AF47" s="3">
        <f t="shared" si="10"/>
        <v>9.1839847760947357</v>
      </c>
      <c r="AG47" s="3">
        <f t="shared" si="11"/>
        <v>0.92052333189131497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10957</v>
      </c>
      <c r="J48">
        <v>22509</v>
      </c>
      <c r="L48">
        <v>10748</v>
      </c>
      <c r="M48">
        <v>7.351</v>
      </c>
      <c r="N48">
        <v>16.123000000000001</v>
      </c>
      <c r="O48">
        <v>8.7720000000000002</v>
      </c>
      <c r="Q48">
        <v>0.84</v>
      </c>
      <c r="R48">
        <v>1</v>
      </c>
      <c r="S48">
        <v>0</v>
      </c>
      <c r="T48">
        <v>0</v>
      </c>
      <c r="V48">
        <v>0</v>
      </c>
      <c r="Y48" s="1">
        <v>44846</v>
      </c>
      <c r="Z48" s="6">
        <v>0.76921296296296304</v>
      </c>
      <c r="AB48">
        <v>1</v>
      </c>
      <c r="AD48" s="3">
        <f t="shared" si="8"/>
        <v>9.1663692047390306</v>
      </c>
      <c r="AE48" s="3">
        <f t="shared" si="9"/>
        <v>18.418671512235306</v>
      </c>
      <c r="AF48" s="3">
        <f t="shared" si="10"/>
        <v>9.2523023074962758</v>
      </c>
      <c r="AG48" s="3">
        <f t="shared" si="11"/>
        <v>0.95117079615953382</v>
      </c>
      <c r="AH48" s="3"/>
      <c r="AJ48">
        <f>ABS(100*((AVERAGE(AD48:AD49))-9)/9)</f>
        <v>2.116069090789511</v>
      </c>
      <c r="AK48">
        <f>ABS(100*(AD48-AD49)/(AVERAGE(AD48:AD49)))</f>
        <v>0.52395744146614109</v>
      </c>
      <c r="AP48">
        <f>ABS(100*((AVERAGE(AE48:AE49))-18)/18)</f>
        <v>2.1159508685906463</v>
      </c>
      <c r="AQ48">
        <f>ABS(100*(AE48-AE49)/(AVERAGE(AE48:AE49)))</f>
        <v>0.4113010266756274</v>
      </c>
      <c r="AV48">
        <f>ABS(100*((AVERAGE(AF48:AF49))-9)/9)</f>
        <v>2.1158326463918007</v>
      </c>
      <c r="AW48">
        <f>ABS(100*(AF48-AF49)/(AVERAGE(AF48:AF49)))</f>
        <v>1.3465616603642996</v>
      </c>
      <c r="BB48">
        <f>ABS(100*((AVERAGE(AG48:AG49))-0.9)/0.9)</f>
        <v>4.2562095970656548</v>
      </c>
      <c r="BC48">
        <f>ABS(100*(AG48-AG49)/(AVERAGE(AG48:AG49)))</f>
        <v>2.7421568963323377</v>
      </c>
      <c r="BG48" s="3">
        <f>AVERAGE(AD48:AD49)</f>
        <v>9.190446218171056</v>
      </c>
      <c r="BH48" s="3">
        <f>AVERAGE(AE48:AE49)</f>
        <v>18.380871156346316</v>
      </c>
      <c r="BI48" s="3">
        <f>AVERAGE(AF48:AF49)</f>
        <v>9.1904249381752621</v>
      </c>
      <c r="BJ48" s="3">
        <f>AVERAGE(AG48:AG49)</f>
        <v>0.93830588637359091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11015</v>
      </c>
      <c r="J49">
        <v>22416</v>
      </c>
      <c r="L49">
        <v>10455</v>
      </c>
      <c r="M49">
        <v>7.3879999999999999</v>
      </c>
      <c r="N49">
        <v>16.056999999999999</v>
      </c>
      <c r="O49">
        <v>8.67</v>
      </c>
      <c r="Q49">
        <v>0.81499999999999995</v>
      </c>
      <c r="R49">
        <v>1</v>
      </c>
      <c r="S49">
        <v>0</v>
      </c>
      <c r="T49">
        <v>0</v>
      </c>
      <c r="V49">
        <v>0</v>
      </c>
      <c r="Y49" s="1">
        <v>44846</v>
      </c>
      <c r="Z49" s="6">
        <v>0.77740740740740744</v>
      </c>
      <c r="AB49">
        <v>1</v>
      </c>
      <c r="AD49" s="3">
        <f t="shared" si="8"/>
        <v>9.2145232316030814</v>
      </c>
      <c r="AE49" s="3">
        <f t="shared" si="9"/>
        <v>18.34307080045733</v>
      </c>
      <c r="AF49" s="3">
        <f t="shared" si="10"/>
        <v>9.1285475688542483</v>
      </c>
      <c r="AG49" s="3">
        <f t="shared" si="11"/>
        <v>0.92544097658764812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5529</v>
      </c>
      <c r="J50">
        <v>7534</v>
      </c>
      <c r="L50">
        <v>3579</v>
      </c>
      <c r="M50">
        <v>7.7610000000000001</v>
      </c>
      <c r="N50">
        <v>11.102</v>
      </c>
      <c r="O50">
        <v>3.3410000000000002</v>
      </c>
      <c r="Q50">
        <v>0.43099999999999999</v>
      </c>
      <c r="R50">
        <v>1</v>
      </c>
      <c r="S50">
        <v>0</v>
      </c>
      <c r="T50">
        <v>0</v>
      </c>
      <c r="V50">
        <v>0</v>
      </c>
      <c r="Y50" s="1">
        <v>44846</v>
      </c>
      <c r="Z50" s="6">
        <v>0.79033564814814816</v>
      </c>
      <c r="AB50">
        <v>1</v>
      </c>
      <c r="AD50" s="3">
        <f t="shared" si="8"/>
        <v>9.3196329674757976</v>
      </c>
      <c r="AE50" s="3">
        <f t="shared" si="9"/>
        <v>12.490662188444666</v>
      </c>
      <c r="AF50" s="3">
        <f t="shared" si="10"/>
        <v>3.1710292209688689</v>
      </c>
      <c r="AG50" s="3">
        <f t="shared" si="11"/>
        <v>0.64324891989006439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6107</v>
      </c>
      <c r="J51">
        <v>7526</v>
      </c>
      <c r="L51">
        <v>3604</v>
      </c>
      <c r="M51">
        <v>8.5</v>
      </c>
      <c r="N51">
        <v>11.09</v>
      </c>
      <c r="O51">
        <v>2.5910000000000002</v>
      </c>
      <c r="Q51">
        <v>0.435</v>
      </c>
      <c r="R51">
        <v>1</v>
      </c>
      <c r="S51">
        <v>0</v>
      </c>
      <c r="T51">
        <v>0</v>
      </c>
      <c r="V51">
        <v>0</v>
      </c>
      <c r="Y51" s="1">
        <v>44846</v>
      </c>
      <c r="Z51" s="6">
        <v>0.7971759259259259</v>
      </c>
      <c r="AB51">
        <v>1</v>
      </c>
      <c r="AD51" s="3">
        <f t="shared" si="8"/>
        <v>10.279392537386872</v>
      </c>
      <c r="AE51" s="3">
        <f t="shared" si="9"/>
        <v>12.477655614375337</v>
      </c>
      <c r="AF51" s="3">
        <f t="shared" si="10"/>
        <v>2.1982630769884643</v>
      </c>
      <c r="AG51" s="3">
        <f t="shared" si="11"/>
        <v>0.64763967408321899</v>
      </c>
      <c r="AH51" s="3"/>
      <c r="AI51">
        <f>100*(AVERAGE(I51:I52))/(AVERAGE(I$51:I$52))</f>
        <v>100</v>
      </c>
      <c r="AK51">
        <f>ABS(100*(AD51-AD52)/(AVERAGE(AD51:AD52)))</f>
        <v>1.9039691260483647</v>
      </c>
      <c r="AO51">
        <f>100*(AVERAGE(J51:J52))/(AVERAGE(J$51:J$52))</f>
        <v>100</v>
      </c>
      <c r="AQ51">
        <f>ABS(100*(AE51-AE52)/(AVERAGE(AE51:AE52)))</f>
        <v>0.84336984148229222</v>
      </c>
      <c r="AU51">
        <f>100*(((AVERAGE(J51:J52))-(AVERAGE(I51:I52)))/((AVERAGE(J$51:J$52))-(AVERAGE($I$51:I52))))</f>
        <v>100</v>
      </c>
      <c r="AW51">
        <f>ABS(100*(AF51-AF52)/(AVERAGE(AF51:AF52)))</f>
        <v>4.2707333788651418</v>
      </c>
      <c r="BA51">
        <f>100*(AVERAGE(L51:L52))/(AVERAGE(L$51:L$52))</f>
        <v>100</v>
      </c>
      <c r="BC51">
        <f>ABS(100*(AG51-AG52)/(AVERAGE(AG51:AG52)))</f>
        <v>1.0906554045461603</v>
      </c>
      <c r="BG51" s="3">
        <f>AVERAGE(AD51:AD52)</f>
        <v>10.378191316642425</v>
      </c>
      <c r="BH51" s="3">
        <f>AVERAGE(AE51:AE52)</f>
        <v>12.530494821531988</v>
      </c>
      <c r="BI51" s="3">
        <f>AVERAGE(AF51:AF52)</f>
        <v>2.1523035048895629</v>
      </c>
      <c r="BJ51" s="3">
        <f>AVERAGE(AG51:AG52)</f>
        <v>0.64412707072869524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6226</v>
      </c>
      <c r="J52">
        <v>7591</v>
      </c>
      <c r="L52">
        <v>3564</v>
      </c>
      <c r="M52">
        <v>8.6519999999999992</v>
      </c>
      <c r="N52">
        <v>11.182</v>
      </c>
      <c r="O52">
        <v>2.5310000000000001</v>
      </c>
      <c r="Q52">
        <v>0.42799999999999999</v>
      </c>
      <c r="R52">
        <v>1</v>
      </c>
      <c r="S52">
        <v>0</v>
      </c>
      <c r="T52">
        <v>0</v>
      </c>
      <c r="V52">
        <v>0</v>
      </c>
      <c r="Y52" s="1">
        <v>44846</v>
      </c>
      <c r="Z52" s="6">
        <v>0.80449074074074067</v>
      </c>
      <c r="AB52">
        <v>1</v>
      </c>
      <c r="AD52" s="3">
        <f t="shared" si="8"/>
        <v>10.476990095897976</v>
      </c>
      <c r="AE52" s="3">
        <f t="shared" si="9"/>
        <v>12.583334028688638</v>
      </c>
      <c r="AF52" s="3">
        <f t="shared" si="10"/>
        <v>2.1063439327906615</v>
      </c>
      <c r="AG52" s="3">
        <f t="shared" si="11"/>
        <v>0.6406144673741716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5928</v>
      </c>
      <c r="J53">
        <v>7365</v>
      </c>
      <c r="L53">
        <v>3257</v>
      </c>
      <c r="M53">
        <v>4.9619999999999997</v>
      </c>
      <c r="N53">
        <v>6.5179999999999998</v>
      </c>
      <c r="O53">
        <v>1.556</v>
      </c>
      <c r="Q53">
        <v>0.22500000000000001</v>
      </c>
      <c r="R53">
        <v>1</v>
      </c>
      <c r="S53">
        <v>0</v>
      </c>
      <c r="T53">
        <v>0</v>
      </c>
      <c r="V53">
        <v>0</v>
      </c>
      <c r="Y53" s="1">
        <v>44846</v>
      </c>
      <c r="Z53" s="6">
        <v>0.81769675925925922</v>
      </c>
      <c r="AB53">
        <v>1</v>
      </c>
      <c r="AD53" s="3">
        <f t="shared" si="8"/>
        <v>5.9892995746666395</v>
      </c>
      <c r="AE53" s="3">
        <f t="shared" si="9"/>
        <v>7.3295389867380489</v>
      </c>
      <c r="AF53" s="3">
        <f t="shared" si="10"/>
        <v>1.3402394120714094</v>
      </c>
      <c r="AG53" s="3">
        <f t="shared" si="11"/>
        <v>0.35201760352934008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4052</v>
      </c>
      <c r="J54">
        <v>7381</v>
      </c>
      <c r="L54">
        <v>3238</v>
      </c>
      <c r="M54">
        <v>3.5230000000000001</v>
      </c>
      <c r="N54">
        <v>6.532</v>
      </c>
      <c r="O54">
        <v>3.0089999999999999</v>
      </c>
      <c r="Q54">
        <v>0.223</v>
      </c>
      <c r="R54">
        <v>1</v>
      </c>
      <c r="S54">
        <v>0</v>
      </c>
      <c r="T54">
        <v>0</v>
      </c>
      <c r="V54">
        <v>0</v>
      </c>
      <c r="Y54" s="1">
        <v>44846</v>
      </c>
      <c r="Z54" s="6">
        <v>0.82481481481481478</v>
      </c>
      <c r="AB54">
        <v>1</v>
      </c>
      <c r="AD54" s="3">
        <f t="shared" si="8"/>
        <v>4.1202591388674978</v>
      </c>
      <c r="AE54" s="3">
        <f t="shared" si="9"/>
        <v>7.3451468756212446</v>
      </c>
      <c r="AF54" s="3">
        <f t="shared" si="10"/>
        <v>3.2248877367537467</v>
      </c>
      <c r="AG54" s="3">
        <f t="shared" si="11"/>
        <v>0.35001541961726162</v>
      </c>
      <c r="AH54" s="3"/>
      <c r="AK54">
        <f>ABS(100*(AD54-AD55)/(AVERAGE(AD54:AD55)))</f>
        <v>2.3980807441346719</v>
      </c>
      <c r="AQ54">
        <f>ABS(100*(AE54-AE55)/(AVERAGE(AE54:AE55)))</f>
        <v>0.10630273944386535</v>
      </c>
      <c r="AW54">
        <f>ABS(100*(AF54-AF55)/(AVERAGE(AF54:AF55)))</f>
        <v>2.7473358234965097</v>
      </c>
      <c r="BC54">
        <f>ABS(100*(AG54-AG55)/(AVERAGE(AG54:AG55)))</f>
        <v>1.5830254117935658</v>
      </c>
      <c r="BG54" s="3">
        <f>AVERAGE(AD54:AD55)</f>
        <v>4.0714409185294604</v>
      </c>
      <c r="BH54" s="3">
        <f>AVERAGE(AE54:AE55)</f>
        <v>7.3412449034004457</v>
      </c>
      <c r="BI54" s="3">
        <f>AVERAGE(AF54:AF55)</f>
        <v>3.2698039848709852</v>
      </c>
      <c r="BJ54" s="3">
        <f>AVERAGE(AG54:AG55)</f>
        <v>0.35280793928410792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3954</v>
      </c>
      <c r="J55">
        <v>7373</v>
      </c>
      <c r="L55">
        <v>3291</v>
      </c>
      <c r="M55">
        <v>3.448</v>
      </c>
      <c r="N55">
        <v>6.5250000000000004</v>
      </c>
      <c r="O55">
        <v>3.077</v>
      </c>
      <c r="Q55">
        <v>0.22800000000000001</v>
      </c>
      <c r="R55">
        <v>1</v>
      </c>
      <c r="S55">
        <v>0</v>
      </c>
      <c r="T55">
        <v>0</v>
      </c>
      <c r="V55">
        <v>0</v>
      </c>
      <c r="Y55" s="1">
        <v>44846</v>
      </c>
      <c r="Z55" s="6">
        <v>0.83234953703703696</v>
      </c>
      <c r="AB55">
        <v>1</v>
      </c>
      <c r="AD55" s="3">
        <f t="shared" si="8"/>
        <v>4.022622698191423</v>
      </c>
      <c r="AE55" s="3">
        <f t="shared" si="9"/>
        <v>7.3373429311796468</v>
      </c>
      <c r="AF55" s="3">
        <f t="shared" si="10"/>
        <v>3.3147202329882237</v>
      </c>
      <c r="AG55" s="3">
        <f t="shared" si="11"/>
        <v>0.35560045895095427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179</v>
      </c>
      <c r="D56" t="s">
        <v>27</v>
      </c>
      <c r="G56">
        <v>0.5</v>
      </c>
      <c r="H56">
        <v>0.5</v>
      </c>
      <c r="I56">
        <v>19828</v>
      </c>
      <c r="J56">
        <v>27322</v>
      </c>
      <c r="L56">
        <v>1895</v>
      </c>
      <c r="M56">
        <v>15.625999999999999</v>
      </c>
      <c r="N56">
        <v>23.425999999999998</v>
      </c>
      <c r="O56">
        <v>7.7990000000000004</v>
      </c>
      <c r="Q56">
        <v>8.2000000000000003E-2</v>
      </c>
      <c r="R56">
        <v>1</v>
      </c>
      <c r="S56">
        <v>0</v>
      </c>
      <c r="T56">
        <v>0</v>
      </c>
      <c r="V56">
        <v>0</v>
      </c>
      <c r="Y56" s="1">
        <v>44846</v>
      </c>
      <c r="Z56" s="6">
        <v>0.84634259259259259</v>
      </c>
      <c r="AB56">
        <v>1</v>
      </c>
      <c r="AD56" s="3">
        <f t="shared" si="8"/>
        <v>19.837733507293546</v>
      </c>
      <c r="AE56" s="3">
        <f t="shared" si="9"/>
        <v>26.79745388935854</v>
      </c>
      <c r="AF56" s="3">
        <f t="shared" si="10"/>
        <v>6.9597203820649938</v>
      </c>
      <c r="AG56" s="3">
        <f t="shared" si="11"/>
        <v>0.20849263046350366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179</v>
      </c>
      <c r="D57" t="s">
        <v>27</v>
      </c>
      <c r="G57">
        <v>0.5</v>
      </c>
      <c r="H57">
        <v>0.5</v>
      </c>
      <c r="I57">
        <v>25761</v>
      </c>
      <c r="J57">
        <v>27444</v>
      </c>
      <c r="L57">
        <v>1867</v>
      </c>
      <c r="M57">
        <v>20.178000000000001</v>
      </c>
      <c r="N57">
        <v>23.529</v>
      </c>
      <c r="O57">
        <v>3.351</v>
      </c>
      <c r="Q57">
        <v>7.9000000000000001E-2</v>
      </c>
      <c r="R57">
        <v>1</v>
      </c>
      <c r="S57">
        <v>0</v>
      </c>
      <c r="T57">
        <v>0</v>
      </c>
      <c r="V57">
        <v>0</v>
      </c>
      <c r="Y57" s="1">
        <v>44846</v>
      </c>
      <c r="Z57" s="6">
        <v>0.85445601851851849</v>
      </c>
      <c r="AB57">
        <v>1</v>
      </c>
      <c r="AD57" s="3">
        <f t="shared" si="8"/>
        <v>25.748723329039983</v>
      </c>
      <c r="AE57" s="3">
        <f t="shared" si="9"/>
        <v>26.916464042092908</v>
      </c>
      <c r="AF57" s="3">
        <f t="shared" si="10"/>
        <v>1.1677407130529254</v>
      </c>
      <c r="AG57" s="3">
        <f t="shared" si="11"/>
        <v>0.2055420436457038</v>
      </c>
      <c r="AH57" s="3"/>
      <c r="AK57">
        <f>ABS(100*(AD57-AD58)/(AVERAGE(AD57:AD58)))</f>
        <v>0.39003516010719785</v>
      </c>
      <c r="AQ57">
        <f>ABS(100*(AE57-AE58)/(AVERAGE(AE57:AE58)))</f>
        <v>0.15209854581412727</v>
      </c>
      <c r="AW57">
        <f>ABS(100*(AF57-AF58)/(AVERAGE(AF57:AF58)))</f>
        <v>5.2424553911332268</v>
      </c>
      <c r="BC57">
        <f>ABS(100*(AG57-AG58)/(AVERAGE(AG57:AG58)))</f>
        <v>0.87537739506139989</v>
      </c>
      <c r="BG57" s="3">
        <f>AVERAGE(AD57:AD58)</f>
        <v>25.799035984694491</v>
      </c>
      <c r="BH57" s="3">
        <f>AVERAGE(AE57:AE58)</f>
        <v>26.936949396252103</v>
      </c>
      <c r="BI57" s="3">
        <f>AVERAGE(AF57:AF58)</f>
        <v>1.1379134115576104</v>
      </c>
      <c r="BJ57" s="3">
        <f>AVERAGE(AG57:AG58)</f>
        <v>0.20464632979030026</v>
      </c>
    </row>
    <row r="58" spans="1:62" x14ac:dyDescent="0.35">
      <c r="A58">
        <v>34</v>
      </c>
      <c r="B58">
        <v>9</v>
      </c>
      <c r="C58" t="s">
        <v>179</v>
      </c>
      <c r="D58" t="s">
        <v>27</v>
      </c>
      <c r="G58">
        <v>0.5</v>
      </c>
      <c r="H58">
        <v>0.5</v>
      </c>
      <c r="I58">
        <v>25862</v>
      </c>
      <c r="J58">
        <v>27486</v>
      </c>
      <c r="L58">
        <v>1850</v>
      </c>
      <c r="M58">
        <v>20.254999999999999</v>
      </c>
      <c r="N58">
        <v>23.565000000000001</v>
      </c>
      <c r="O58">
        <v>3.3090000000000002</v>
      </c>
      <c r="Q58">
        <v>7.8E-2</v>
      </c>
      <c r="R58">
        <v>1</v>
      </c>
      <c r="S58">
        <v>0</v>
      </c>
      <c r="T58">
        <v>0</v>
      </c>
      <c r="V58">
        <v>0</v>
      </c>
      <c r="Y58" s="1">
        <v>44846</v>
      </c>
      <c r="Z58" s="6">
        <v>0.86273148148148149</v>
      </c>
      <c r="AB58">
        <v>1</v>
      </c>
      <c r="AD58" s="3">
        <f t="shared" si="8"/>
        <v>25.849348640349</v>
      </c>
      <c r="AE58" s="3">
        <f t="shared" si="9"/>
        <v>26.957434750411295</v>
      </c>
      <c r="AF58" s="3">
        <f t="shared" si="10"/>
        <v>1.1080861100622954</v>
      </c>
      <c r="AG58" s="3">
        <f t="shared" si="11"/>
        <v>0.20375061593489671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180</v>
      </c>
      <c r="D59" t="s">
        <v>27</v>
      </c>
      <c r="G59">
        <v>0.5</v>
      </c>
      <c r="H59">
        <v>0.5</v>
      </c>
      <c r="I59">
        <v>10064</v>
      </c>
      <c r="J59">
        <v>7169</v>
      </c>
      <c r="L59">
        <v>1885</v>
      </c>
      <c r="M59">
        <v>8.1359999999999992</v>
      </c>
      <c r="N59">
        <v>6.3520000000000003</v>
      </c>
      <c r="O59">
        <v>0</v>
      </c>
      <c r="Q59">
        <v>8.1000000000000003E-2</v>
      </c>
      <c r="R59">
        <v>1</v>
      </c>
      <c r="S59">
        <v>0</v>
      </c>
      <c r="T59">
        <v>0</v>
      </c>
      <c r="V59">
        <v>0</v>
      </c>
      <c r="Y59" s="1">
        <v>44846</v>
      </c>
      <c r="Z59" s="6">
        <v>0.8762847222222222</v>
      </c>
      <c r="AB59">
        <v>1</v>
      </c>
      <c r="AD59" s="3">
        <f t="shared" si="8"/>
        <v>10.10995588728138</v>
      </c>
      <c r="AE59" s="3">
        <f t="shared" si="9"/>
        <v>7.1383423479189068</v>
      </c>
      <c r="AF59" s="3">
        <f t="shared" si="10"/>
        <v>-2.9716135393624734</v>
      </c>
      <c r="AG59" s="3">
        <f t="shared" si="11"/>
        <v>0.20743884945714658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180</v>
      </c>
      <c r="D60" t="s">
        <v>27</v>
      </c>
      <c r="G60">
        <v>0.5</v>
      </c>
      <c r="H60">
        <v>0.5</v>
      </c>
      <c r="I60">
        <v>5618</v>
      </c>
      <c r="J60">
        <v>7209</v>
      </c>
      <c r="L60">
        <v>1860</v>
      </c>
      <c r="M60">
        <v>4.7249999999999996</v>
      </c>
      <c r="N60">
        <v>6.3860000000000001</v>
      </c>
      <c r="O60">
        <v>1.661</v>
      </c>
      <c r="Q60">
        <v>7.8E-2</v>
      </c>
      <c r="R60">
        <v>1</v>
      </c>
      <c r="S60">
        <v>0</v>
      </c>
      <c r="T60">
        <v>0</v>
      </c>
      <c r="V60">
        <v>0</v>
      </c>
      <c r="Y60" s="1">
        <v>44846</v>
      </c>
      <c r="Z60" s="6">
        <v>0.88340277777777787</v>
      </c>
      <c r="AB60">
        <v>1</v>
      </c>
      <c r="AD60" s="3">
        <f t="shared" si="8"/>
        <v>5.6804496092627312</v>
      </c>
      <c r="AE60" s="3">
        <f t="shared" si="9"/>
        <v>7.177362070126895</v>
      </c>
      <c r="AF60" s="3">
        <f t="shared" si="10"/>
        <v>1.4969124608641637</v>
      </c>
      <c r="AG60" s="3">
        <f t="shared" si="11"/>
        <v>0.20480439694125382</v>
      </c>
      <c r="AH60" s="3"/>
      <c r="AK60">
        <f>ABS(100*(AD60-AD61)/(AVERAGE(AD60:AD61)))</f>
        <v>2.1449712130620275</v>
      </c>
      <c r="AQ60">
        <f>ABS(100*(AE60-AE61)/(AVERAGE(AE60:AE61)))</f>
        <v>0.12224646235194465</v>
      </c>
      <c r="AW60">
        <f>ABS(100*(AF60-AF61)/(AVERAGE(AF60:AF61)))</f>
        <v>8.2820438541003387</v>
      </c>
      <c r="BC60">
        <f>ABS(100*(AG60-AG61)/(AVERAGE(AG60:AG61)))</f>
        <v>0.66665998876760268</v>
      </c>
      <c r="BG60" s="3">
        <f>AVERAGE(AD60:AD61)</f>
        <v>5.6201740514984202</v>
      </c>
      <c r="BH60" s="3">
        <f>AVERAGE(AE60:AE61)</f>
        <v>7.1817517888752942</v>
      </c>
      <c r="BI60" s="3">
        <f>AVERAGE(AF60:AF61)</f>
        <v>1.561577737376874</v>
      </c>
      <c r="BJ60" s="3">
        <f>AVERAGE(AG60:AG61)</f>
        <v>0.20548935459538592</v>
      </c>
    </row>
    <row r="61" spans="1:62" x14ac:dyDescent="0.35">
      <c r="A61">
        <v>37</v>
      </c>
      <c r="B61">
        <v>10</v>
      </c>
      <c r="C61" t="s">
        <v>180</v>
      </c>
      <c r="D61" t="s">
        <v>27</v>
      </c>
      <c r="G61">
        <v>0.5</v>
      </c>
      <c r="H61">
        <v>0.5</v>
      </c>
      <c r="I61">
        <v>5497</v>
      </c>
      <c r="J61">
        <v>7218</v>
      </c>
      <c r="L61">
        <v>1873</v>
      </c>
      <c r="M61">
        <v>4.6319999999999997</v>
      </c>
      <c r="N61">
        <v>6.3940000000000001</v>
      </c>
      <c r="O61">
        <v>1.7609999999999999</v>
      </c>
      <c r="Q61">
        <v>0.08</v>
      </c>
      <c r="R61">
        <v>1</v>
      </c>
      <c r="S61">
        <v>0</v>
      </c>
      <c r="T61">
        <v>0</v>
      </c>
      <c r="V61">
        <v>0</v>
      </c>
      <c r="Y61" s="1">
        <v>44846</v>
      </c>
      <c r="Z61" s="6">
        <v>0.89105324074074066</v>
      </c>
      <c r="AB61">
        <v>1</v>
      </c>
      <c r="AD61" s="3">
        <f t="shared" si="8"/>
        <v>5.5598984937341083</v>
      </c>
      <c r="AE61" s="3">
        <f t="shared" si="9"/>
        <v>7.1861415076236925</v>
      </c>
      <c r="AF61" s="3">
        <f t="shared" si="10"/>
        <v>1.6262430138895843</v>
      </c>
      <c r="AG61" s="3">
        <f t="shared" si="11"/>
        <v>0.20617431224951804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181</v>
      </c>
      <c r="D62" t="s">
        <v>27</v>
      </c>
      <c r="G62">
        <v>0.5</v>
      </c>
      <c r="H62">
        <v>0.5</v>
      </c>
      <c r="I62" s="9">
        <v>1107</v>
      </c>
      <c r="J62" s="9">
        <v>443</v>
      </c>
      <c r="K62" s="9"/>
      <c r="L62" s="9">
        <v>123</v>
      </c>
      <c r="M62">
        <v>1.264</v>
      </c>
      <c r="N62">
        <v>0.65400000000000003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Y62" s="1">
        <v>44846</v>
      </c>
      <c r="Z62" s="6">
        <v>0.90210648148148154</v>
      </c>
      <c r="AB62">
        <v>3</v>
      </c>
      <c r="AC62" t="s">
        <v>200</v>
      </c>
      <c r="AD62" s="3">
        <f t="shared" si="8"/>
        <v>1.1861844675303579</v>
      </c>
      <c r="AE62" s="3">
        <f t="shared" si="9"/>
        <v>0.57717605864569732</v>
      </c>
      <c r="AF62" s="3">
        <f t="shared" si="10"/>
        <v>-0.60900840888466057</v>
      </c>
      <c r="AG62" s="3">
        <f t="shared" si="11"/>
        <v>2.1762636137026288E-2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181</v>
      </c>
      <c r="D63" t="s">
        <v>27</v>
      </c>
      <c r="G63">
        <v>0.5</v>
      </c>
      <c r="H63">
        <v>0.5</v>
      </c>
      <c r="I63" s="9">
        <v>1385</v>
      </c>
      <c r="J63" s="9">
        <v>5207</v>
      </c>
      <c r="K63" s="9"/>
      <c r="L63" s="9">
        <v>1465</v>
      </c>
      <c r="M63">
        <v>1.478</v>
      </c>
      <c r="N63">
        <v>4.6890000000000001</v>
      </c>
      <c r="O63">
        <v>3.2120000000000002</v>
      </c>
      <c r="Q63">
        <v>3.6999999999999998E-2</v>
      </c>
      <c r="R63">
        <v>1</v>
      </c>
      <c r="S63">
        <v>0</v>
      </c>
      <c r="T63">
        <v>0</v>
      </c>
      <c r="V63">
        <v>0</v>
      </c>
      <c r="Y63" s="1">
        <v>44846</v>
      </c>
      <c r="Z63" s="6">
        <v>0.90839120370370363</v>
      </c>
      <c r="AB63">
        <v>3</v>
      </c>
      <c r="AC63" t="s">
        <v>200</v>
      </c>
      <c r="AD63" s="3">
        <f t="shared" si="8"/>
        <v>1.4631531461828959</v>
      </c>
      <c r="AE63" s="3">
        <f t="shared" si="9"/>
        <v>5.2244249736170874</v>
      </c>
      <c r="AF63" s="3">
        <f t="shared" si="10"/>
        <v>3.7612718274341912</v>
      </c>
      <c r="AG63" s="3">
        <f t="shared" si="11"/>
        <v>0.16318004719014853</v>
      </c>
      <c r="AH63" s="3"/>
      <c r="AK63">
        <f>ABS(100*(AD63-AD64)/(AVERAGE(AD63:AD64)))</f>
        <v>85.894053949688654</v>
      </c>
      <c r="AQ63">
        <f>ABS(100*(AE63-AE64)/(AVERAGE(AE63:AE64)))</f>
        <v>22.164385497043924</v>
      </c>
      <c r="AW63">
        <f>ABS(100*(AF63-AF64)/(AVERAGE(AF63:AF64)))</f>
        <v>27.197537096425936</v>
      </c>
      <c r="BC63">
        <f>ABS(100*(AG63-AG64)/(AVERAGE(AG63:AG64)))</f>
        <v>11.100813154777075</v>
      </c>
      <c r="BG63" s="3">
        <f>AVERAGE(AD63:AD64)</f>
        <v>2.5645519744216765</v>
      </c>
      <c r="BH63" s="3">
        <f>AVERAGE(AE63:AE64)</f>
        <v>5.87556658796289</v>
      </c>
      <c r="BI63" s="3">
        <f>AVERAGE(AF63:AF64)</f>
        <v>3.3110146135412135</v>
      </c>
      <c r="BJ63" s="3">
        <f>AVERAGE(AG63:AG64)</f>
        <v>0.17276945434799812</v>
      </c>
    </row>
    <row r="64" spans="1:62" x14ac:dyDescent="0.35">
      <c r="A64">
        <v>40</v>
      </c>
      <c r="B64">
        <v>11</v>
      </c>
      <c r="C64" t="s">
        <v>181</v>
      </c>
      <c r="D64" t="s">
        <v>27</v>
      </c>
      <c r="G64">
        <v>0.5</v>
      </c>
      <c r="H64">
        <v>0.5</v>
      </c>
      <c r="I64" s="9">
        <v>3596</v>
      </c>
      <c r="J64" s="9">
        <v>6542</v>
      </c>
      <c r="K64" s="9"/>
      <c r="L64" s="9">
        <v>1647</v>
      </c>
      <c r="M64">
        <v>3.173</v>
      </c>
      <c r="N64">
        <v>5.8209999999999997</v>
      </c>
      <c r="O64">
        <v>2.6480000000000001</v>
      </c>
      <c r="Q64">
        <v>5.6000000000000001E-2</v>
      </c>
      <c r="R64">
        <v>1</v>
      </c>
      <c r="S64">
        <v>0</v>
      </c>
      <c r="T64">
        <v>0</v>
      </c>
      <c r="V64">
        <v>0</v>
      </c>
      <c r="Y64" s="1">
        <v>44846</v>
      </c>
      <c r="Z64" s="6">
        <v>0.91565972222222225</v>
      </c>
      <c r="AB64">
        <v>3</v>
      </c>
      <c r="AC64" t="s">
        <v>200</v>
      </c>
      <c r="AD64" s="3">
        <f t="shared" si="8"/>
        <v>3.6659508026604568</v>
      </c>
      <c r="AE64" s="3">
        <f t="shared" si="9"/>
        <v>6.5267082023086926</v>
      </c>
      <c r="AF64" s="3">
        <f t="shared" si="10"/>
        <v>2.8607573996482358</v>
      </c>
      <c r="AG64" s="3">
        <f t="shared" si="11"/>
        <v>0.18235886150584768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182</v>
      </c>
      <c r="D65" t="s">
        <v>27</v>
      </c>
      <c r="G65">
        <v>0.5</v>
      </c>
      <c r="H65">
        <v>0.5</v>
      </c>
      <c r="I65" s="9">
        <v>1038</v>
      </c>
      <c r="J65" s="9">
        <v>139</v>
      </c>
      <c r="K65" s="9"/>
      <c r="L65" s="9">
        <v>118</v>
      </c>
      <c r="M65">
        <v>1.2110000000000001</v>
      </c>
      <c r="N65">
        <v>0.39600000000000002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44846</v>
      </c>
      <c r="Z65" s="6">
        <v>0.92673611111111109</v>
      </c>
      <c r="AB65">
        <v>3</v>
      </c>
      <c r="AC65" t="s">
        <v>200</v>
      </c>
      <c r="AD65" s="3">
        <f t="shared" si="8"/>
        <v>1.1174404429727134</v>
      </c>
      <c r="AE65" s="3">
        <f t="shared" si="9"/>
        <v>0.28062616986498734</v>
      </c>
      <c r="AF65" s="3">
        <f t="shared" si="10"/>
        <v>-0.83681427310772605</v>
      </c>
      <c r="AG65" s="3">
        <f t="shared" si="11"/>
        <v>2.1235745633847739E-2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182</v>
      </c>
      <c r="D66" t="s">
        <v>27</v>
      </c>
      <c r="G66">
        <v>0.5</v>
      </c>
      <c r="H66">
        <v>0.5</v>
      </c>
      <c r="I66" s="9">
        <v>687</v>
      </c>
      <c r="J66" s="9">
        <v>1011</v>
      </c>
      <c r="K66" s="9"/>
      <c r="L66" s="9">
        <v>659</v>
      </c>
      <c r="M66">
        <v>0.94199999999999995</v>
      </c>
      <c r="N66">
        <v>1.135</v>
      </c>
      <c r="O66">
        <v>0.193</v>
      </c>
      <c r="Q66">
        <v>0</v>
      </c>
      <c r="R66">
        <v>1</v>
      </c>
      <c r="S66">
        <v>0</v>
      </c>
      <c r="T66">
        <v>0</v>
      </c>
      <c r="V66">
        <v>0</v>
      </c>
      <c r="Y66" s="1">
        <v>44846</v>
      </c>
      <c r="Z66" s="6">
        <v>0.93256944444444445</v>
      </c>
      <c r="AB66">
        <v>3</v>
      </c>
      <c r="AC66" t="s">
        <v>200</v>
      </c>
      <c r="AD66" s="3">
        <f t="shared" si="8"/>
        <v>0.76774257891860942</v>
      </c>
      <c r="AE66" s="3">
        <f t="shared" si="9"/>
        <v>1.1312561139991293</v>
      </c>
      <c r="AF66" s="3">
        <f t="shared" si="10"/>
        <v>0.36351353508051987</v>
      </c>
      <c r="AG66" s="3">
        <f t="shared" si="11"/>
        <v>7.8245298077766617E-2</v>
      </c>
      <c r="AH66" s="3"/>
      <c r="AK66">
        <f>ABS(100*(AD66-AD67)/(AVERAGE(AD66:AD67)))</f>
        <v>30.856738204945831</v>
      </c>
      <c r="AQ66">
        <f>ABS(100*(AE66-AE67)/(AVERAGE(AE66:AE67)))</f>
        <v>67.441048581801056</v>
      </c>
      <c r="AW66">
        <f>ABS(100*(AF66-AF67)/(AVERAGE(AF66:AF67)))</f>
        <v>130.20578068016485</v>
      </c>
      <c r="BC66">
        <f>ABS(100*(AG66-AG67)/(AVERAGE(AG66:AG67)))</f>
        <v>50.677737666360272</v>
      </c>
      <c r="BG66" s="3">
        <f>AVERAGE(AD66:AD67)</f>
        <v>0.66512468718763307</v>
      </c>
      <c r="BH66" s="3">
        <f>AVERAGE(AE66:AE67)</f>
        <v>1.7067970165669548</v>
      </c>
      <c r="BI66" s="3">
        <f>AVERAGE(AF66:AF67)</f>
        <v>1.0416723293793217</v>
      </c>
      <c r="BJ66" s="3">
        <f>AVERAGE(AG66:AG67)</f>
        <v>0.10480057943796543</v>
      </c>
    </row>
    <row r="67" spans="1:62" x14ac:dyDescent="0.35">
      <c r="A67">
        <v>43</v>
      </c>
      <c r="B67">
        <v>12</v>
      </c>
      <c r="C67" t="s">
        <v>182</v>
      </c>
      <c r="D67" t="s">
        <v>27</v>
      </c>
      <c r="G67">
        <v>0.5</v>
      </c>
      <c r="H67">
        <v>0.5</v>
      </c>
      <c r="I67" s="9">
        <v>481</v>
      </c>
      <c r="J67" s="9">
        <v>2191</v>
      </c>
      <c r="K67" s="9"/>
      <c r="L67" s="9">
        <v>1163</v>
      </c>
      <c r="M67">
        <v>0.78400000000000003</v>
      </c>
      <c r="N67">
        <v>2.1349999999999998</v>
      </c>
      <c r="O67">
        <v>1.351</v>
      </c>
      <c r="Q67">
        <v>6.0000000000000001E-3</v>
      </c>
      <c r="R67">
        <v>1</v>
      </c>
      <c r="S67">
        <v>0</v>
      </c>
      <c r="T67">
        <v>0</v>
      </c>
      <c r="V67">
        <v>0</v>
      </c>
      <c r="Y67" s="1">
        <v>44846</v>
      </c>
      <c r="Z67" s="6">
        <v>0.93921296296296297</v>
      </c>
      <c r="AB67">
        <v>3</v>
      </c>
      <c r="AC67" t="s">
        <v>200</v>
      </c>
      <c r="AD67" s="3">
        <f t="shared" si="8"/>
        <v>0.56250679545665661</v>
      </c>
      <c r="AE67" s="3">
        <f t="shared" si="9"/>
        <v>2.2823379191347803</v>
      </c>
      <c r="AF67" s="3">
        <f t="shared" si="10"/>
        <v>1.7198311236781239</v>
      </c>
      <c r="AG67" s="3">
        <f t="shared" si="11"/>
        <v>0.13135586079816425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183</v>
      </c>
      <c r="D68" t="s">
        <v>27</v>
      </c>
      <c r="G68">
        <v>0.5</v>
      </c>
      <c r="H68">
        <v>0.5</v>
      </c>
      <c r="I68" s="9">
        <v>102</v>
      </c>
      <c r="J68" s="9">
        <v>29</v>
      </c>
      <c r="K68" s="9"/>
      <c r="L68" s="9">
        <v>176</v>
      </c>
      <c r="M68">
        <v>0.49299999999999999</v>
      </c>
      <c r="N68">
        <v>0.30299999999999999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44846</v>
      </c>
      <c r="Z68" s="6">
        <v>0.94944444444444442</v>
      </c>
      <c r="AB68">
        <v>3</v>
      </c>
      <c r="AC68" t="s">
        <v>200</v>
      </c>
      <c r="AD68" s="3">
        <f t="shared" si="8"/>
        <v>0.18491280549510289</v>
      </c>
      <c r="AE68" s="3">
        <f t="shared" si="9"/>
        <v>0.17332193379301988</v>
      </c>
      <c r="AF68" s="3">
        <f t="shared" si="10"/>
        <v>-1.1590871702083005E-2</v>
      </c>
      <c r="AG68" s="3">
        <f t="shared" si="11"/>
        <v>2.7347675470718893E-2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183</v>
      </c>
      <c r="D69" t="s">
        <v>27</v>
      </c>
      <c r="G69">
        <v>0.5</v>
      </c>
      <c r="H69">
        <v>0.5</v>
      </c>
      <c r="I69" s="9">
        <v>124</v>
      </c>
      <c r="J69" s="9">
        <v>33</v>
      </c>
      <c r="K69" s="9"/>
      <c r="L69" s="9">
        <v>177</v>
      </c>
      <c r="M69">
        <v>0.51</v>
      </c>
      <c r="N69">
        <v>0.30599999999999999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44846</v>
      </c>
      <c r="Z69" s="6">
        <v>0.95498842592592592</v>
      </c>
      <c r="AB69">
        <v>3</v>
      </c>
      <c r="AC69" t="s">
        <v>200</v>
      </c>
      <c r="AD69" s="3">
        <f t="shared" si="8"/>
        <v>0.20683119013667067</v>
      </c>
      <c r="AE69" s="3">
        <f t="shared" si="9"/>
        <v>0.17722390601381871</v>
      </c>
      <c r="AF69" s="3">
        <f t="shared" si="10"/>
        <v>-2.9607284122851962E-2</v>
      </c>
      <c r="AG69" s="3">
        <f t="shared" si="11"/>
        <v>2.7453053571354604E-2</v>
      </c>
      <c r="AH69" s="3"/>
      <c r="AK69">
        <f>ABS(100*(AD69-AD70)/(AVERAGE(AD69:AD70)))</f>
        <v>25.529416639387211</v>
      </c>
      <c r="AQ69">
        <f>ABS(100*(AE69-AE70)/(AVERAGE(AE69:AE70)))</f>
        <v>144.58355338954249</v>
      </c>
      <c r="AW69">
        <f>ABS(100*(AF69-AF70)/(AVERAGE(AF69:AF70)))</f>
        <v>212.98026400765465</v>
      </c>
      <c r="BC69">
        <f>ABS(100*(AG69-AG70)/(AVERAGE(AG69:AG70)))</f>
        <v>107.94680471664562</v>
      </c>
      <c r="BG69" s="3">
        <f>AVERAGE(AD69:AD70)</f>
        <v>0.18341837017863238</v>
      </c>
      <c r="BH69" s="3">
        <f>AVERAGE(AE69:AE70)</f>
        <v>0.63960761417847845</v>
      </c>
      <c r="BI69" s="3">
        <f>AVERAGE(AF69:AF70)</f>
        <v>0.45618924399984606</v>
      </c>
      <c r="BJ69" s="3">
        <f>AVERAGE(AG69:AG70)</f>
        <v>5.964606331556388E-2</v>
      </c>
    </row>
    <row r="70" spans="1:62" x14ac:dyDescent="0.35">
      <c r="A70">
        <v>46</v>
      </c>
      <c r="B70">
        <v>13</v>
      </c>
      <c r="C70" t="s">
        <v>183</v>
      </c>
      <c r="D70" t="s">
        <v>27</v>
      </c>
      <c r="G70">
        <v>0.5</v>
      </c>
      <c r="H70">
        <v>0.5</v>
      </c>
      <c r="I70" s="9">
        <v>77</v>
      </c>
      <c r="J70" s="9">
        <v>981</v>
      </c>
      <c r="K70" s="9"/>
      <c r="L70" s="9">
        <v>788</v>
      </c>
      <c r="M70">
        <v>0.47399999999999998</v>
      </c>
      <c r="N70">
        <v>1.109</v>
      </c>
      <c r="O70">
        <v>0.63500000000000001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44846</v>
      </c>
      <c r="Z70" s="6">
        <v>0.96137731481481481</v>
      </c>
      <c r="AB70">
        <v>3</v>
      </c>
      <c r="AC70" t="s">
        <v>200</v>
      </c>
      <c r="AD70" s="3">
        <f t="shared" si="8"/>
        <v>0.16000555022059407</v>
      </c>
      <c r="AE70" s="3">
        <f t="shared" si="9"/>
        <v>1.1019913223431381</v>
      </c>
      <c r="AF70" s="3">
        <f t="shared" si="10"/>
        <v>0.94198577212254408</v>
      </c>
      <c r="AG70" s="3">
        <f t="shared" si="11"/>
        <v>9.1839073059773152E-2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184</v>
      </c>
      <c r="D71" t="s">
        <v>27</v>
      </c>
      <c r="G71">
        <v>0.5</v>
      </c>
      <c r="H71">
        <v>0.5</v>
      </c>
      <c r="I71" s="9">
        <v>191</v>
      </c>
      <c r="J71" s="9">
        <v>44</v>
      </c>
      <c r="K71" s="9"/>
      <c r="L71" s="9">
        <v>84</v>
      </c>
      <c r="M71">
        <v>0.56200000000000006</v>
      </c>
      <c r="N71">
        <v>0.316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44846</v>
      </c>
      <c r="Z71" s="6">
        <v>0.97142361111111108</v>
      </c>
      <c r="AB71">
        <v>3</v>
      </c>
      <c r="AC71" t="s">
        <v>200</v>
      </c>
      <c r="AD71" s="3">
        <f t="shared" si="8"/>
        <v>0.27358263427235435</v>
      </c>
      <c r="AE71" s="3">
        <f t="shared" si="9"/>
        <v>0.18795432962101546</v>
      </c>
      <c r="AF71" s="3">
        <f t="shared" si="10"/>
        <v>-8.5628304651338888E-2</v>
      </c>
      <c r="AG71" s="3">
        <f t="shared" si="11"/>
        <v>1.7652890212233614E-2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184</v>
      </c>
      <c r="D72" t="s">
        <v>27</v>
      </c>
      <c r="G72">
        <v>0.5</v>
      </c>
      <c r="H72">
        <v>0.5</v>
      </c>
      <c r="I72" s="9">
        <v>148</v>
      </c>
      <c r="J72" s="9">
        <v>38</v>
      </c>
      <c r="K72" s="9"/>
      <c r="L72" s="9">
        <v>75</v>
      </c>
      <c r="M72">
        <v>0.52800000000000002</v>
      </c>
      <c r="N72">
        <v>0.311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44846</v>
      </c>
      <c r="Z72" s="6">
        <v>0.97703703703703704</v>
      </c>
      <c r="AB72">
        <v>3</v>
      </c>
      <c r="AC72" t="s">
        <v>200</v>
      </c>
      <c r="AD72" s="3">
        <f t="shared" si="8"/>
        <v>0.23074215520019914</v>
      </c>
      <c r="AE72" s="3">
        <f t="shared" si="9"/>
        <v>0.18210137128981721</v>
      </c>
      <c r="AF72" s="3">
        <f t="shared" si="10"/>
        <v>-4.864078391038193E-2</v>
      </c>
      <c r="AG72" s="3">
        <f t="shared" si="11"/>
        <v>1.6704487306512229E-2</v>
      </c>
      <c r="AH72" s="3"/>
      <c r="AK72">
        <f>ABS(100*(AD72-AD73)/(AVERAGE(AD72:AD73)))</f>
        <v>19.942892356284709</v>
      </c>
      <c r="AQ72">
        <f>ABS(100*(AE72-AE73)/(AVERAGE(AE72:AE73)))</f>
        <v>153.04783338405764</v>
      </c>
      <c r="AW72">
        <f>ABS(100*(AF72-AF73)/(AVERAGE(AF72:AF73)))</f>
        <v>217.19154013631871</v>
      </c>
      <c r="BC72">
        <f>ABS(100*(AG72-AG73)/(AVERAGE(AG72:AG73)))</f>
        <v>129.70613402116442</v>
      </c>
      <c r="BG72" s="3">
        <f>AVERAGE(AD72:AD73)</f>
        <v>0.20982006076961174</v>
      </c>
      <c r="BH72" s="3">
        <f>AVERAGE(AE72:AE73)</f>
        <v>0.77568889537883701</v>
      </c>
      <c r="BI72" s="3">
        <f>AVERAGE(AF72:AF73)</f>
        <v>0.56586883460922532</v>
      </c>
      <c r="BJ72" s="3">
        <f>AVERAGE(AG72:AG73)</f>
        <v>4.7527581742457276E-2</v>
      </c>
    </row>
    <row r="73" spans="1:62" x14ac:dyDescent="0.35">
      <c r="A73">
        <v>49</v>
      </c>
      <c r="B73">
        <v>14</v>
      </c>
      <c r="C73" t="s">
        <v>184</v>
      </c>
      <c r="D73" t="s">
        <v>27</v>
      </c>
      <c r="G73">
        <v>0.5</v>
      </c>
      <c r="H73">
        <v>0.5</v>
      </c>
      <c r="I73" s="9">
        <v>106</v>
      </c>
      <c r="J73" s="9">
        <v>1255</v>
      </c>
      <c r="K73" s="9"/>
      <c r="L73" s="9">
        <v>660</v>
      </c>
      <c r="M73">
        <v>0.496</v>
      </c>
      <c r="N73">
        <v>1.3420000000000001</v>
      </c>
      <c r="O73">
        <v>0.84499999999999997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44846</v>
      </c>
      <c r="Z73" s="6">
        <v>0.98351851851851846</v>
      </c>
      <c r="AB73">
        <v>3</v>
      </c>
      <c r="AC73" t="s">
        <v>200</v>
      </c>
      <c r="AD73" s="3">
        <f t="shared" si="8"/>
        <v>0.18889796633902431</v>
      </c>
      <c r="AE73" s="3">
        <f t="shared" si="9"/>
        <v>1.3692764194678568</v>
      </c>
      <c r="AF73" s="3">
        <f t="shared" si="10"/>
        <v>1.1803784531288326</v>
      </c>
      <c r="AG73" s="3">
        <f t="shared" si="11"/>
        <v>7.8350676178402329E-2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185</v>
      </c>
      <c r="D74" t="s">
        <v>27</v>
      </c>
      <c r="G74">
        <v>0.5</v>
      </c>
      <c r="H74">
        <v>0.5</v>
      </c>
      <c r="I74" s="9">
        <v>62</v>
      </c>
      <c r="J74" s="9">
        <v>11</v>
      </c>
      <c r="K74" s="9"/>
      <c r="L74" s="9">
        <v>115</v>
      </c>
      <c r="M74">
        <v>0.46300000000000002</v>
      </c>
      <c r="N74">
        <v>0.28799999999999998</v>
      </c>
      <c r="O74">
        <v>0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44846</v>
      </c>
      <c r="Z74" s="6">
        <v>0.9935532407407407</v>
      </c>
      <c r="AB74">
        <v>3</v>
      </c>
      <c r="AC74" t="s">
        <v>200</v>
      </c>
      <c r="AD74" s="3">
        <f t="shared" si="8"/>
        <v>0.14506119705588877</v>
      </c>
      <c r="AE74" s="3">
        <f t="shared" si="9"/>
        <v>0.1557630587994252</v>
      </c>
      <c r="AF74" s="3">
        <f t="shared" si="10"/>
        <v>1.0701861743536434E-2</v>
      </c>
      <c r="AG74" s="3">
        <f t="shared" si="11"/>
        <v>2.0919611331940612E-2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185</v>
      </c>
      <c r="D75" t="s">
        <v>27</v>
      </c>
      <c r="G75">
        <v>0.5</v>
      </c>
      <c r="H75">
        <v>0.5</v>
      </c>
      <c r="I75" s="9">
        <v>53</v>
      </c>
      <c r="J75" s="9">
        <v>32</v>
      </c>
      <c r="K75" s="9"/>
      <c r="L75" s="9">
        <v>73</v>
      </c>
      <c r="M75">
        <v>0.45600000000000002</v>
      </c>
      <c r="N75">
        <v>0.30599999999999999</v>
      </c>
      <c r="O75">
        <v>0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44846</v>
      </c>
      <c r="Z75" s="6">
        <v>0.99912037037037038</v>
      </c>
      <c r="AB75">
        <v>3</v>
      </c>
      <c r="AC75" t="s">
        <v>200</v>
      </c>
      <c r="AD75" s="3">
        <f t="shared" si="8"/>
        <v>0.13609458515706557</v>
      </c>
      <c r="AE75" s="3">
        <f t="shared" si="9"/>
        <v>0.17624841295861901</v>
      </c>
      <c r="AF75" s="3">
        <f t="shared" si="10"/>
        <v>4.0153827801553438E-2</v>
      </c>
      <c r="AG75" s="3">
        <f t="shared" si="11"/>
        <v>1.6493731105240807E-2</v>
      </c>
      <c r="AH75" s="3"/>
      <c r="AK75">
        <f>ABS(100*(AD75-AD76)/(AVERAGE(AD75:AD76)))</f>
        <v>3.5945014881424453</v>
      </c>
      <c r="AQ75">
        <f>ABS(100*(AE75-AE76)/(AVERAGE(AE75:AE76)))</f>
        <v>138.40683342558407</v>
      </c>
      <c r="AW75">
        <f>ABS(100*(AF75-AF76)/(AVERAGE(AF75:AF76)))</f>
        <v>181.48369929878319</v>
      </c>
      <c r="BC75">
        <f>ABS(100*(AG75-AG76)/(AVERAGE(AG75:AG76)))</f>
        <v>124.39026637356498</v>
      </c>
      <c r="BG75" s="3">
        <f>AVERAGE(AD75:AD76)</f>
        <v>0.13858531068451646</v>
      </c>
      <c r="BH75" s="3">
        <f>AVERAGE(AE75:AE76)</f>
        <v>0.57229859336969879</v>
      </c>
      <c r="BI75" s="3">
        <f>AVERAGE(AF75:AF76)</f>
        <v>0.43371328268518239</v>
      </c>
      <c r="BJ75" s="3">
        <f>AVERAGE(AG75:AG76)</f>
        <v>4.3628592018936027E-2</v>
      </c>
    </row>
    <row r="76" spans="1:62" x14ac:dyDescent="0.35">
      <c r="A76">
        <v>52</v>
      </c>
      <c r="B76">
        <v>15</v>
      </c>
      <c r="C76" t="s">
        <v>185</v>
      </c>
      <c r="D76" t="s">
        <v>27</v>
      </c>
      <c r="G76">
        <v>0.5</v>
      </c>
      <c r="H76">
        <v>0.5</v>
      </c>
      <c r="I76" s="9">
        <v>58</v>
      </c>
      <c r="J76" s="9">
        <v>844</v>
      </c>
      <c r="K76" s="9"/>
      <c r="L76" s="9">
        <v>588</v>
      </c>
      <c r="M76">
        <v>0.45900000000000002</v>
      </c>
      <c r="N76">
        <v>0.99299999999999999</v>
      </c>
      <c r="O76">
        <v>0.53400000000000003</v>
      </c>
      <c r="Q76">
        <v>0</v>
      </c>
      <c r="R76">
        <v>1</v>
      </c>
      <c r="S76">
        <v>0</v>
      </c>
      <c r="T76">
        <v>0</v>
      </c>
      <c r="V76">
        <v>0</v>
      </c>
      <c r="Y76" s="1">
        <v>44847</v>
      </c>
      <c r="Z76" s="6">
        <v>5.5787037037037038E-3</v>
      </c>
      <c r="AB76">
        <v>3</v>
      </c>
      <c r="AC76" t="s">
        <v>200</v>
      </c>
      <c r="AD76" s="3">
        <f t="shared" si="8"/>
        <v>0.14107603621196735</v>
      </c>
      <c r="AE76" s="3">
        <f t="shared" si="9"/>
        <v>0.96834877378077866</v>
      </c>
      <c r="AF76" s="3">
        <f t="shared" si="10"/>
        <v>0.82727273756881137</v>
      </c>
      <c r="AG76" s="3">
        <f t="shared" si="11"/>
        <v>7.0763452932631241E-2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186</v>
      </c>
      <c r="D77" t="s">
        <v>27</v>
      </c>
      <c r="G77">
        <v>0.5</v>
      </c>
      <c r="H77">
        <v>0.5</v>
      </c>
      <c r="I77" s="9">
        <v>87</v>
      </c>
      <c r="J77" s="9">
        <v>7</v>
      </c>
      <c r="K77" s="9"/>
      <c r="L77" s="9">
        <v>87</v>
      </c>
      <c r="M77">
        <v>0.48099999999999998</v>
      </c>
      <c r="N77">
        <v>0.28499999999999998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1">
        <v>44847</v>
      </c>
      <c r="Z77" s="6">
        <v>1.5520833333333333E-2</v>
      </c>
      <c r="AB77">
        <v>3</v>
      </c>
      <c r="AC77" t="s">
        <v>200</v>
      </c>
      <c r="AD77" s="3">
        <f t="shared" si="8"/>
        <v>0.16996845233039759</v>
      </c>
      <c r="AE77" s="3">
        <f t="shared" si="9"/>
        <v>0.15186108657862643</v>
      </c>
      <c r="AF77" s="3">
        <f t="shared" si="10"/>
        <v>-1.8107365751771159E-2</v>
      </c>
      <c r="AG77" s="3">
        <f t="shared" si="11"/>
        <v>1.7969024514140741E-2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186</v>
      </c>
      <c r="D78" t="s">
        <v>27</v>
      </c>
      <c r="G78">
        <v>0.5</v>
      </c>
      <c r="H78">
        <v>0.5</v>
      </c>
      <c r="I78" s="9">
        <v>44</v>
      </c>
      <c r="J78" s="9">
        <v>28</v>
      </c>
      <c r="K78" s="9"/>
      <c r="L78" s="9">
        <v>68</v>
      </c>
      <c r="M78">
        <v>0.44900000000000001</v>
      </c>
      <c r="N78">
        <v>0.30199999999999999</v>
      </c>
      <c r="O78">
        <v>0</v>
      </c>
      <c r="Q78">
        <v>0</v>
      </c>
      <c r="R78">
        <v>1</v>
      </c>
      <c r="S78">
        <v>0</v>
      </c>
      <c r="T78">
        <v>0</v>
      </c>
      <c r="V78">
        <v>0</v>
      </c>
      <c r="Y78" s="1">
        <v>44847</v>
      </c>
      <c r="Z78" s="6">
        <v>2.1122685185185185E-2</v>
      </c>
      <c r="AB78">
        <v>3</v>
      </c>
      <c r="AC78" t="s">
        <v>200</v>
      </c>
      <c r="AD78" s="3">
        <f t="shared" si="8"/>
        <v>0.1271279732582424</v>
      </c>
      <c r="AE78" s="3">
        <f t="shared" si="9"/>
        <v>0.17234644073782018</v>
      </c>
      <c r="AF78" s="3">
        <f t="shared" si="10"/>
        <v>4.5218467479577779E-2</v>
      </c>
      <c r="AG78" s="3">
        <f t="shared" si="11"/>
        <v>1.5966840602062257E-2</v>
      </c>
      <c r="AH78" s="3"/>
      <c r="AK78">
        <f>ABS(100*(AD78-AD79)/(AVERAGE(AD78:AD79)))</f>
        <v>9.6941606168042878</v>
      </c>
      <c r="AQ78">
        <f>ABS(100*(AE78-AE79)/(AVERAGE(AE78:AE79)))</f>
        <v>141.12521454813347</v>
      </c>
      <c r="AW78">
        <f>ABS(100*(AF78-AF79)/(AVERAGE(AF78:AF79)))</f>
        <v>179.98580170632763</v>
      </c>
      <c r="BC78">
        <f>ABS(100*(AG78-AG79)/(AVERAGE(AG78:AG79)))</f>
        <v>118.43253472766754</v>
      </c>
      <c r="BG78" s="3">
        <f>AVERAGE(AD78:AD79)</f>
        <v>0.13360385962961469</v>
      </c>
      <c r="BH78" s="3">
        <f>AVERAGE(AE78:AE79)</f>
        <v>0.58546774961489489</v>
      </c>
      <c r="BI78" s="3">
        <f>AVERAGE(AF78:AF79)</f>
        <v>0.45186388998528021</v>
      </c>
      <c r="BJ78" s="3">
        <f>AVERAGE(AG78:AG79)</f>
        <v>3.9150022741918367E-2</v>
      </c>
    </row>
    <row r="79" spans="1:62" x14ac:dyDescent="0.35">
      <c r="A79">
        <v>55</v>
      </c>
      <c r="B79">
        <v>16</v>
      </c>
      <c r="C79" t="s">
        <v>186</v>
      </c>
      <c r="D79" t="s">
        <v>27</v>
      </c>
      <c r="G79">
        <v>0.5</v>
      </c>
      <c r="H79">
        <v>0.5</v>
      </c>
      <c r="I79" s="9">
        <v>57</v>
      </c>
      <c r="J79" s="9">
        <v>875</v>
      </c>
      <c r="K79" s="9"/>
      <c r="L79" s="9">
        <v>508</v>
      </c>
      <c r="M79">
        <v>0.45800000000000002</v>
      </c>
      <c r="N79">
        <v>1.0189999999999999</v>
      </c>
      <c r="O79">
        <v>0.56100000000000005</v>
      </c>
      <c r="Q79">
        <v>0</v>
      </c>
      <c r="R79">
        <v>1</v>
      </c>
      <c r="S79">
        <v>0</v>
      </c>
      <c r="T79">
        <v>0</v>
      </c>
      <c r="V79">
        <v>0</v>
      </c>
      <c r="Y79" s="1">
        <v>44847</v>
      </c>
      <c r="Z79" s="6">
        <v>2.7650462962962963E-2</v>
      </c>
      <c r="AB79">
        <v>3</v>
      </c>
      <c r="AC79" t="s">
        <v>200</v>
      </c>
      <c r="AD79" s="3">
        <f t="shared" si="8"/>
        <v>0.14007974600098699</v>
      </c>
      <c r="AE79" s="3">
        <f t="shared" si="9"/>
        <v>0.99858905849196955</v>
      </c>
      <c r="AF79" s="3">
        <f t="shared" si="10"/>
        <v>0.85850931249098261</v>
      </c>
      <c r="AG79" s="3">
        <f t="shared" si="11"/>
        <v>6.2333204881774469E-2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187</v>
      </c>
      <c r="D80" t="s">
        <v>27</v>
      </c>
      <c r="G80">
        <v>0.5</v>
      </c>
      <c r="H80">
        <v>0.5</v>
      </c>
      <c r="I80">
        <v>4363</v>
      </c>
      <c r="J80">
        <v>7739</v>
      </c>
      <c r="L80">
        <v>10120</v>
      </c>
      <c r="M80">
        <v>3.762</v>
      </c>
      <c r="N80">
        <v>6.835</v>
      </c>
      <c r="O80">
        <v>3.073</v>
      </c>
      <c r="Q80">
        <v>0.94199999999999995</v>
      </c>
      <c r="R80">
        <v>1</v>
      </c>
      <c r="S80">
        <v>0</v>
      </c>
      <c r="T80">
        <v>0</v>
      </c>
      <c r="V80">
        <v>0</v>
      </c>
      <c r="Y80" s="1">
        <v>44847</v>
      </c>
      <c r="Z80" s="6">
        <v>3.9849537037037037E-2</v>
      </c>
      <c r="AB80">
        <v>1</v>
      </c>
      <c r="AD80" s="3">
        <f t="shared" si="8"/>
        <v>4.4301053944823883</v>
      </c>
      <c r="AE80" s="3">
        <f t="shared" si="9"/>
        <v>7.6943733893827382</v>
      </c>
      <c r="AF80" s="3">
        <f t="shared" si="10"/>
        <v>3.2642679949003499</v>
      </c>
      <c r="AG80" s="3">
        <f t="shared" si="11"/>
        <v>1.0752275081922149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187</v>
      </c>
      <c r="D81" t="s">
        <v>27</v>
      </c>
      <c r="G81">
        <v>0.5</v>
      </c>
      <c r="H81">
        <v>0.5</v>
      </c>
      <c r="I81">
        <v>6104</v>
      </c>
      <c r="J81">
        <v>7231</v>
      </c>
      <c r="L81">
        <v>10402</v>
      </c>
      <c r="M81">
        <v>5.0979999999999999</v>
      </c>
      <c r="N81">
        <v>6.4039999999999999</v>
      </c>
      <c r="O81">
        <v>1.306</v>
      </c>
      <c r="Q81">
        <v>0.97199999999999998</v>
      </c>
      <c r="R81">
        <v>1</v>
      </c>
      <c r="S81">
        <v>0</v>
      </c>
      <c r="T81">
        <v>0</v>
      </c>
      <c r="V81">
        <v>0</v>
      </c>
      <c r="Y81" s="1">
        <v>44847</v>
      </c>
      <c r="Z81" s="6">
        <v>4.6956018518518522E-2</v>
      </c>
      <c r="AB81">
        <v>1</v>
      </c>
      <c r="AD81" s="3">
        <f t="shared" si="8"/>
        <v>6.1646466517991829</v>
      </c>
      <c r="AE81" s="3">
        <f t="shared" si="9"/>
        <v>7.198822917341289</v>
      </c>
      <c r="AF81" s="3">
        <f t="shared" si="10"/>
        <v>1.0341762655421061</v>
      </c>
      <c r="AG81" s="3">
        <f t="shared" si="11"/>
        <v>1.104944132571485</v>
      </c>
      <c r="AH81" s="3"/>
      <c r="AK81">
        <f>ABS(100*(AD81-AD82)/(AVERAGE(AD81:AD82)))</f>
        <v>3.6337086215984207</v>
      </c>
      <c r="AQ81">
        <f>ABS(100*(AE81-AE82)/(AVERAGE(AE81:AE82)))</f>
        <v>9.3027526802577345</v>
      </c>
      <c r="AW81">
        <f>ABS(100*(AF81-AF82)/(AVERAGE(AF81:AF82)))</f>
        <v>144.64539847183477</v>
      </c>
      <c r="BC81">
        <f>ABS(100*(AG81-AG82)/(AVERAGE(AG81:AG82)))</f>
        <v>9.8568805628995246</v>
      </c>
      <c r="BG81" s="3">
        <f>AVERAGE(AD81:AD82)</f>
        <v>6.2787218809564331</v>
      </c>
      <c r="BH81" s="3">
        <f>AVERAGE(AE81:AE82)</f>
        <v>6.8788611952357854</v>
      </c>
      <c r="BI81" s="3">
        <f>AVERAGE(AF81:AF82)</f>
        <v>0.60013931427935274</v>
      </c>
      <c r="BJ81" s="3">
        <f>AVERAGE(AG81:AG82)</f>
        <v>1.0530454180083981</v>
      </c>
    </row>
    <row r="82" spans="1:62" x14ac:dyDescent="0.35">
      <c r="A82">
        <v>58</v>
      </c>
      <c r="B82">
        <v>17</v>
      </c>
      <c r="C82" t="s">
        <v>187</v>
      </c>
      <c r="D82" t="s">
        <v>27</v>
      </c>
      <c r="G82">
        <v>0.5</v>
      </c>
      <c r="H82">
        <v>0.5</v>
      </c>
      <c r="I82">
        <v>6333</v>
      </c>
      <c r="J82">
        <v>6575</v>
      </c>
      <c r="L82">
        <v>9417</v>
      </c>
      <c r="M82">
        <v>5.2729999999999997</v>
      </c>
      <c r="N82">
        <v>5.8479999999999999</v>
      </c>
      <c r="O82">
        <v>0.57499999999999996</v>
      </c>
      <c r="Q82">
        <v>0.86899999999999999</v>
      </c>
      <c r="R82">
        <v>1</v>
      </c>
      <c r="S82">
        <v>0</v>
      </c>
      <c r="T82">
        <v>0</v>
      </c>
      <c r="V82">
        <v>0</v>
      </c>
      <c r="Y82" s="1">
        <v>44847</v>
      </c>
      <c r="Z82" s="6">
        <v>5.4467592592592595E-2</v>
      </c>
      <c r="AB82">
        <v>1</v>
      </c>
      <c r="AD82" s="3">
        <f t="shared" si="8"/>
        <v>6.3927971101136833</v>
      </c>
      <c r="AE82" s="3">
        <f t="shared" si="9"/>
        <v>6.5588994731302828</v>
      </c>
      <c r="AF82" s="3">
        <f t="shared" si="10"/>
        <v>0.16610236301659942</v>
      </c>
      <c r="AG82" s="3">
        <f t="shared" si="11"/>
        <v>1.0011467034453112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188</v>
      </c>
      <c r="D83" t="s">
        <v>27</v>
      </c>
      <c r="G83">
        <v>0.5</v>
      </c>
      <c r="H83">
        <v>0.5</v>
      </c>
      <c r="I83">
        <v>1680</v>
      </c>
      <c r="J83">
        <v>3399</v>
      </c>
      <c r="L83">
        <v>1860</v>
      </c>
      <c r="M83">
        <v>1.704</v>
      </c>
      <c r="N83">
        <v>3.1579999999999999</v>
      </c>
      <c r="O83">
        <v>1.454</v>
      </c>
      <c r="Q83">
        <v>7.9000000000000001E-2</v>
      </c>
      <c r="R83">
        <v>1</v>
      </c>
      <c r="S83">
        <v>0</v>
      </c>
      <c r="T83">
        <v>0</v>
      </c>
      <c r="V83">
        <v>0</v>
      </c>
      <c r="Y83" s="1">
        <v>44847</v>
      </c>
      <c r="Z83" s="6">
        <v>6.6863425925925923E-2</v>
      </c>
      <c r="AB83">
        <v>1</v>
      </c>
      <c r="AD83" s="3">
        <f t="shared" si="8"/>
        <v>1.7570587584221002</v>
      </c>
      <c r="AE83" s="3">
        <f t="shared" si="9"/>
        <v>3.4607335298160224</v>
      </c>
      <c r="AF83" s="3">
        <f t="shared" si="10"/>
        <v>1.7036747713939222</v>
      </c>
      <c r="AG83" s="3">
        <f t="shared" si="11"/>
        <v>0.20480439694125382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188</v>
      </c>
      <c r="D84" t="s">
        <v>27</v>
      </c>
      <c r="G84">
        <v>0.5</v>
      </c>
      <c r="H84">
        <v>0.5</v>
      </c>
      <c r="I84">
        <v>2225</v>
      </c>
      <c r="J84">
        <v>3547</v>
      </c>
      <c r="L84">
        <v>1981</v>
      </c>
      <c r="M84">
        <v>2.1219999999999999</v>
      </c>
      <c r="N84">
        <v>3.2829999999999999</v>
      </c>
      <c r="O84">
        <v>1.161</v>
      </c>
      <c r="Q84">
        <v>9.0999999999999998E-2</v>
      </c>
      <c r="R84">
        <v>1</v>
      </c>
      <c r="S84">
        <v>0</v>
      </c>
      <c r="T84">
        <v>0</v>
      </c>
      <c r="V84">
        <v>0</v>
      </c>
      <c r="Y84" s="1">
        <v>44847</v>
      </c>
      <c r="Z84" s="6">
        <v>7.3761574074074077E-2</v>
      </c>
      <c r="AB84">
        <v>1</v>
      </c>
      <c r="AD84" s="3">
        <f t="shared" si="8"/>
        <v>2.3000369234063927</v>
      </c>
      <c r="AE84" s="3">
        <f t="shared" si="9"/>
        <v>3.605106501985579</v>
      </c>
      <c r="AF84" s="3">
        <f t="shared" si="10"/>
        <v>1.3050695785791864</v>
      </c>
      <c r="AG84" s="3">
        <f t="shared" si="11"/>
        <v>0.2175551471181747</v>
      </c>
      <c r="AH84" s="3"/>
      <c r="AK84">
        <f>ABS(100*(AD84-AD85)/(AVERAGE(AD84:AD85)))</f>
        <v>6.6231052879509935</v>
      </c>
      <c r="AQ84">
        <f>ABS(100*(AE84-AE85)/(AVERAGE(AE84:AE85)))</f>
        <v>4.963706383466711</v>
      </c>
      <c r="AW84">
        <f>ABS(100*(AF84-AF85)/(AVERAGE(AF84:AF85)))</f>
        <v>2.103178403620015</v>
      </c>
      <c r="BC84">
        <f>ABS(100*(AG84-AG85)/(AVERAGE(AG84:AG85)))</f>
        <v>25.375134001365304</v>
      </c>
      <c r="BG84" s="3">
        <f>AVERAGE(AD84:AD85)</f>
        <v>2.2263114477938464</v>
      </c>
      <c r="BH84" s="3">
        <f>AVERAGE(AE84:AE85)</f>
        <v>3.5177998735452052</v>
      </c>
      <c r="BI84" s="3">
        <f>AVERAGE(AF84:AF85)</f>
        <v>1.291488425751359</v>
      </c>
      <c r="BJ84" s="3">
        <f>AVERAGE(AG84:AG85)</f>
        <v>0.24916857730888756</v>
      </c>
    </row>
    <row r="85" spans="1:62" x14ac:dyDescent="0.35">
      <c r="A85">
        <v>61</v>
      </c>
      <c r="B85">
        <v>18</v>
      </c>
      <c r="C85" t="s">
        <v>188</v>
      </c>
      <c r="D85" t="s">
        <v>27</v>
      </c>
      <c r="G85">
        <v>0.5</v>
      </c>
      <c r="H85">
        <v>0.5</v>
      </c>
      <c r="I85">
        <v>2077</v>
      </c>
      <c r="J85">
        <v>3368</v>
      </c>
      <c r="L85">
        <v>2581</v>
      </c>
      <c r="M85">
        <v>2.008</v>
      </c>
      <c r="N85">
        <v>3.1320000000000001</v>
      </c>
      <c r="O85">
        <v>1.1240000000000001</v>
      </c>
      <c r="Q85">
        <v>0.154</v>
      </c>
      <c r="R85">
        <v>1</v>
      </c>
      <c r="S85">
        <v>0</v>
      </c>
      <c r="T85">
        <v>0</v>
      </c>
      <c r="V85">
        <v>0</v>
      </c>
      <c r="Y85" s="1">
        <v>44847</v>
      </c>
      <c r="Z85" s="6">
        <v>8.1087962962962959E-2</v>
      </c>
      <c r="AB85">
        <v>1</v>
      </c>
      <c r="AD85" s="3">
        <f t="shared" si="8"/>
        <v>2.1525859721813001</v>
      </c>
      <c r="AE85" s="3">
        <f t="shared" si="9"/>
        <v>3.4304932451048318</v>
      </c>
      <c r="AF85" s="3">
        <f t="shared" si="10"/>
        <v>1.2779072729235317</v>
      </c>
      <c r="AG85" s="3">
        <f t="shared" si="11"/>
        <v>0.28078200749960042</v>
      </c>
      <c r="AH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5853</v>
      </c>
      <c r="J86">
        <v>11516</v>
      </c>
      <c r="L86">
        <v>4616</v>
      </c>
      <c r="M86">
        <v>4.9050000000000002</v>
      </c>
      <c r="N86">
        <v>10.035</v>
      </c>
      <c r="O86">
        <v>5.1289999999999996</v>
      </c>
      <c r="Q86">
        <v>0.36699999999999999</v>
      </c>
      <c r="R86">
        <v>1</v>
      </c>
      <c r="S86">
        <v>0</v>
      </c>
      <c r="T86">
        <v>0</v>
      </c>
      <c r="V86">
        <v>0</v>
      </c>
      <c r="Y86" s="1">
        <v>44847</v>
      </c>
      <c r="Z86" s="6">
        <v>9.4837962962962971E-2</v>
      </c>
      <c r="AB86">
        <v>1</v>
      </c>
      <c r="AD86" s="3">
        <f t="shared" si="8"/>
        <v>5.9145778088431138</v>
      </c>
      <c r="AE86" s="3">
        <f t="shared" si="9"/>
        <v>11.378810658872021</v>
      </c>
      <c r="AF86" s="3">
        <f t="shared" si="10"/>
        <v>5.4642328500289077</v>
      </c>
      <c r="AG86" s="3">
        <f t="shared" si="11"/>
        <v>0.4952264422932694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7759</v>
      </c>
      <c r="J87">
        <v>11505</v>
      </c>
      <c r="L87">
        <v>4702</v>
      </c>
      <c r="M87">
        <v>6.367</v>
      </c>
      <c r="N87">
        <v>10.025</v>
      </c>
      <c r="O87">
        <v>3.6579999999999999</v>
      </c>
      <c r="Q87">
        <v>0.376</v>
      </c>
      <c r="R87">
        <v>1</v>
      </c>
      <c r="S87">
        <v>0</v>
      </c>
      <c r="T87">
        <v>0</v>
      </c>
      <c r="V87">
        <v>0</v>
      </c>
      <c r="Y87" s="1">
        <v>44847</v>
      </c>
      <c r="Z87" s="6">
        <v>0.10240740740740741</v>
      </c>
      <c r="AB87">
        <v>1</v>
      </c>
      <c r="AD87" s="3">
        <f t="shared" si="8"/>
        <v>7.813506950971667</v>
      </c>
      <c r="AE87" s="3">
        <f t="shared" si="9"/>
        <v>11.368080235264824</v>
      </c>
      <c r="AF87" s="3">
        <f t="shared" si="10"/>
        <v>3.5545732842931566</v>
      </c>
      <c r="AG87" s="3">
        <f t="shared" si="11"/>
        <v>0.50428895894794046</v>
      </c>
      <c r="AH87" s="3"/>
      <c r="AK87">
        <f>ABS(100*(AD87-AD88)/(AVERAGE(AD87:AD88)))</f>
        <v>1.1914416947282831</v>
      </c>
      <c r="AM87">
        <f>100*((AVERAGE(AD87:AD88)*25.225)-(AVERAGE(AD69:AD70)*25))/(1000*0.075)</f>
        <v>258.25524046757005</v>
      </c>
      <c r="AQ87">
        <f>ABS(100*(AE87-AE88)/(AVERAGE(AE87:AE88)))</f>
        <v>0.20573175112634748</v>
      </c>
      <c r="AS87">
        <f>100*((AVERAGE(AE87:AE88)*25.225)-(AVERAGE(AE69:AE70)*25))/(2000*0.075)</f>
        <v>180.7099435519348</v>
      </c>
      <c r="AW87">
        <f>ABS(100*(AF87-AF88)/(AVERAGE(AF87:AF88)))</f>
        <v>1.9957486379395124</v>
      </c>
      <c r="AY87">
        <f>100*((AVERAGE(AF87:AF88)*25.225)-(AVERAGE(AF69:AF70)*25))/(1000*0.075)</f>
        <v>103.16464663629955</v>
      </c>
      <c r="BC87">
        <f>ABS(100*(AG87-AG88)/(AVERAGE(AG87:AG88)))</f>
        <v>0.98697621195798368</v>
      </c>
      <c r="BE87">
        <f>100*((AVERAGE(AG87:AG88)*25.225)-(AVERAGE(AG69:AG70)*25))/(100*0.075)</f>
        <v>148.89427447656146</v>
      </c>
      <c r="BG87" s="3">
        <f>AVERAGE(AD87:AD88)</f>
        <v>7.8603325908877437</v>
      </c>
      <c r="BH87" s="3">
        <f>AVERAGE(AE87:AE88)</f>
        <v>11.37978615192722</v>
      </c>
      <c r="BI87" s="3">
        <f>AVERAGE(AF87:AF88)</f>
        <v>3.519453561039477</v>
      </c>
      <c r="BJ87" s="3">
        <f>AVERAGE(AG87:AG88)</f>
        <v>0.50181257358300124</v>
      </c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7853</v>
      </c>
      <c r="J88">
        <v>11529</v>
      </c>
      <c r="L88">
        <v>4655</v>
      </c>
      <c r="M88">
        <v>6.44</v>
      </c>
      <c r="N88">
        <v>10.045999999999999</v>
      </c>
      <c r="O88">
        <v>3.6059999999999999</v>
      </c>
      <c r="Q88">
        <v>0.371</v>
      </c>
      <c r="R88">
        <v>1</v>
      </c>
      <c r="S88">
        <v>0</v>
      </c>
      <c r="T88">
        <v>0</v>
      </c>
      <c r="V88">
        <v>0</v>
      </c>
      <c r="Y88" s="1">
        <v>44847</v>
      </c>
      <c r="Z88" s="6">
        <v>0.11054398148148148</v>
      </c>
      <c r="AB88">
        <v>1</v>
      </c>
      <c r="AD88" s="3">
        <f t="shared" si="8"/>
        <v>7.9071582308038195</v>
      </c>
      <c r="AE88" s="3">
        <f t="shared" si="9"/>
        <v>11.391492068589617</v>
      </c>
      <c r="AF88" s="3">
        <f t="shared" si="10"/>
        <v>3.4843338377857975</v>
      </c>
      <c r="AG88" s="3">
        <f t="shared" si="11"/>
        <v>0.49933618821806208</v>
      </c>
      <c r="AH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2141</v>
      </c>
      <c r="J89">
        <v>4358</v>
      </c>
      <c r="L89">
        <v>1759</v>
      </c>
      <c r="M89">
        <v>2.0579999999999998</v>
      </c>
      <c r="N89">
        <v>3.97</v>
      </c>
      <c r="O89">
        <v>1.9119999999999999</v>
      </c>
      <c r="Q89">
        <v>6.8000000000000005E-2</v>
      </c>
      <c r="R89">
        <v>1</v>
      </c>
      <c r="S89">
        <v>0</v>
      </c>
      <c r="T89">
        <v>0</v>
      </c>
      <c r="V89">
        <v>0</v>
      </c>
      <c r="Y89" s="1">
        <v>44847</v>
      </c>
      <c r="Z89" s="6">
        <v>0.12353009259259258</v>
      </c>
      <c r="AB89">
        <v>1</v>
      </c>
      <c r="AD89" s="3">
        <f t="shared" si="8"/>
        <v>2.2163485456840428</v>
      </c>
      <c r="AE89" s="3">
        <f t="shared" si="9"/>
        <v>4.396231369752539</v>
      </c>
      <c r="AF89" s="3">
        <f t="shared" si="10"/>
        <v>2.1798828240684962</v>
      </c>
      <c r="AG89" s="3">
        <f t="shared" si="11"/>
        <v>0.19416120877704715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2844</v>
      </c>
      <c r="J90">
        <v>4360</v>
      </c>
      <c r="L90">
        <v>1767</v>
      </c>
      <c r="M90">
        <v>2.597</v>
      </c>
      <c r="N90">
        <v>3.9729999999999999</v>
      </c>
      <c r="O90">
        <v>1.3759999999999999</v>
      </c>
      <c r="Q90">
        <v>6.9000000000000006E-2</v>
      </c>
      <c r="R90">
        <v>1</v>
      </c>
      <c r="S90">
        <v>0</v>
      </c>
      <c r="T90">
        <v>0</v>
      </c>
      <c r="V90">
        <v>0</v>
      </c>
      <c r="Y90" s="1">
        <v>44847</v>
      </c>
      <c r="Z90" s="6">
        <v>0.13054398148148147</v>
      </c>
      <c r="AB90">
        <v>1</v>
      </c>
      <c r="AD90" s="3">
        <f t="shared" si="8"/>
        <v>2.9167405640032311</v>
      </c>
      <c r="AE90" s="3">
        <f t="shared" si="9"/>
        <v>4.3981823558629376</v>
      </c>
      <c r="AF90" s="3">
        <f t="shared" si="10"/>
        <v>1.4814417918597065</v>
      </c>
      <c r="AG90" s="3">
        <f t="shared" si="11"/>
        <v>0.19500423358213284</v>
      </c>
      <c r="AH90" s="3"/>
      <c r="AK90">
        <f>ABS(100*(AD90-AD91)/(AVERAGE(AD90:AD91)))</f>
        <v>1.583694094275536</v>
      </c>
      <c r="AL90">
        <f>ABS(100*((AVERAGE(AD90:AD91)-AVERAGE(AD84:AD85))/(AVERAGE(AD84:AD85,AD90:AD91))))</f>
        <v>26.074083464143172</v>
      </c>
      <c r="AQ90">
        <f>ABS(100*(AE90-AE91)/(AVERAGE(AE90:AE91)))</f>
        <v>0.72925336567446819</v>
      </c>
      <c r="AR90">
        <f>ABS(100*((AVERAGE(AE90:AE91)-AVERAGE(AE84:AE85))/(AVERAGE(AE84:AE85,AE90:AE91))))</f>
        <v>22.603865796745854</v>
      </c>
      <c r="AW90">
        <f>ABS(100*(AF90-AF91)/(AVERAGE(AF90:AF91)))</f>
        <v>5.1314092971258036</v>
      </c>
      <c r="AX90">
        <f>ABS(100*((AVERAGE(AF90:AF91)-AVERAGE(AF84:AF85))/(AVERAGE(AF84:AF85,AF90:AF91))))</f>
        <v>16.285100918885238</v>
      </c>
      <c r="BC90">
        <f>ABS(100*(AG90-AG91)/(AVERAGE(AG90:AG91)))</f>
        <v>1.9796475823670157</v>
      </c>
      <c r="BD90">
        <f>ABS(100*((AVERAGE(AG90:AG91)-AVERAGE(AG84:AG85))/(AVERAGE(AG84:AG85,AG90:AG91))))</f>
        <v>23.408311214964886</v>
      </c>
      <c r="BG90" s="3">
        <f>AVERAGE(AD90:AD91)</f>
        <v>2.8938258891506834</v>
      </c>
      <c r="BH90" s="3">
        <f>AVERAGE(AE90:AE91)</f>
        <v>4.4142779912737335</v>
      </c>
      <c r="BI90" s="3">
        <f>AVERAGE(AF90:AF91)</f>
        <v>1.5204521021230499</v>
      </c>
      <c r="BJ90" s="3">
        <f>AVERAGE(AG90:AG91)</f>
        <v>0.19695372844389347</v>
      </c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2798</v>
      </c>
      <c r="J91">
        <v>4393</v>
      </c>
      <c r="L91">
        <v>1804</v>
      </c>
      <c r="M91">
        <v>2.5619999999999998</v>
      </c>
      <c r="N91">
        <v>4</v>
      </c>
      <c r="O91">
        <v>1.4390000000000001</v>
      </c>
      <c r="Q91">
        <v>7.2999999999999995E-2</v>
      </c>
      <c r="R91">
        <v>1</v>
      </c>
      <c r="S91">
        <v>0</v>
      </c>
      <c r="T91">
        <v>0</v>
      </c>
      <c r="V91">
        <v>0</v>
      </c>
      <c r="Y91" s="1">
        <v>44847</v>
      </c>
      <c r="Z91" s="6">
        <v>0.1380902777777778</v>
      </c>
      <c r="AB91">
        <v>1</v>
      </c>
      <c r="AD91" s="3">
        <f t="shared" si="8"/>
        <v>2.8709112142981352</v>
      </c>
      <c r="AE91" s="3">
        <f t="shared" si="9"/>
        <v>4.4303736266845286</v>
      </c>
      <c r="AF91" s="3">
        <f t="shared" si="10"/>
        <v>1.5594624123863934</v>
      </c>
      <c r="AG91" s="3">
        <f t="shared" si="11"/>
        <v>0.19890322330565408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783</v>
      </c>
      <c r="J92">
        <v>524</v>
      </c>
      <c r="L92">
        <v>197</v>
      </c>
      <c r="M92">
        <v>1.016</v>
      </c>
      <c r="N92">
        <v>0.72199999999999998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44847</v>
      </c>
      <c r="Z92" s="6">
        <v>0.15010416666666668</v>
      </c>
      <c r="AB92">
        <v>1</v>
      </c>
      <c r="AD92" s="3">
        <f t="shared" si="8"/>
        <v>0.8633864391727234</v>
      </c>
      <c r="AE92" s="3">
        <f t="shared" si="9"/>
        <v>0.65619099611687337</v>
      </c>
      <c r="AF92" s="3">
        <f t="shared" si="10"/>
        <v>-0.20719544305585003</v>
      </c>
      <c r="AG92" s="3">
        <f t="shared" si="11"/>
        <v>2.9560615584068795E-2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355</v>
      </c>
      <c r="J93">
        <v>477</v>
      </c>
      <c r="L93">
        <v>174</v>
      </c>
      <c r="M93">
        <v>0.68700000000000006</v>
      </c>
      <c r="N93">
        <v>0.68300000000000005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44847</v>
      </c>
      <c r="Z93" s="6">
        <v>0.15621527777777777</v>
      </c>
      <c r="AB93">
        <v>1</v>
      </c>
      <c r="AD93" s="3">
        <f t="shared" si="8"/>
        <v>0.4369742288731322</v>
      </c>
      <c r="AE93" s="3">
        <f t="shared" si="9"/>
        <v>0.61034282252248728</v>
      </c>
      <c r="AF93" s="3">
        <f t="shared" si="10"/>
        <v>0.17336859364935508</v>
      </c>
      <c r="AG93" s="3">
        <f t="shared" si="11"/>
        <v>2.7136919269447474E-2</v>
      </c>
      <c r="AH93" s="3"/>
      <c r="AK93">
        <f>ABS(100*(AD93-AD94)/(AVERAGE(AD93:AD94)))</f>
        <v>25.153917118159679</v>
      </c>
      <c r="AQ93">
        <f>ABS(100*(AE93-AE94)/(AVERAGE(AE93:AE94)))</f>
        <v>8.4203920797684599</v>
      </c>
      <c r="AW93">
        <f>ABS(100*(AF93-AF94)/(AVERAGE(AF93:AF94)))</f>
        <v>60.755316336110525</v>
      </c>
      <c r="BC93">
        <f>ABS(100*(AG93-AG94)/(AVERAGE(AG93:AG94)))</f>
        <v>9.2585894500203985</v>
      </c>
      <c r="BG93" s="3">
        <f>AVERAGE(AD93:AD94)</f>
        <v>0.38815600853509491</v>
      </c>
      <c r="BH93" s="3">
        <f>AVERAGE(AE93:AE94)</f>
        <v>0.63716888154047924</v>
      </c>
      <c r="BI93" s="3">
        <f>AVERAGE(AF93:AF94)</f>
        <v>0.24901287300538427</v>
      </c>
      <c r="BJ93" s="3">
        <f>AVERAGE(AG93:AG94)</f>
        <v>2.8454145527393844E-2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257</v>
      </c>
      <c r="J94">
        <v>532</v>
      </c>
      <c r="L94">
        <v>199</v>
      </c>
      <c r="M94">
        <v>0.61199999999999999</v>
      </c>
      <c r="N94">
        <v>0.72899999999999998</v>
      </c>
      <c r="O94">
        <v>0.11700000000000001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44847</v>
      </c>
      <c r="Z94" s="6">
        <v>0.16283564814814813</v>
      </c>
      <c r="AB94">
        <v>1</v>
      </c>
      <c r="AD94" s="3">
        <f t="shared" si="8"/>
        <v>0.33933778819705762</v>
      </c>
      <c r="AE94" s="3">
        <f t="shared" si="9"/>
        <v>0.66399494055847108</v>
      </c>
      <c r="AF94" s="3">
        <f t="shared" si="10"/>
        <v>0.32465715236141346</v>
      </c>
      <c r="AG94" s="3">
        <f t="shared" si="11"/>
        <v>2.9771371785340211E-2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527</v>
      </c>
      <c r="J95">
        <v>1016</v>
      </c>
      <c r="L95">
        <v>94</v>
      </c>
      <c r="M95">
        <v>1.365</v>
      </c>
      <c r="N95">
        <v>1.899</v>
      </c>
      <c r="O95">
        <v>0.53500000000000003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44847</v>
      </c>
      <c r="Z95" s="6">
        <v>0.1741435185185185</v>
      </c>
      <c r="AB95">
        <v>3</v>
      </c>
      <c r="AC95" t="s">
        <v>200</v>
      </c>
      <c r="AD95" s="3">
        <f t="shared" si="8"/>
        <v>1.0138935752695883</v>
      </c>
      <c r="AE95" s="3">
        <f t="shared" si="9"/>
        <v>1.8935559654585463</v>
      </c>
      <c r="AF95" s="3">
        <f t="shared" si="10"/>
        <v>0.87966239018895798</v>
      </c>
      <c r="AG95" s="3">
        <f t="shared" si="11"/>
        <v>3.117778536431785E-2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 s="9">
        <v>872</v>
      </c>
      <c r="J96" s="9">
        <v>4852</v>
      </c>
      <c r="K96" s="9"/>
      <c r="L96" s="9">
        <v>3982</v>
      </c>
      <c r="M96">
        <v>1.806</v>
      </c>
      <c r="N96">
        <v>7.3159999999999998</v>
      </c>
      <c r="O96">
        <v>5.51</v>
      </c>
      <c r="Q96">
        <v>0.501</v>
      </c>
      <c r="R96">
        <v>1</v>
      </c>
      <c r="S96">
        <v>0</v>
      </c>
      <c r="T96">
        <v>0</v>
      </c>
      <c r="V96">
        <v>0</v>
      </c>
      <c r="Y96" s="1">
        <v>44847</v>
      </c>
      <c r="Z96" s="6">
        <v>0.18038194444444444</v>
      </c>
      <c r="AB96">
        <v>3</v>
      </c>
      <c r="AC96" t="s">
        <v>200</v>
      </c>
      <c r="AD96" s="3">
        <f t="shared" si="8"/>
        <v>1.5867604465832914</v>
      </c>
      <c r="AE96" s="3">
        <f t="shared" si="9"/>
        <v>8.1302082317019888</v>
      </c>
      <c r="AF96" s="3">
        <f t="shared" si="10"/>
        <v>6.5434477851186976</v>
      </c>
      <c r="AG96" s="3">
        <f t="shared" si="11"/>
        <v>0.71402787748371599</v>
      </c>
      <c r="AH96" s="3"/>
      <c r="AI96">
        <f>100*(AVERAGE(I96:I97))/(AVERAGE(I$51:I$52))</f>
        <v>27.795345820157301</v>
      </c>
      <c r="AK96">
        <f>ABS(100*(AD96-AD97)/(AVERAGE(AD96:AD97)))</f>
        <v>93.68039262410062</v>
      </c>
      <c r="AO96">
        <f>100*(AVERAGE(J96:J97))/(AVERAGE(J$51:J$52))</f>
        <v>65.899318647879866</v>
      </c>
      <c r="AQ96">
        <f>ABS(100*(AE96-AE97)/(AVERAGE(AE96:AE97)))</f>
        <v>5.0295571914478199</v>
      </c>
      <c r="AU96">
        <f>100*(((AVERAGE(J96:J97))-(AVERAGE(I96:I97)))/((AVERAGE(J$51:J$52))-(AVERAGE($I$51:I52))))</f>
        <v>234.69827586206895</v>
      </c>
      <c r="AW96">
        <f>ABS(100*(AF96-AF97)/(AVERAGE(AF96:AF97)))</f>
        <v>44.384120279127146</v>
      </c>
      <c r="BA96">
        <f>100*(AVERAGE(L96:L97))/(AVERAGE(L$51:L$52))</f>
        <v>107.35212053571429</v>
      </c>
      <c r="BC96">
        <f>ABS(100*(AG96-AG97)/(AVERAGE(AG96:AG97)))</f>
        <v>6.8430084800738715</v>
      </c>
      <c r="BG96" s="3">
        <f>AVERAGE(AD96:AD97)</f>
        <v>2.98488770932572</v>
      </c>
      <c r="BH96" s="3">
        <f>AVERAGE(AE96:AE97)</f>
        <v>8.3399392385699258</v>
      </c>
      <c r="BI96" s="3">
        <f>AVERAGE(AF96:AF97)</f>
        <v>5.3550515292442054</v>
      </c>
      <c r="BJ96" s="3">
        <f>AVERAGE(AG96:AG97)</f>
        <v>0.69040561992454441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 s="9">
        <v>2556</v>
      </c>
      <c r="J97" s="9">
        <v>5110</v>
      </c>
      <c r="K97" s="9"/>
      <c r="L97" s="9">
        <v>3713</v>
      </c>
      <c r="M97">
        <v>3.96</v>
      </c>
      <c r="N97">
        <v>7.68</v>
      </c>
      <c r="O97">
        <v>3.7189999999999999</v>
      </c>
      <c r="Q97">
        <v>0.45400000000000001</v>
      </c>
      <c r="R97">
        <v>1</v>
      </c>
      <c r="S97">
        <v>0</v>
      </c>
      <c r="T97">
        <v>0</v>
      </c>
      <c r="V97">
        <v>0</v>
      </c>
      <c r="Y97" s="1">
        <v>44847</v>
      </c>
      <c r="Z97" s="6">
        <v>0.18745370370370371</v>
      </c>
      <c r="AB97">
        <v>3</v>
      </c>
      <c r="AC97" t="s">
        <v>200</v>
      </c>
      <c r="AD97" s="3">
        <f t="shared" si="8"/>
        <v>4.3830149720681488</v>
      </c>
      <c r="AE97" s="3">
        <f t="shared" si="9"/>
        <v>8.549670245437861</v>
      </c>
      <c r="AF97" s="3">
        <f t="shared" si="10"/>
        <v>4.1666552733697122</v>
      </c>
      <c r="AG97" s="3">
        <f t="shared" si="11"/>
        <v>0.66678336236537283</v>
      </c>
      <c r="AH97" s="3"/>
    </row>
    <row r="98" spans="1:62" x14ac:dyDescent="0.35">
      <c r="A98">
        <v>74</v>
      </c>
      <c r="B98">
        <v>21</v>
      </c>
      <c r="C98" t="s">
        <v>189</v>
      </c>
      <c r="D98" t="s">
        <v>27</v>
      </c>
      <c r="G98">
        <v>0.5</v>
      </c>
      <c r="H98">
        <v>0.5</v>
      </c>
      <c r="I98">
        <v>6091</v>
      </c>
      <c r="J98">
        <v>9330</v>
      </c>
      <c r="L98">
        <v>1986</v>
      </c>
      <c r="M98">
        <v>5.0880000000000001</v>
      </c>
      <c r="N98">
        <v>8.1820000000000004</v>
      </c>
      <c r="O98">
        <v>3.0950000000000002</v>
      </c>
      <c r="Q98">
        <v>9.1999999999999998E-2</v>
      </c>
      <c r="R98">
        <v>1</v>
      </c>
      <c r="S98">
        <v>0</v>
      </c>
      <c r="T98">
        <v>0</v>
      </c>
      <c r="V98">
        <v>0</v>
      </c>
      <c r="Y98" s="1">
        <v>44847</v>
      </c>
      <c r="Z98" s="6">
        <v>0.20141203703703703</v>
      </c>
      <c r="AB98">
        <v>1</v>
      </c>
      <c r="AD98" s="3">
        <f t="shared" si="8"/>
        <v>6.1516948790564383</v>
      </c>
      <c r="AE98" s="3">
        <f t="shared" si="9"/>
        <v>9.2463828402054666</v>
      </c>
      <c r="AF98" s="3">
        <f t="shared" si="10"/>
        <v>3.0946879611490283</v>
      </c>
      <c r="AG98" s="3">
        <f t="shared" si="11"/>
        <v>0.21808203762135323</v>
      </c>
      <c r="AH98" s="3"/>
    </row>
    <row r="99" spans="1:62" x14ac:dyDescent="0.35">
      <c r="A99">
        <v>75</v>
      </c>
      <c r="B99">
        <v>21</v>
      </c>
      <c r="C99" t="s">
        <v>189</v>
      </c>
      <c r="D99" t="s">
        <v>27</v>
      </c>
      <c r="G99">
        <v>0.5</v>
      </c>
      <c r="H99">
        <v>0.5</v>
      </c>
      <c r="I99">
        <v>5752</v>
      </c>
      <c r="J99">
        <v>9431</v>
      </c>
      <c r="L99">
        <v>2049</v>
      </c>
      <c r="M99">
        <v>4.8280000000000003</v>
      </c>
      <c r="N99">
        <v>8.2680000000000007</v>
      </c>
      <c r="O99">
        <v>3.44</v>
      </c>
      <c r="Q99">
        <v>9.8000000000000004E-2</v>
      </c>
      <c r="R99">
        <v>1</v>
      </c>
      <c r="S99">
        <v>0</v>
      </c>
      <c r="T99">
        <v>0</v>
      </c>
      <c r="V99">
        <v>0</v>
      </c>
      <c r="Y99" s="1">
        <v>44847</v>
      </c>
      <c r="Z99" s="6">
        <v>0.20917824074074073</v>
      </c>
      <c r="AB99">
        <v>1</v>
      </c>
      <c r="AD99" s="3">
        <f t="shared" si="8"/>
        <v>5.8139524975340979</v>
      </c>
      <c r="AE99" s="3">
        <f t="shared" si="9"/>
        <v>9.3449076387806365</v>
      </c>
      <c r="AF99" s="3">
        <f t="shared" si="10"/>
        <v>3.5309551412465385</v>
      </c>
      <c r="AG99" s="3">
        <f t="shared" si="11"/>
        <v>0.22472085796140293</v>
      </c>
      <c r="AH99" s="3"/>
      <c r="AK99">
        <f>ABS(100*(AD99-AD100)/(AVERAGE(AD99:AD100)))</f>
        <v>1.9553213070419706</v>
      </c>
      <c r="AQ99">
        <f>ABS(100*(AE99-AE100)/(AVERAGE(AE99:AE100)))</f>
        <v>1.1021103987651431</v>
      </c>
      <c r="AW99">
        <f>ABS(100*(AF99-AF100)/(AVERAGE(AF99:AF100)))</f>
        <v>0.28715867407653872</v>
      </c>
      <c r="BC99">
        <f>ABS(100*(AG99-AG100)/(AVERAGE(AG99:AG100)))</f>
        <v>0.51715557046269944</v>
      </c>
      <c r="BG99" s="3">
        <f>AVERAGE(AD99:AD100)</f>
        <v>5.7576621006137074</v>
      </c>
      <c r="BH99" s="3">
        <f>AVERAGE(AE99:AE100)</f>
        <v>9.2936942533826521</v>
      </c>
      <c r="BI99" s="3">
        <f>AVERAGE(AF99:AF100)</f>
        <v>3.5360321527689442</v>
      </c>
      <c r="BJ99" s="3">
        <f>AVERAGE(AG99:AG100)</f>
        <v>0.22414127840790654</v>
      </c>
    </row>
    <row r="100" spans="1:62" x14ac:dyDescent="0.35">
      <c r="A100">
        <v>76</v>
      </c>
      <c r="B100">
        <v>21</v>
      </c>
      <c r="C100" t="s">
        <v>189</v>
      </c>
      <c r="D100" t="s">
        <v>27</v>
      </c>
      <c r="G100">
        <v>0.5</v>
      </c>
      <c r="H100">
        <v>0.5</v>
      </c>
      <c r="I100">
        <v>5639</v>
      </c>
      <c r="J100">
        <v>9326</v>
      </c>
      <c r="L100">
        <v>2038</v>
      </c>
      <c r="M100">
        <v>4.7409999999999997</v>
      </c>
      <c r="N100">
        <v>8.1790000000000003</v>
      </c>
      <c r="O100">
        <v>3.4380000000000002</v>
      </c>
      <c r="Q100">
        <v>9.7000000000000003E-2</v>
      </c>
      <c r="R100">
        <v>1</v>
      </c>
      <c r="S100">
        <v>0</v>
      </c>
      <c r="T100">
        <v>0</v>
      </c>
      <c r="V100">
        <v>0</v>
      </c>
      <c r="Y100" s="1">
        <v>44847</v>
      </c>
      <c r="Z100" s="6">
        <v>0.21722222222222221</v>
      </c>
      <c r="AB100">
        <v>1</v>
      </c>
      <c r="AD100" s="3">
        <f t="shared" si="8"/>
        <v>5.7013717036933178</v>
      </c>
      <c r="AE100" s="3">
        <f t="shared" si="9"/>
        <v>9.2424808679846677</v>
      </c>
      <c r="AF100" s="3">
        <f t="shared" si="10"/>
        <v>3.5411091642913499</v>
      </c>
      <c r="AG100" s="3">
        <f t="shared" si="11"/>
        <v>0.22356169885441013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190</v>
      </c>
      <c r="D101" t="s">
        <v>27</v>
      </c>
      <c r="G101">
        <v>0.5</v>
      </c>
      <c r="H101">
        <v>0.5</v>
      </c>
      <c r="I101">
        <v>4836</v>
      </c>
      <c r="J101">
        <v>9034</v>
      </c>
      <c r="L101">
        <v>1796</v>
      </c>
      <c r="M101">
        <v>4.125</v>
      </c>
      <c r="N101">
        <v>7.9320000000000004</v>
      </c>
      <c r="O101">
        <v>3.8079999999999998</v>
      </c>
      <c r="Q101">
        <v>7.1999999999999995E-2</v>
      </c>
      <c r="R101">
        <v>1</v>
      </c>
      <c r="S101">
        <v>0</v>
      </c>
      <c r="T101">
        <v>0</v>
      </c>
      <c r="V101">
        <v>0</v>
      </c>
      <c r="Y101" s="1">
        <v>44847</v>
      </c>
      <c r="Z101" s="6">
        <v>0.23098379629629628</v>
      </c>
      <c r="AB101">
        <v>1</v>
      </c>
      <c r="AD101" s="3">
        <f t="shared" ref="AD101:AD139" si="12">((I101*$F$21)+$F$22)*1000/G101</f>
        <v>4.9013506642760944</v>
      </c>
      <c r="AE101" s="3">
        <f t="shared" ref="AE101:AE139" si="13">((J101*$H$21)+$H$22)*1000/H101</f>
        <v>8.9576368958663544</v>
      </c>
      <c r="AF101" s="3">
        <f t="shared" ref="AF101:AF139" si="14">AE101-AD101</f>
        <v>4.0562862315902599</v>
      </c>
      <c r="AG101" s="3">
        <f t="shared" ref="AG101:AG139" si="15">((L101*$J$21)+$J$22)*1000/H101</f>
        <v>0.19806019850056841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190</v>
      </c>
      <c r="D102" t="s">
        <v>27</v>
      </c>
      <c r="G102">
        <v>0.5</v>
      </c>
      <c r="H102">
        <v>0.5</v>
      </c>
      <c r="I102">
        <v>5028</v>
      </c>
      <c r="J102">
        <v>9090</v>
      </c>
      <c r="L102">
        <v>1801</v>
      </c>
      <c r="M102">
        <v>4.2720000000000002</v>
      </c>
      <c r="N102">
        <v>7.98</v>
      </c>
      <c r="O102">
        <v>3.7069999999999999</v>
      </c>
      <c r="Q102">
        <v>7.1999999999999995E-2</v>
      </c>
      <c r="R102">
        <v>1</v>
      </c>
      <c r="S102">
        <v>0</v>
      </c>
      <c r="T102">
        <v>0</v>
      </c>
      <c r="V102">
        <v>0</v>
      </c>
      <c r="Y102" s="1">
        <v>44847</v>
      </c>
      <c r="Z102" s="6">
        <v>0.23871527777777779</v>
      </c>
      <c r="AB102">
        <v>1</v>
      </c>
      <c r="AD102" s="3">
        <f t="shared" si="12"/>
        <v>5.0926383847843226</v>
      </c>
      <c r="AE102" s="3">
        <f t="shared" si="13"/>
        <v>9.0122645069575373</v>
      </c>
      <c r="AF102" s="3">
        <f t="shared" si="14"/>
        <v>3.9196261221732147</v>
      </c>
      <c r="AG102" s="3">
        <f t="shared" si="15"/>
        <v>0.19858708900374697</v>
      </c>
      <c r="AH102" s="3"/>
      <c r="AK102">
        <f>ABS(100*(AD102-AD103)/(AVERAGE(AD102:AD103)))</f>
        <v>1.1807301655306315</v>
      </c>
      <c r="AQ102">
        <f>ABS(100*(AE102-AE103)/(AVERAGE(AE102:AE103)))</f>
        <v>3.2477457650676972E-2</v>
      </c>
      <c r="AW102">
        <f>ABS(100*(AF102-AF103)/(AVERAGE(AF102:AF103)))</f>
        <v>1.439974433281864</v>
      </c>
      <c r="BC102">
        <f>ABS(100*(AG102-AG103)/(AVERAGE(AG102:AG103)))</f>
        <v>1.0031575529424233</v>
      </c>
      <c r="BG102" s="3">
        <f>AVERAGE(AD102:AD103)</f>
        <v>5.062749678454912</v>
      </c>
      <c r="BH102" s="3">
        <f>AVERAGE(AE102:AE103)</f>
        <v>9.0108012673747382</v>
      </c>
      <c r="BI102" s="3">
        <f>AVERAGE(AF102:AF103)</f>
        <v>3.9480515889198267</v>
      </c>
      <c r="BJ102" s="3">
        <f>AVERAGE(AG102:AG103)</f>
        <v>0.1995881809597862</v>
      </c>
    </row>
    <row r="103" spans="1:62" x14ac:dyDescent="0.35">
      <c r="A103">
        <v>79</v>
      </c>
      <c r="B103">
        <v>22</v>
      </c>
      <c r="C103" t="s">
        <v>190</v>
      </c>
      <c r="D103" t="s">
        <v>27</v>
      </c>
      <c r="G103">
        <v>0.5</v>
      </c>
      <c r="H103">
        <v>0.5</v>
      </c>
      <c r="I103">
        <v>4968</v>
      </c>
      <c r="J103">
        <v>9087</v>
      </c>
      <c r="L103">
        <v>1820</v>
      </c>
      <c r="M103">
        <v>4.226</v>
      </c>
      <c r="N103">
        <v>7.9770000000000003</v>
      </c>
      <c r="O103">
        <v>3.7509999999999999</v>
      </c>
      <c r="Q103">
        <v>7.3999999999999996E-2</v>
      </c>
      <c r="R103">
        <v>1</v>
      </c>
      <c r="S103">
        <v>0</v>
      </c>
      <c r="T103">
        <v>0</v>
      </c>
      <c r="V103">
        <v>0</v>
      </c>
      <c r="Y103" s="1">
        <v>44847</v>
      </c>
      <c r="Z103" s="6">
        <v>0.24690972222222221</v>
      </c>
      <c r="AB103">
        <v>1</v>
      </c>
      <c r="AD103" s="3">
        <f t="shared" si="12"/>
        <v>5.0328609721255004</v>
      </c>
      <c r="AE103" s="3">
        <f t="shared" si="13"/>
        <v>9.009338027791939</v>
      </c>
      <c r="AF103" s="3">
        <f t="shared" si="14"/>
        <v>3.9764770556664386</v>
      </c>
      <c r="AG103" s="3">
        <f t="shared" si="15"/>
        <v>0.20058927291582546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191</v>
      </c>
      <c r="D104" t="s">
        <v>27</v>
      </c>
      <c r="G104">
        <v>0.5</v>
      </c>
      <c r="H104">
        <v>0.5</v>
      </c>
      <c r="I104">
        <v>4180</v>
      </c>
      <c r="J104">
        <v>8493</v>
      </c>
      <c r="L104">
        <v>3359</v>
      </c>
      <c r="M104">
        <v>3.6219999999999999</v>
      </c>
      <c r="N104">
        <v>7.4740000000000002</v>
      </c>
      <c r="O104">
        <v>3.8519999999999999</v>
      </c>
      <c r="Q104">
        <v>0.23499999999999999</v>
      </c>
      <c r="R104">
        <v>1</v>
      </c>
      <c r="S104">
        <v>0</v>
      </c>
      <c r="T104">
        <v>0</v>
      </c>
      <c r="V104">
        <v>0</v>
      </c>
      <c r="Y104" s="1">
        <v>44847</v>
      </c>
      <c r="Z104" s="6">
        <v>0.26059027777777777</v>
      </c>
      <c r="AB104">
        <v>1</v>
      </c>
      <c r="AD104" s="3">
        <f t="shared" si="12"/>
        <v>4.2477842858729833</v>
      </c>
      <c r="AE104" s="3">
        <f t="shared" si="13"/>
        <v>8.429895153003315</v>
      </c>
      <c r="AF104" s="3">
        <f t="shared" si="14"/>
        <v>4.1821108671303318</v>
      </c>
      <c r="AG104" s="3">
        <f t="shared" si="15"/>
        <v>0.36276616979418252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191</v>
      </c>
      <c r="D105" t="s">
        <v>27</v>
      </c>
      <c r="G105">
        <v>0.5</v>
      </c>
      <c r="H105">
        <v>0.5</v>
      </c>
      <c r="I105">
        <v>4077</v>
      </c>
      <c r="J105">
        <v>8471</v>
      </c>
      <c r="L105">
        <v>3354</v>
      </c>
      <c r="M105">
        <v>3.5419999999999998</v>
      </c>
      <c r="N105">
        <v>7.4550000000000001</v>
      </c>
      <c r="O105">
        <v>3.9129999999999998</v>
      </c>
      <c r="Q105">
        <v>0.23499999999999999</v>
      </c>
      <c r="R105">
        <v>1</v>
      </c>
      <c r="S105">
        <v>0</v>
      </c>
      <c r="T105">
        <v>0</v>
      </c>
      <c r="V105">
        <v>0</v>
      </c>
      <c r="Y105" s="1">
        <v>44847</v>
      </c>
      <c r="Z105" s="6">
        <v>0.26815972222222223</v>
      </c>
      <c r="AB105">
        <v>1</v>
      </c>
      <c r="AD105" s="3">
        <f t="shared" si="12"/>
        <v>4.1451663941420067</v>
      </c>
      <c r="AE105" s="3">
        <f t="shared" si="13"/>
        <v>8.408434305788921</v>
      </c>
      <c r="AF105" s="3">
        <f t="shared" si="14"/>
        <v>4.2632679116469143</v>
      </c>
      <c r="AG105" s="3">
        <f t="shared" si="15"/>
        <v>0.36223927929100391</v>
      </c>
      <c r="AH105" s="3"/>
      <c r="AK105">
        <f>ABS(100*(AD105-AD106)/(AVERAGE(AD105:AD106)))</f>
        <v>0.43169594646024778</v>
      </c>
      <c r="AQ105">
        <f>ABS(100*(AE105-AE106)/(AVERAGE(AE105:AE106)))</f>
        <v>0.22018324207891049</v>
      </c>
      <c r="AW105">
        <f>ABS(100*(AF105-AF106)/(AVERAGE(AF105:AF106)))</f>
        <v>1.4099556590640366E-2</v>
      </c>
      <c r="BC105">
        <f>ABS(100*(AG105-AG106)/(AVERAGE(AG105:AG106)))</f>
        <v>1.7303435331254735</v>
      </c>
      <c r="BG105" s="3">
        <f>AVERAGE(AD105:AD106)</f>
        <v>4.1541330060408299</v>
      </c>
      <c r="BH105" s="3">
        <f>AVERAGE(AE105:AE106)</f>
        <v>8.417701489813318</v>
      </c>
      <c r="BI105" s="3">
        <f>AVERAGE(AF105:AF106)</f>
        <v>4.2635684837724899</v>
      </c>
      <c r="BJ105" s="3">
        <f>AVERAGE(AG105:AG106)</f>
        <v>0.3654006223100752</v>
      </c>
    </row>
    <row r="106" spans="1:62" x14ac:dyDescent="0.35">
      <c r="A106">
        <v>82</v>
      </c>
      <c r="B106">
        <v>23</v>
      </c>
      <c r="C106" t="s">
        <v>191</v>
      </c>
      <c r="D106" t="s">
        <v>27</v>
      </c>
      <c r="G106">
        <v>0.5</v>
      </c>
      <c r="H106">
        <v>0.5</v>
      </c>
      <c r="I106">
        <v>4095</v>
      </c>
      <c r="J106">
        <v>8490</v>
      </c>
      <c r="L106">
        <v>3414</v>
      </c>
      <c r="M106">
        <v>3.556</v>
      </c>
      <c r="N106">
        <v>7.4710000000000001</v>
      </c>
      <c r="O106">
        <v>3.915</v>
      </c>
      <c r="Q106">
        <v>0.24099999999999999</v>
      </c>
      <c r="R106">
        <v>1</v>
      </c>
      <c r="S106">
        <v>0</v>
      </c>
      <c r="T106">
        <v>0</v>
      </c>
      <c r="V106">
        <v>0</v>
      </c>
      <c r="Y106" s="1">
        <v>44847</v>
      </c>
      <c r="Z106" s="6">
        <v>0.27616898148148145</v>
      </c>
      <c r="AB106">
        <v>1</v>
      </c>
      <c r="AD106" s="3">
        <f t="shared" si="12"/>
        <v>4.1630996179396522</v>
      </c>
      <c r="AE106" s="3">
        <f t="shared" si="13"/>
        <v>8.4269686738377168</v>
      </c>
      <c r="AF106" s="3">
        <f t="shared" si="14"/>
        <v>4.2638690558980645</v>
      </c>
      <c r="AG106" s="3">
        <f t="shared" si="15"/>
        <v>0.36856196532914653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158</v>
      </c>
      <c r="D107" t="s">
        <v>27</v>
      </c>
      <c r="G107">
        <v>0.5</v>
      </c>
      <c r="H107">
        <v>0.5</v>
      </c>
      <c r="I107">
        <v>5536</v>
      </c>
      <c r="J107">
        <v>8834</v>
      </c>
      <c r="L107">
        <v>14246</v>
      </c>
      <c r="M107">
        <v>4.6619999999999999</v>
      </c>
      <c r="N107">
        <v>7.7629999999999999</v>
      </c>
      <c r="O107">
        <v>3.1</v>
      </c>
      <c r="Q107">
        <v>1.3740000000000001</v>
      </c>
      <c r="R107">
        <v>1</v>
      </c>
      <c r="S107">
        <v>0</v>
      </c>
      <c r="T107">
        <v>0</v>
      </c>
      <c r="V107">
        <v>0</v>
      </c>
      <c r="Y107" s="1">
        <v>44847</v>
      </c>
      <c r="Z107" s="6">
        <v>0.28972222222222221</v>
      </c>
      <c r="AB107">
        <v>1</v>
      </c>
      <c r="AD107" s="3">
        <f t="shared" si="12"/>
        <v>5.5987538119623421</v>
      </c>
      <c r="AE107" s="3">
        <f t="shared" si="13"/>
        <v>8.7625382848264142</v>
      </c>
      <c r="AF107" s="3">
        <f t="shared" si="14"/>
        <v>3.1637844728640721</v>
      </c>
      <c r="AG107" s="3">
        <f t="shared" si="15"/>
        <v>1.5100175514151526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158</v>
      </c>
      <c r="D108" t="s">
        <v>27</v>
      </c>
      <c r="G108">
        <v>0.5</v>
      </c>
      <c r="H108">
        <v>0.5</v>
      </c>
      <c r="I108">
        <v>6285</v>
      </c>
      <c r="J108">
        <v>8910</v>
      </c>
      <c r="L108">
        <v>14385</v>
      </c>
      <c r="M108">
        <v>5.2370000000000001</v>
      </c>
      <c r="N108">
        <v>7.827</v>
      </c>
      <c r="O108">
        <v>2.59</v>
      </c>
      <c r="Q108">
        <v>1.3879999999999999</v>
      </c>
      <c r="R108">
        <v>1</v>
      </c>
      <c r="S108">
        <v>0</v>
      </c>
      <c r="T108">
        <v>0</v>
      </c>
      <c r="V108">
        <v>0</v>
      </c>
      <c r="Y108" s="1">
        <v>44847</v>
      </c>
      <c r="Z108" s="6">
        <v>0.29702546296296295</v>
      </c>
      <c r="AB108">
        <v>1</v>
      </c>
      <c r="AD108" s="3">
        <f t="shared" si="12"/>
        <v>6.3449751799866263</v>
      </c>
      <c r="AE108" s="3">
        <f t="shared" si="13"/>
        <v>8.8366757570215917</v>
      </c>
      <c r="AF108" s="3">
        <f t="shared" si="14"/>
        <v>2.4917005770349654</v>
      </c>
      <c r="AG108" s="3">
        <f t="shared" si="15"/>
        <v>1.5246651074035162</v>
      </c>
      <c r="AH108" s="3"/>
      <c r="AK108">
        <f>ABS(100*(AD108-AD109)/(AVERAGE(AD108:AD109)))</f>
        <v>0.61051003857769481</v>
      </c>
      <c r="AQ108">
        <f>ABS(100*(AE108-AE109)/(AVERAGE(AE108:AE109)))</f>
        <v>0.67566248607574086</v>
      </c>
      <c r="AW108">
        <f>ABS(100*(AF108-AF109)/(AVERAGE(AF108:AF109)))</f>
        <v>4.0270040492352823</v>
      </c>
      <c r="BC108">
        <f>ABS(100*(AG108-AG109)/(AVERAGE(AG108:AG109)))</f>
        <v>0.67267592653170327</v>
      </c>
      <c r="BG108" s="3">
        <f>AVERAGE(AD108:AD109)</f>
        <v>6.3644028391007428</v>
      </c>
      <c r="BH108" s="3">
        <f>AVERAGE(AE108:AE109)</f>
        <v>8.8069232188380013</v>
      </c>
      <c r="BI108" s="3">
        <f>AVERAGE(AF108:AF109)</f>
        <v>2.4425203797372572</v>
      </c>
      <c r="BJ108" s="3">
        <f>AVERAGE(AG108:AG109)</f>
        <v>1.5195542695226845</v>
      </c>
    </row>
    <row r="109" spans="1:62" x14ac:dyDescent="0.35">
      <c r="A109">
        <v>85</v>
      </c>
      <c r="B109">
        <v>24</v>
      </c>
      <c r="C109" t="s">
        <v>158</v>
      </c>
      <c r="D109" t="s">
        <v>27</v>
      </c>
      <c r="G109">
        <v>0.5</v>
      </c>
      <c r="H109">
        <v>0.5</v>
      </c>
      <c r="I109">
        <v>6324</v>
      </c>
      <c r="J109">
        <v>8849</v>
      </c>
      <c r="L109">
        <v>14288</v>
      </c>
      <c r="M109">
        <v>5.2670000000000003</v>
      </c>
      <c r="N109">
        <v>7.7750000000000004</v>
      </c>
      <c r="O109">
        <v>2.508</v>
      </c>
      <c r="Q109">
        <v>1.3779999999999999</v>
      </c>
      <c r="R109">
        <v>1</v>
      </c>
      <c r="S109">
        <v>0</v>
      </c>
      <c r="T109">
        <v>0</v>
      </c>
      <c r="V109">
        <v>0</v>
      </c>
      <c r="Y109" s="1">
        <v>44847</v>
      </c>
      <c r="Z109" s="6">
        <v>0.30496527777777777</v>
      </c>
      <c r="AB109">
        <v>1</v>
      </c>
      <c r="AD109" s="3">
        <f t="shared" si="12"/>
        <v>6.3838304982148601</v>
      </c>
      <c r="AE109" s="3">
        <f t="shared" si="13"/>
        <v>8.7771706806544092</v>
      </c>
      <c r="AF109" s="3">
        <f t="shared" si="14"/>
        <v>2.393340182439549</v>
      </c>
      <c r="AG109" s="3">
        <f t="shared" si="15"/>
        <v>1.5144434316418525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192</v>
      </c>
      <c r="D110" t="s">
        <v>27</v>
      </c>
      <c r="G110">
        <v>0.5</v>
      </c>
      <c r="H110">
        <v>0.5</v>
      </c>
      <c r="I110">
        <v>4722</v>
      </c>
      <c r="J110">
        <v>6676</v>
      </c>
      <c r="L110">
        <v>1952</v>
      </c>
      <c r="M110">
        <v>4.0380000000000003</v>
      </c>
      <c r="N110">
        <v>5.9349999999999996</v>
      </c>
      <c r="O110">
        <v>1.897</v>
      </c>
      <c r="Q110">
        <v>8.7999999999999995E-2</v>
      </c>
      <c r="R110">
        <v>1</v>
      </c>
      <c r="S110">
        <v>0</v>
      </c>
      <c r="T110">
        <v>0</v>
      </c>
      <c r="V110">
        <v>0</v>
      </c>
      <c r="Y110" s="1">
        <v>44847</v>
      </c>
      <c r="Z110" s="6">
        <v>0.31877314814814817</v>
      </c>
      <c r="AB110">
        <v>1</v>
      </c>
      <c r="AD110" s="3">
        <f t="shared" si="12"/>
        <v>4.787773580224334</v>
      </c>
      <c r="AE110" s="3">
        <f t="shared" si="13"/>
        <v>6.6574242717054526</v>
      </c>
      <c r="AF110" s="3">
        <f t="shared" si="14"/>
        <v>1.8696506914811186</v>
      </c>
      <c r="AG110" s="3">
        <f t="shared" si="15"/>
        <v>0.2144991821997391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192</v>
      </c>
      <c r="D111" t="s">
        <v>27</v>
      </c>
      <c r="G111">
        <v>0.5</v>
      </c>
      <c r="H111">
        <v>0.5</v>
      </c>
      <c r="I111">
        <v>4230</v>
      </c>
      <c r="J111">
        <v>6681</v>
      </c>
      <c r="L111">
        <v>1937</v>
      </c>
      <c r="M111">
        <v>3.66</v>
      </c>
      <c r="N111">
        <v>5.9379999999999997</v>
      </c>
      <c r="O111">
        <v>2.278</v>
      </c>
      <c r="Q111">
        <v>8.6999999999999994E-2</v>
      </c>
      <c r="R111">
        <v>1</v>
      </c>
      <c r="S111">
        <v>0</v>
      </c>
      <c r="T111">
        <v>0</v>
      </c>
      <c r="V111">
        <v>0</v>
      </c>
      <c r="Y111" s="1">
        <v>44847</v>
      </c>
      <c r="Z111" s="6">
        <v>0.32612268518518522</v>
      </c>
      <c r="AB111">
        <v>1</v>
      </c>
      <c r="AD111" s="3">
        <f t="shared" si="12"/>
        <v>4.297598796422001</v>
      </c>
      <c r="AE111" s="3">
        <f t="shared" si="13"/>
        <v>6.6623017369814512</v>
      </c>
      <c r="AF111" s="3">
        <f t="shared" si="14"/>
        <v>2.3647029405594502</v>
      </c>
      <c r="AG111" s="3">
        <f t="shared" si="15"/>
        <v>0.21291851069020346</v>
      </c>
      <c r="AH111" s="3"/>
      <c r="AK111">
        <f>ABS(100*(AD111-AD112)/(AVERAGE(AD111:AD112)))</f>
        <v>1.8011268913657812</v>
      </c>
      <c r="AQ111">
        <f>ABS(100*(AE111-AE112)/(AVERAGE(AE111:AE112)))</f>
        <v>0.43829684513717415</v>
      </c>
      <c r="AW111">
        <f>ABS(100*(AF111-AF112)/(AVERAGE(AF111:AF112)))</f>
        <v>4.383482907135658</v>
      </c>
      <c r="BC111">
        <f>ABS(100*(AG111-AG112)/(AVERAGE(AG111:AG112)))</f>
        <v>1.2450078093623913</v>
      </c>
      <c r="BG111" s="3">
        <f>AVERAGE(AD111:AD112)</f>
        <v>4.2592416232992569</v>
      </c>
      <c r="BH111" s="3">
        <f>AVERAGE(AE111:AE112)</f>
        <v>6.6769341328094463</v>
      </c>
      <c r="BI111" s="3">
        <f>AVERAGE(AF111:AF112)</f>
        <v>2.4176925095101893</v>
      </c>
      <c r="BJ111" s="3">
        <f>AVERAGE(AG111:AG112)</f>
        <v>0.21160128443225709</v>
      </c>
    </row>
    <row r="112" spans="1:62" x14ac:dyDescent="0.35">
      <c r="A112">
        <v>88</v>
      </c>
      <c r="B112">
        <v>25</v>
      </c>
      <c r="C112" t="s">
        <v>192</v>
      </c>
      <c r="D112" t="s">
        <v>27</v>
      </c>
      <c r="G112">
        <v>0.5</v>
      </c>
      <c r="H112">
        <v>0.5</v>
      </c>
      <c r="I112">
        <v>4153</v>
      </c>
      <c r="J112">
        <v>6711</v>
      </c>
      <c r="L112">
        <v>1912</v>
      </c>
      <c r="M112">
        <v>3.601</v>
      </c>
      <c r="N112">
        <v>5.9640000000000004</v>
      </c>
      <c r="O112">
        <v>2.3639999999999999</v>
      </c>
      <c r="Q112">
        <v>8.4000000000000005E-2</v>
      </c>
      <c r="R112">
        <v>1</v>
      </c>
      <c r="S112">
        <v>0</v>
      </c>
      <c r="T112">
        <v>0</v>
      </c>
      <c r="V112">
        <v>0</v>
      </c>
      <c r="Y112" s="1">
        <v>44847</v>
      </c>
      <c r="Z112" s="6">
        <v>0.33398148148148149</v>
      </c>
      <c r="AB112">
        <v>1</v>
      </c>
      <c r="AD112" s="3">
        <f t="shared" si="12"/>
        <v>4.2208844501765137</v>
      </c>
      <c r="AE112" s="3">
        <f t="shared" si="13"/>
        <v>6.6915665286374422</v>
      </c>
      <c r="AF112" s="3">
        <f t="shared" si="14"/>
        <v>2.4706820784609285</v>
      </c>
      <c r="AG112" s="3">
        <f t="shared" si="15"/>
        <v>0.21028405817431073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193</v>
      </c>
      <c r="D113" t="s">
        <v>27</v>
      </c>
      <c r="G113">
        <v>0.5</v>
      </c>
      <c r="H113">
        <v>0.5</v>
      </c>
      <c r="I113">
        <v>3282</v>
      </c>
      <c r="J113">
        <v>6631</v>
      </c>
      <c r="L113">
        <v>2846</v>
      </c>
      <c r="M113">
        <v>2.9319999999999999</v>
      </c>
      <c r="N113">
        <v>5.8959999999999999</v>
      </c>
      <c r="O113">
        <v>2.964</v>
      </c>
      <c r="Q113">
        <v>0.182</v>
      </c>
      <c r="R113">
        <v>1</v>
      </c>
      <c r="S113">
        <v>0</v>
      </c>
      <c r="T113">
        <v>0</v>
      </c>
      <c r="V113">
        <v>0</v>
      </c>
      <c r="Y113" s="1">
        <v>44847</v>
      </c>
      <c r="Z113" s="6">
        <v>0.34739583333333335</v>
      </c>
      <c r="AB113">
        <v>1</v>
      </c>
      <c r="AD113" s="3">
        <f t="shared" si="12"/>
        <v>3.3531156764126258</v>
      </c>
      <c r="AE113" s="3">
        <f t="shared" si="13"/>
        <v>6.6135270842214657</v>
      </c>
      <c r="AF113" s="3">
        <f t="shared" si="14"/>
        <v>3.26041140780884</v>
      </c>
      <c r="AG113" s="3">
        <f t="shared" si="15"/>
        <v>0.30870720416806346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193</v>
      </c>
      <c r="D114" t="s">
        <v>27</v>
      </c>
      <c r="G114">
        <v>0.5</v>
      </c>
      <c r="H114">
        <v>0.5</v>
      </c>
      <c r="I114">
        <v>3123</v>
      </c>
      <c r="J114">
        <v>6649</v>
      </c>
      <c r="L114">
        <v>2782</v>
      </c>
      <c r="M114">
        <v>2.8109999999999999</v>
      </c>
      <c r="N114">
        <v>5.9109999999999996</v>
      </c>
      <c r="O114">
        <v>3.1</v>
      </c>
      <c r="Q114">
        <v>0.17499999999999999</v>
      </c>
      <c r="R114">
        <v>1</v>
      </c>
      <c r="S114">
        <v>0</v>
      </c>
      <c r="T114">
        <v>0</v>
      </c>
      <c r="V114">
        <v>0</v>
      </c>
      <c r="Y114" s="1">
        <v>44847</v>
      </c>
      <c r="Z114" s="6">
        <v>0.3546643518518518</v>
      </c>
      <c r="AB114">
        <v>1</v>
      </c>
      <c r="AD114" s="3">
        <f t="shared" si="12"/>
        <v>3.1947055328667497</v>
      </c>
      <c r="AE114" s="3">
        <f t="shared" si="13"/>
        <v>6.6310859592150608</v>
      </c>
      <c r="AF114" s="3">
        <f t="shared" si="14"/>
        <v>3.4363804263483111</v>
      </c>
      <c r="AG114" s="3">
        <f t="shared" si="15"/>
        <v>0.30196300572737805</v>
      </c>
      <c r="AH114" s="3"/>
      <c r="AK114">
        <f>ABS(100*(AD114-AD115)/(AVERAGE(AD114:AD115)))</f>
        <v>1.9205936249853843</v>
      </c>
      <c r="AQ114">
        <f>ABS(100*(AE114-AE115)/(AVERAGE(AE114:AE115)))</f>
        <v>1.0499578468154518</v>
      </c>
      <c r="AW114">
        <f>ABS(100*(AF114-AF115)/(AVERAGE(AF114:AF115)))</f>
        <v>0.24726004151598294</v>
      </c>
      <c r="BC114">
        <f>ABS(100*(AG114-AG115)/(AVERAGE(AG114:AG115)))</f>
        <v>0.41789720953952902</v>
      </c>
      <c r="BG114" s="3">
        <f>AVERAGE(AD114:AD115)</f>
        <v>3.1643186814318489</v>
      </c>
      <c r="BH114" s="3">
        <f>AVERAGE(AE114:AE115)</f>
        <v>6.5964559557554709</v>
      </c>
      <c r="BI114" s="3">
        <f>AVERAGE(AF114:AF115)</f>
        <v>3.432137274323622</v>
      </c>
      <c r="BJ114" s="3">
        <f>AVERAGE(AG114:AG115)</f>
        <v>0.30259527433119232</v>
      </c>
    </row>
    <row r="115" spans="1:62" x14ac:dyDescent="0.35">
      <c r="A115">
        <v>91</v>
      </c>
      <c r="B115">
        <v>26</v>
      </c>
      <c r="C115" t="s">
        <v>193</v>
      </c>
      <c r="D115" t="s">
        <v>27</v>
      </c>
      <c r="G115">
        <v>0.5</v>
      </c>
      <c r="H115">
        <v>0.5</v>
      </c>
      <c r="I115">
        <v>3062</v>
      </c>
      <c r="J115">
        <v>6578</v>
      </c>
      <c r="L115">
        <v>2794</v>
      </c>
      <c r="M115">
        <v>2.7639999999999998</v>
      </c>
      <c r="N115">
        <v>5.851</v>
      </c>
      <c r="O115">
        <v>3.0880000000000001</v>
      </c>
      <c r="Q115">
        <v>0.17599999999999999</v>
      </c>
      <c r="R115">
        <v>1</v>
      </c>
      <c r="S115">
        <v>0</v>
      </c>
      <c r="T115">
        <v>0</v>
      </c>
      <c r="V115">
        <v>0</v>
      </c>
      <c r="Y115" s="1">
        <v>44847</v>
      </c>
      <c r="Z115" s="6">
        <v>0.36240740740740746</v>
      </c>
      <c r="AB115">
        <v>1</v>
      </c>
      <c r="AD115" s="3">
        <f t="shared" si="12"/>
        <v>3.1339318299969481</v>
      </c>
      <c r="AE115" s="3">
        <f t="shared" si="13"/>
        <v>6.5618259522958811</v>
      </c>
      <c r="AF115" s="3">
        <f t="shared" si="14"/>
        <v>3.427894122298933</v>
      </c>
      <c r="AG115" s="3">
        <f t="shared" si="15"/>
        <v>0.30322754293500659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194</v>
      </c>
      <c r="D116" t="s">
        <v>27</v>
      </c>
      <c r="G116">
        <v>0.5</v>
      </c>
      <c r="H116">
        <v>0.5</v>
      </c>
      <c r="I116">
        <v>4979</v>
      </c>
      <c r="J116">
        <v>7405</v>
      </c>
      <c r="L116">
        <v>7220</v>
      </c>
      <c r="M116">
        <v>4.2350000000000003</v>
      </c>
      <c r="N116">
        <v>6.5519999999999996</v>
      </c>
      <c r="O116">
        <v>2.3170000000000002</v>
      </c>
      <c r="Q116">
        <v>0.63900000000000001</v>
      </c>
      <c r="R116">
        <v>1</v>
      </c>
      <c r="S116">
        <v>0</v>
      </c>
      <c r="T116">
        <v>0</v>
      </c>
      <c r="V116">
        <v>0</v>
      </c>
      <c r="Y116" s="1">
        <v>44847</v>
      </c>
      <c r="Z116" s="6">
        <v>0.37557870370370372</v>
      </c>
      <c r="AB116">
        <v>1</v>
      </c>
      <c r="AD116" s="3">
        <f t="shared" si="12"/>
        <v>5.0438201644462852</v>
      </c>
      <c r="AE116" s="3">
        <f t="shared" si="13"/>
        <v>7.3685587089460372</v>
      </c>
      <c r="AF116" s="3">
        <f t="shared" si="14"/>
        <v>2.3247385444997519</v>
      </c>
      <c r="AG116" s="3">
        <f t="shared" si="15"/>
        <v>0.76963101634865716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194</v>
      </c>
      <c r="D117" t="s">
        <v>27</v>
      </c>
      <c r="G117">
        <v>0.5</v>
      </c>
      <c r="H117">
        <v>0.5</v>
      </c>
      <c r="I117">
        <v>6030</v>
      </c>
      <c r="J117">
        <v>7424</v>
      </c>
      <c r="L117">
        <v>7365</v>
      </c>
      <c r="M117">
        <v>5.0410000000000004</v>
      </c>
      <c r="N117">
        <v>6.5679999999999996</v>
      </c>
      <c r="O117">
        <v>1.5269999999999999</v>
      </c>
      <c r="Q117">
        <v>0.65400000000000003</v>
      </c>
      <c r="R117">
        <v>1</v>
      </c>
      <c r="S117">
        <v>0</v>
      </c>
      <c r="T117">
        <v>0</v>
      </c>
      <c r="V117">
        <v>0</v>
      </c>
      <c r="Y117" s="1">
        <v>44847</v>
      </c>
      <c r="Z117" s="6">
        <v>0.38287037037037036</v>
      </c>
      <c r="AB117">
        <v>1</v>
      </c>
      <c r="AD117" s="3">
        <f t="shared" si="12"/>
        <v>6.0909211761866366</v>
      </c>
      <c r="AE117" s="3">
        <f t="shared" si="13"/>
        <v>7.3870930769948311</v>
      </c>
      <c r="AF117" s="3">
        <f t="shared" si="14"/>
        <v>1.2961719008081944</v>
      </c>
      <c r="AG117" s="3">
        <f t="shared" si="15"/>
        <v>0.78491084094083508</v>
      </c>
      <c r="AH117" s="3"/>
      <c r="AK117">
        <f>ABS(100*(AD117-AD118)/(AVERAGE(AD117:AD118)))</f>
        <v>2.0156622417187275</v>
      </c>
      <c r="AQ117">
        <f>ABS(100*(AE117-AE118)/(AVERAGE(AE117:AE118)))</f>
        <v>1.369466646905535</v>
      </c>
      <c r="AW117">
        <f>ABS(100*(AF117-AF118)/(AVERAGE(AF117:AF118)))</f>
        <v>1.6125734065273691</v>
      </c>
      <c r="BC117">
        <f>ABS(100*(AG117-AG118)/(AVERAGE(AG117:AG118)))</f>
        <v>1.4877894013572173</v>
      </c>
      <c r="BG117" s="3">
        <f>AVERAGE(AD117:AD118)</f>
        <v>6.030147473316835</v>
      </c>
      <c r="BH117" s="3">
        <f>AVERAGE(AE117:AE118)</f>
        <v>7.3368551846520464</v>
      </c>
      <c r="BI117" s="3">
        <f>AVERAGE(AF117:AF118)</f>
        <v>1.3067077113352115</v>
      </c>
      <c r="BJ117" s="3">
        <f>AVERAGE(AG117:AG118)</f>
        <v>0.77911504540587107</v>
      </c>
    </row>
    <row r="118" spans="1:62" x14ac:dyDescent="0.35">
      <c r="A118">
        <v>94</v>
      </c>
      <c r="B118">
        <v>27</v>
      </c>
      <c r="C118" t="s">
        <v>194</v>
      </c>
      <c r="D118" t="s">
        <v>27</v>
      </c>
      <c r="G118">
        <v>0.5</v>
      </c>
      <c r="H118">
        <v>0.5</v>
      </c>
      <c r="I118">
        <v>5908</v>
      </c>
      <c r="J118">
        <v>7321</v>
      </c>
      <c r="L118">
        <v>7255</v>
      </c>
      <c r="M118">
        <v>4.9470000000000001</v>
      </c>
      <c r="N118">
        <v>6.48</v>
      </c>
      <c r="O118">
        <v>1.5329999999999999</v>
      </c>
      <c r="Q118">
        <v>0.64300000000000002</v>
      </c>
      <c r="R118">
        <v>1</v>
      </c>
      <c r="S118">
        <v>0</v>
      </c>
      <c r="T118">
        <v>0</v>
      </c>
      <c r="V118">
        <v>0</v>
      </c>
      <c r="Y118" s="1">
        <v>44847</v>
      </c>
      <c r="Z118" s="6">
        <v>0.39060185185185187</v>
      </c>
      <c r="AB118">
        <v>1</v>
      </c>
      <c r="AD118" s="3">
        <f t="shared" si="12"/>
        <v>5.9693737704470333</v>
      </c>
      <c r="AE118" s="3">
        <f t="shared" si="13"/>
        <v>7.2866172923092618</v>
      </c>
      <c r="AF118" s="3">
        <f t="shared" si="14"/>
        <v>1.3172435218622285</v>
      </c>
      <c r="AG118" s="3">
        <f t="shared" si="15"/>
        <v>0.77331924987090706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195</v>
      </c>
      <c r="D119" t="s">
        <v>27</v>
      </c>
      <c r="G119">
        <v>0.5</v>
      </c>
      <c r="H119">
        <v>0.5</v>
      </c>
      <c r="I119">
        <v>5619</v>
      </c>
      <c r="J119">
        <v>8385</v>
      </c>
      <c r="L119">
        <v>2787</v>
      </c>
      <c r="M119">
        <v>4.726</v>
      </c>
      <c r="N119">
        <v>7.3819999999999997</v>
      </c>
      <c r="O119">
        <v>2.657</v>
      </c>
      <c r="Q119">
        <v>0.17499999999999999</v>
      </c>
      <c r="R119">
        <v>1</v>
      </c>
      <c r="S119">
        <v>0</v>
      </c>
      <c r="T119">
        <v>0</v>
      </c>
      <c r="V119">
        <v>0</v>
      </c>
      <c r="Y119" s="1">
        <v>44847</v>
      </c>
      <c r="Z119" s="6">
        <v>0.40394675925925921</v>
      </c>
      <c r="AB119">
        <v>1</v>
      </c>
      <c r="AD119" s="3">
        <f t="shared" si="12"/>
        <v>5.6814458994737107</v>
      </c>
      <c r="AE119" s="3">
        <f t="shared" si="13"/>
        <v>8.3245419030417462</v>
      </c>
      <c r="AF119" s="3">
        <f t="shared" si="14"/>
        <v>2.6430960035680355</v>
      </c>
      <c r="AG119" s="3">
        <f t="shared" si="15"/>
        <v>0.30248989623055661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28</v>
      </c>
      <c r="C120" t="s">
        <v>195</v>
      </c>
      <c r="D120" t="s">
        <v>27</v>
      </c>
      <c r="G120">
        <v>0.5</v>
      </c>
      <c r="H120">
        <v>0.5</v>
      </c>
      <c r="I120">
        <v>5661</v>
      </c>
      <c r="J120">
        <v>8405</v>
      </c>
      <c r="L120">
        <v>2715</v>
      </c>
      <c r="M120">
        <v>4.758</v>
      </c>
      <c r="N120">
        <v>7.399</v>
      </c>
      <c r="O120">
        <v>2.641</v>
      </c>
      <c r="Q120">
        <v>0.16800000000000001</v>
      </c>
      <c r="R120">
        <v>1</v>
      </c>
      <c r="S120">
        <v>0</v>
      </c>
      <c r="T120">
        <v>0</v>
      </c>
      <c r="V120">
        <v>0</v>
      </c>
      <c r="Y120" s="1">
        <v>44847</v>
      </c>
      <c r="Z120" s="6">
        <v>0.41124999999999995</v>
      </c>
      <c r="AB120">
        <v>1</v>
      </c>
      <c r="AD120" s="3">
        <f t="shared" si="12"/>
        <v>5.7232900883348865</v>
      </c>
      <c r="AE120" s="3">
        <f t="shared" si="13"/>
        <v>8.3440517641457408</v>
      </c>
      <c r="AF120" s="3">
        <f t="shared" si="14"/>
        <v>2.6207616758108543</v>
      </c>
      <c r="AG120" s="3">
        <f t="shared" si="15"/>
        <v>0.29490267298478551</v>
      </c>
      <c r="AH120" s="3"/>
      <c r="AK120">
        <f>ABS(100*(AD120-AD121)/(AVERAGE(AD120:AD121)))</f>
        <v>0.76301442305060252</v>
      </c>
      <c r="AQ120">
        <f>ABS(100*(AE120-AE121)/(AVERAGE(AE120:AE121)))</f>
        <v>0.78636871055472501</v>
      </c>
      <c r="AW120">
        <f>ABS(100*(AF120-AF121)/(AVERAGE(AF120:AF121)))</f>
        <v>4.2551759096452804</v>
      </c>
      <c r="BC120">
        <f>ABS(100*(AG120-AG121)/(AVERAGE(AG120:AG121)))</f>
        <v>0.24981981450998578</v>
      </c>
      <c r="BG120" s="3">
        <f>AVERAGE(AD120:AD121)</f>
        <v>5.7452084729764543</v>
      </c>
      <c r="BH120" s="3">
        <f>AVERAGE(AE120:AE121)</f>
        <v>8.3113727467965504</v>
      </c>
      <c r="BI120" s="3">
        <f>AVERAGE(AF120:AF121)</f>
        <v>2.566164273820096</v>
      </c>
      <c r="BJ120" s="3">
        <f>AVERAGE(AG120:AG121)</f>
        <v>0.2952714963370105</v>
      </c>
    </row>
    <row r="121" spans="1:62" x14ac:dyDescent="0.35">
      <c r="A121">
        <v>97</v>
      </c>
      <c r="B121">
        <v>28</v>
      </c>
      <c r="C121" t="s">
        <v>195</v>
      </c>
      <c r="D121" t="s">
        <v>27</v>
      </c>
      <c r="G121">
        <v>0.5</v>
      </c>
      <c r="H121">
        <v>0.5</v>
      </c>
      <c r="I121">
        <v>5705</v>
      </c>
      <c r="J121">
        <v>8338</v>
      </c>
      <c r="L121">
        <v>2722</v>
      </c>
      <c r="M121">
        <v>4.7910000000000004</v>
      </c>
      <c r="N121">
        <v>7.3419999999999996</v>
      </c>
      <c r="O121">
        <v>2.5510000000000002</v>
      </c>
      <c r="Q121">
        <v>0.16900000000000001</v>
      </c>
      <c r="R121">
        <v>1</v>
      </c>
      <c r="S121">
        <v>0</v>
      </c>
      <c r="T121">
        <v>0</v>
      </c>
      <c r="V121">
        <v>0</v>
      </c>
      <c r="Y121" s="1">
        <v>44847</v>
      </c>
      <c r="Z121" s="6">
        <v>0.41895833333333332</v>
      </c>
      <c r="AB121">
        <v>1</v>
      </c>
      <c r="AD121" s="3">
        <f t="shared" si="12"/>
        <v>5.7671268576180221</v>
      </c>
      <c r="AE121" s="3">
        <f t="shared" si="13"/>
        <v>8.2786937294473599</v>
      </c>
      <c r="AF121" s="3">
        <f t="shared" si="14"/>
        <v>2.5115668718293378</v>
      </c>
      <c r="AG121" s="3">
        <f t="shared" si="15"/>
        <v>0.29564031968923549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196</v>
      </c>
      <c r="D122" t="s">
        <v>27</v>
      </c>
      <c r="G122">
        <v>0.5</v>
      </c>
      <c r="H122">
        <v>0.5</v>
      </c>
      <c r="I122">
        <v>2599</v>
      </c>
      <c r="J122">
        <v>2902</v>
      </c>
      <c r="L122">
        <v>723</v>
      </c>
      <c r="M122">
        <v>2.4089999999999998</v>
      </c>
      <c r="N122">
        <v>2.7370000000000001</v>
      </c>
      <c r="O122">
        <v>0.32800000000000001</v>
      </c>
      <c r="Q122">
        <v>0</v>
      </c>
      <c r="R122">
        <v>1</v>
      </c>
      <c r="S122">
        <v>0</v>
      </c>
      <c r="T122">
        <v>0</v>
      </c>
      <c r="V122">
        <v>0</v>
      </c>
      <c r="Y122" s="1">
        <v>44847</v>
      </c>
      <c r="Z122" s="6">
        <v>0.43188657407407405</v>
      </c>
      <c r="AB122">
        <v>1</v>
      </c>
      <c r="AD122" s="3">
        <f t="shared" si="12"/>
        <v>2.6726494623130446</v>
      </c>
      <c r="AE122" s="3">
        <f t="shared" si="13"/>
        <v>2.9759134813817698</v>
      </c>
      <c r="AF122" s="3">
        <f t="shared" si="14"/>
        <v>0.30326401906872524</v>
      </c>
      <c r="AG122" s="3">
        <f t="shared" si="15"/>
        <v>8.4989496518452043E-2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29</v>
      </c>
      <c r="C123" t="s">
        <v>196</v>
      </c>
      <c r="D123" t="s">
        <v>27</v>
      </c>
      <c r="G123">
        <v>0.5</v>
      </c>
      <c r="H123">
        <v>0.5</v>
      </c>
      <c r="I123">
        <v>1453</v>
      </c>
      <c r="J123">
        <v>2884</v>
      </c>
      <c r="L123">
        <v>681</v>
      </c>
      <c r="M123">
        <v>1.5289999999999999</v>
      </c>
      <c r="N123">
        <v>2.722</v>
      </c>
      <c r="O123">
        <v>1.1930000000000001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44847</v>
      </c>
      <c r="Z123" s="6">
        <v>0.43868055555555552</v>
      </c>
      <c r="AB123">
        <v>1</v>
      </c>
      <c r="AD123" s="3">
        <f t="shared" si="12"/>
        <v>1.5309008805295601</v>
      </c>
      <c r="AE123" s="3">
        <f t="shared" si="13"/>
        <v>2.9583546063881747</v>
      </c>
      <c r="AF123" s="3">
        <f t="shared" si="14"/>
        <v>1.4274537258586146</v>
      </c>
      <c r="AG123" s="3">
        <f t="shared" si="15"/>
        <v>8.0563616291752224E-2</v>
      </c>
      <c r="AH123" s="3"/>
      <c r="AK123">
        <f>ABS(100*(AD123-AD124)/(AVERAGE(AD123:AD124)))</f>
        <v>1.112491657025406</v>
      </c>
      <c r="AQ123">
        <f>ABS(100*(AE123-AE124)/(AVERAGE(AE123:AE124)))</f>
        <v>0.72281012492348395</v>
      </c>
      <c r="AW123">
        <f>ABS(100*(AF123-AF124)/(AVERAGE(AF123:AF124)))</f>
        <v>2.6542502581132235</v>
      </c>
      <c r="BC123">
        <f>ABS(100*(AG123-AG124)/(AVERAGE(AG123:AG124)))</f>
        <v>4.7252971909728672</v>
      </c>
      <c r="BG123" s="3">
        <f>AVERAGE(AD123:AD124)</f>
        <v>1.5224324137362271</v>
      </c>
      <c r="BH123" s="3">
        <f>AVERAGE(AE123:AE124)</f>
        <v>2.9690850299953717</v>
      </c>
      <c r="BI123" s="3">
        <f>AVERAGE(AF123:AF124)</f>
        <v>1.4466526162591447</v>
      </c>
      <c r="BJ123" s="3">
        <f>AVERAGE(AG123:AG124)</f>
        <v>8.2513111153512855E-2</v>
      </c>
    </row>
    <row r="124" spans="1:62" x14ac:dyDescent="0.35">
      <c r="A124">
        <v>100</v>
      </c>
      <c r="B124">
        <v>29</v>
      </c>
      <c r="C124" t="s">
        <v>196</v>
      </c>
      <c r="D124" t="s">
        <v>27</v>
      </c>
      <c r="G124">
        <v>0.5</v>
      </c>
      <c r="H124">
        <v>0.5</v>
      </c>
      <c r="I124">
        <v>1436</v>
      </c>
      <c r="J124">
        <v>2906</v>
      </c>
      <c r="L124">
        <v>718</v>
      </c>
      <c r="M124">
        <v>1.5169999999999999</v>
      </c>
      <c r="N124">
        <v>2.7410000000000001</v>
      </c>
      <c r="O124">
        <v>1.224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44847</v>
      </c>
      <c r="Z124" s="6">
        <v>0.44599537037037035</v>
      </c>
      <c r="AB124">
        <v>1</v>
      </c>
      <c r="AD124" s="3">
        <f t="shared" si="12"/>
        <v>1.513963946942894</v>
      </c>
      <c r="AE124" s="3">
        <f t="shared" si="13"/>
        <v>2.9798154536025687</v>
      </c>
      <c r="AF124" s="3">
        <f t="shared" si="14"/>
        <v>1.4658515066596747</v>
      </c>
      <c r="AG124" s="3">
        <f t="shared" si="15"/>
        <v>8.4462606015273486E-2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197</v>
      </c>
      <c r="D125" t="s">
        <v>27</v>
      </c>
      <c r="G125">
        <v>0.5</v>
      </c>
      <c r="H125">
        <v>0.5</v>
      </c>
      <c r="I125">
        <v>3109</v>
      </c>
      <c r="J125">
        <v>6914</v>
      </c>
      <c r="L125">
        <v>2334</v>
      </c>
      <c r="M125">
        <v>2.8</v>
      </c>
      <c r="N125">
        <v>6.1360000000000001</v>
      </c>
      <c r="O125">
        <v>3.3359999999999999</v>
      </c>
      <c r="Q125">
        <v>0.128</v>
      </c>
      <c r="R125">
        <v>1</v>
      </c>
      <c r="S125">
        <v>0</v>
      </c>
      <c r="T125">
        <v>0</v>
      </c>
      <c r="V125">
        <v>0</v>
      </c>
      <c r="Y125" s="1">
        <v>44847</v>
      </c>
      <c r="Z125" s="6">
        <v>0.45871527777777782</v>
      </c>
      <c r="AB125">
        <v>1</v>
      </c>
      <c r="AD125" s="3">
        <f t="shared" si="12"/>
        <v>3.1807574699130248</v>
      </c>
      <c r="AE125" s="3">
        <f t="shared" si="13"/>
        <v>6.8895916188429824</v>
      </c>
      <c r="AF125" s="3">
        <f t="shared" si="14"/>
        <v>3.7088341489299577</v>
      </c>
      <c r="AG125" s="3">
        <f t="shared" si="15"/>
        <v>0.25475361664258017</v>
      </c>
      <c r="AH125" s="3"/>
      <c r="BG125" s="3"/>
      <c r="BH125" s="3"/>
      <c r="BI125" s="3"/>
      <c r="BJ125" s="3"/>
    </row>
    <row r="126" spans="1:62" x14ac:dyDescent="0.35">
      <c r="A126">
        <v>102</v>
      </c>
      <c r="B126">
        <v>30</v>
      </c>
      <c r="C126" t="s">
        <v>197</v>
      </c>
      <c r="D126" t="s">
        <v>27</v>
      </c>
      <c r="G126">
        <v>0.5</v>
      </c>
      <c r="H126">
        <v>0.5</v>
      </c>
      <c r="I126">
        <v>3837</v>
      </c>
      <c r="J126">
        <v>7198</v>
      </c>
      <c r="L126">
        <v>2220</v>
      </c>
      <c r="M126">
        <v>3.359</v>
      </c>
      <c r="N126">
        <v>6.3769999999999998</v>
      </c>
      <c r="O126">
        <v>3.0179999999999998</v>
      </c>
      <c r="Q126">
        <v>0.11600000000000001</v>
      </c>
      <c r="R126">
        <v>1</v>
      </c>
      <c r="S126">
        <v>0</v>
      </c>
      <c r="T126">
        <v>0</v>
      </c>
      <c r="V126">
        <v>0</v>
      </c>
      <c r="Y126" s="1">
        <v>44847</v>
      </c>
      <c r="Z126" s="6">
        <v>0.46585648148148145</v>
      </c>
      <c r="AB126">
        <v>1</v>
      </c>
      <c r="AD126" s="3">
        <f t="shared" si="12"/>
        <v>3.9060567435067215</v>
      </c>
      <c r="AE126" s="3">
        <f t="shared" si="13"/>
        <v>7.166631646519698</v>
      </c>
      <c r="AF126" s="3">
        <f t="shared" si="14"/>
        <v>3.2605749030129765</v>
      </c>
      <c r="AG126" s="3">
        <f t="shared" si="15"/>
        <v>0.24274051317010928</v>
      </c>
      <c r="AH126" s="3"/>
      <c r="AK126">
        <f>ABS(100*(AD126-AD127)/(AVERAGE(AD126:AD127)))</f>
        <v>1.4685026386049991</v>
      </c>
      <c r="AQ126">
        <f>ABS(100*(AE126-AE127)/(AVERAGE(AE126:AE127)))</f>
        <v>1.0948890770804915</v>
      </c>
      <c r="AW126">
        <f>ABS(100*(AF126-AF127)/(AVERAGE(AF126:AF127)))</f>
        <v>4.2542631860515581</v>
      </c>
      <c r="BC126">
        <f>ABS(100*(AG126-AG127)/(AVERAGE(AG126:AG127)))</f>
        <v>0.60592432999329648</v>
      </c>
      <c r="BG126" s="3">
        <f>AVERAGE(AD126:AD127)</f>
        <v>3.9349491596251518</v>
      </c>
      <c r="BH126" s="3">
        <f>AVERAGE(AE126:AE127)</f>
        <v>7.1276119243117098</v>
      </c>
      <c r="BI126" s="3">
        <f>AVERAGE(AF126:AF127)</f>
        <v>3.1926627646865584</v>
      </c>
      <c r="BJ126" s="3">
        <f>AVERAGE(AG126:AG127)</f>
        <v>0.24347815987455923</v>
      </c>
    </row>
    <row r="127" spans="1:62" x14ac:dyDescent="0.35">
      <c r="A127">
        <v>103</v>
      </c>
      <c r="B127">
        <v>30</v>
      </c>
      <c r="C127" t="s">
        <v>197</v>
      </c>
      <c r="D127" t="s">
        <v>27</v>
      </c>
      <c r="G127">
        <v>0.5</v>
      </c>
      <c r="H127">
        <v>0.5</v>
      </c>
      <c r="I127">
        <v>3895</v>
      </c>
      <c r="J127">
        <v>7118</v>
      </c>
      <c r="L127">
        <v>2234</v>
      </c>
      <c r="M127">
        <v>3.403</v>
      </c>
      <c r="N127">
        <v>6.3090000000000002</v>
      </c>
      <c r="O127">
        <v>2.9060000000000001</v>
      </c>
      <c r="Q127">
        <v>0.11799999999999999</v>
      </c>
      <c r="R127">
        <v>1</v>
      </c>
      <c r="S127">
        <v>0</v>
      </c>
      <c r="T127">
        <v>0</v>
      </c>
      <c r="V127">
        <v>0</v>
      </c>
      <c r="Y127" s="1">
        <v>44847</v>
      </c>
      <c r="Z127" s="6">
        <v>0.47351851851851851</v>
      </c>
      <c r="AB127">
        <v>1</v>
      </c>
      <c r="AD127" s="3">
        <f t="shared" si="12"/>
        <v>3.9638415757435821</v>
      </c>
      <c r="AE127" s="3">
        <f t="shared" si="13"/>
        <v>7.0885922021037224</v>
      </c>
      <c r="AF127" s="3">
        <f t="shared" si="14"/>
        <v>3.1247506263601403</v>
      </c>
      <c r="AG127" s="3">
        <f t="shared" si="15"/>
        <v>0.24421580657900921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6610</v>
      </c>
      <c r="J128">
        <v>12924</v>
      </c>
      <c r="L128">
        <v>5278</v>
      </c>
      <c r="M128">
        <v>5.4859999999999998</v>
      </c>
      <c r="N128">
        <v>11.228</v>
      </c>
      <c r="O128">
        <v>5.742</v>
      </c>
      <c r="Q128">
        <v>0.436</v>
      </c>
      <c r="R128">
        <v>1</v>
      </c>
      <c r="S128">
        <v>0</v>
      </c>
      <c r="T128">
        <v>0</v>
      </c>
      <c r="V128">
        <v>0</v>
      </c>
      <c r="Y128" s="1">
        <v>44847</v>
      </c>
      <c r="Z128" s="6">
        <v>0.48703703703703699</v>
      </c>
      <c r="AB128">
        <v>1</v>
      </c>
      <c r="AD128" s="3">
        <f t="shared" si="12"/>
        <v>6.6687694985552408</v>
      </c>
      <c r="AE128" s="3">
        <f t="shared" si="13"/>
        <v>12.752304880593202</v>
      </c>
      <c r="AF128" s="3">
        <f t="shared" si="14"/>
        <v>6.0835353820379616</v>
      </c>
      <c r="AG128" s="3">
        <f t="shared" si="15"/>
        <v>0.56498674491410916</v>
      </c>
      <c r="AH128" s="3"/>
      <c r="BG128" s="3"/>
      <c r="BH128" s="3"/>
      <c r="BI128" s="3"/>
      <c r="BJ128" s="3"/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7827</v>
      </c>
      <c r="J129">
        <v>13038</v>
      </c>
      <c r="L129">
        <v>5401</v>
      </c>
      <c r="M129">
        <v>6.42</v>
      </c>
      <c r="N129">
        <v>11.324</v>
      </c>
      <c r="O129">
        <v>4.9039999999999999</v>
      </c>
      <c r="Q129">
        <v>0.44900000000000001</v>
      </c>
      <c r="R129">
        <v>1</v>
      </c>
      <c r="S129">
        <v>0</v>
      </c>
      <c r="T129">
        <v>0</v>
      </c>
      <c r="V129">
        <v>0</v>
      </c>
      <c r="Y129" s="1">
        <v>44847</v>
      </c>
      <c r="Z129" s="6">
        <v>0.49456018518518513</v>
      </c>
      <c r="AB129">
        <v>1</v>
      </c>
      <c r="AD129" s="3">
        <f t="shared" si="12"/>
        <v>7.8812546853183303</v>
      </c>
      <c r="AE129" s="3">
        <f t="shared" si="13"/>
        <v>12.86351108888597</v>
      </c>
      <c r="AF129" s="3">
        <f t="shared" si="14"/>
        <v>4.9822564035676393</v>
      </c>
      <c r="AG129" s="3">
        <f t="shared" si="15"/>
        <v>0.57794825129230143</v>
      </c>
      <c r="AH129" s="3"/>
      <c r="AK129">
        <f>ABS(100*(AD129-AD130)/(AVERAGE(AD129:AD130)))</f>
        <v>0.59237962741407457</v>
      </c>
      <c r="AM129">
        <f>100*((AVERAGE(AD129:AD130)*25.225)-(AVERAGE(AD111:AD112)*25))/(1000*0.075)</f>
        <v>123.88559631748669</v>
      </c>
      <c r="AQ129">
        <f>ABS(100*(AE129-AE130)/(AVERAGE(AE129:AE130)))</f>
        <v>0.18216766447246921</v>
      </c>
      <c r="AS129">
        <f>100*((AVERAGE(AE129:AE130)*25.225)-(AVERAGE(AE111:AE112)*25))/(2000*0.075)</f>
        <v>104.84228809940235</v>
      </c>
      <c r="AW129">
        <f>ABS(100*(AF129-AF130)/(AVERAGE(AF129:AF130)))</f>
        <v>1.4197598281960007</v>
      </c>
      <c r="AY129">
        <f>100*((AVERAGE(AF129:AF130)*25.225)-(AVERAGE(AF111:AF112)*25))/(1000*0.075)</f>
        <v>85.798979881318019</v>
      </c>
      <c r="BC129">
        <f>ABS(100*(AG129-AG130)/(AVERAGE(AG129:AG130)))</f>
        <v>0.16396370874269006</v>
      </c>
      <c r="BE129">
        <f>100*((AVERAGE(AG129:AG130)*25.225)-(AVERAGE(AG111:AG112)*25))/(100*0.075)</f>
        <v>124.00899012920384</v>
      </c>
      <c r="BG129" s="3">
        <f>AVERAGE(AD129:AD130)</f>
        <v>7.9046675052763691</v>
      </c>
      <c r="BH129" s="3">
        <f>AVERAGE(AE129:AE130)</f>
        <v>12.851805172223575</v>
      </c>
      <c r="BI129" s="3">
        <f>AVERAGE(AF129:AF130)</f>
        <v>4.9471376669472047</v>
      </c>
      <c r="BJ129" s="3">
        <f>AVERAGE(AG129:AG130)</f>
        <v>0.57842245274516213</v>
      </c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7874</v>
      </c>
      <c r="J130">
        <v>13014</v>
      </c>
      <c r="L130">
        <v>5410</v>
      </c>
      <c r="M130">
        <v>6.4550000000000001</v>
      </c>
      <c r="N130">
        <v>11.303000000000001</v>
      </c>
      <c r="O130">
        <v>4.8479999999999999</v>
      </c>
      <c r="Q130">
        <v>0.45</v>
      </c>
      <c r="R130">
        <v>1</v>
      </c>
      <c r="S130">
        <v>0</v>
      </c>
      <c r="T130">
        <v>0</v>
      </c>
      <c r="V130">
        <v>0</v>
      </c>
      <c r="Y130" s="1">
        <v>44847</v>
      </c>
      <c r="Z130" s="6">
        <v>0.50248842592592591</v>
      </c>
      <c r="AB130">
        <v>1</v>
      </c>
      <c r="AD130" s="3">
        <f t="shared" si="12"/>
        <v>7.9280803252344079</v>
      </c>
      <c r="AE130" s="3">
        <f t="shared" si="13"/>
        <v>12.840099255561178</v>
      </c>
      <c r="AF130" s="3">
        <f t="shared" si="14"/>
        <v>4.9120189303267701</v>
      </c>
      <c r="AG130" s="3">
        <f t="shared" si="15"/>
        <v>0.57889665419802283</v>
      </c>
      <c r="AH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5057</v>
      </c>
      <c r="J131">
        <v>7295</v>
      </c>
      <c r="L131">
        <v>2305</v>
      </c>
      <c r="M131">
        <v>4.2949999999999999</v>
      </c>
      <c r="N131">
        <v>6.4589999999999996</v>
      </c>
      <c r="O131">
        <v>2.1640000000000001</v>
      </c>
      <c r="Q131">
        <v>0.125</v>
      </c>
      <c r="R131">
        <v>1</v>
      </c>
      <c r="S131">
        <v>0</v>
      </c>
      <c r="T131">
        <v>0</v>
      </c>
      <c r="V131">
        <v>0</v>
      </c>
      <c r="Y131" s="1">
        <v>44847</v>
      </c>
      <c r="Z131" s="6">
        <v>0.51589120370370367</v>
      </c>
      <c r="AB131">
        <v>1</v>
      </c>
      <c r="AD131" s="3">
        <f t="shared" si="12"/>
        <v>5.1215308009027529</v>
      </c>
      <c r="AE131" s="3">
        <f t="shared" si="13"/>
        <v>7.2612544728740698</v>
      </c>
      <c r="AF131" s="3">
        <f t="shared" si="14"/>
        <v>2.1397236719713169</v>
      </c>
      <c r="AG131" s="3">
        <f t="shared" si="15"/>
        <v>0.2516976517241446</v>
      </c>
      <c r="AH131" s="3"/>
      <c r="BG131" s="3"/>
      <c r="BH131" s="3"/>
      <c r="BI131" s="3"/>
      <c r="BJ131" s="3"/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4013</v>
      </c>
      <c r="J132">
        <v>7409</v>
      </c>
      <c r="L132">
        <v>2427</v>
      </c>
      <c r="M132">
        <v>3.4940000000000002</v>
      </c>
      <c r="N132">
        <v>6.556</v>
      </c>
      <c r="O132">
        <v>3.0619999999999998</v>
      </c>
      <c r="Q132">
        <v>0.13800000000000001</v>
      </c>
      <c r="R132">
        <v>1</v>
      </c>
      <c r="S132">
        <v>0</v>
      </c>
      <c r="T132">
        <v>0</v>
      </c>
      <c r="V132">
        <v>0</v>
      </c>
      <c r="Y132" s="1">
        <v>44847</v>
      </c>
      <c r="Z132" s="6">
        <v>0.52314814814814814</v>
      </c>
      <c r="AB132">
        <v>2</v>
      </c>
      <c r="AD132" s="3">
        <f t="shared" si="12"/>
        <v>4.081403820639264</v>
      </c>
      <c r="AE132" s="3">
        <f t="shared" si="13"/>
        <v>7.3724606811668352</v>
      </c>
      <c r="AF132" s="3">
        <f t="shared" si="14"/>
        <v>3.2910568605275712</v>
      </c>
      <c r="AG132" s="3">
        <f t="shared" si="15"/>
        <v>0.26455378000170116</v>
      </c>
      <c r="AH132" s="3"/>
      <c r="AK132">
        <f>ABS(100*(AD132-AD133)/(AVERAGE(AD132:AD133)))</f>
        <v>0.98120950742815716</v>
      </c>
      <c r="AL132">
        <f>ABS(100*((AVERAGE(AD132:AD133)-AVERAGE(AD126:AD127))/(AVERAGE(AD126:AD127,AD132:AD133))))</f>
        <v>3.1646347552204883</v>
      </c>
      <c r="AQ132">
        <f>ABS(100*(AE132-AE133)/(AVERAGE(AE132:AE133)))</f>
        <v>0.1589051175632557</v>
      </c>
      <c r="AR132">
        <f>ABS(100*((AVERAGE(AE132:AE133)-AVERAGE(AE126:AE127))/(AVERAGE(AE126:AE127,AE132:AE133))))</f>
        <v>3.2978084276646737</v>
      </c>
      <c r="AW132">
        <f>ABS(100*(AF132-AF133)/(AVERAGE(AF132:AF133)))</f>
        <v>0.85157601295287777</v>
      </c>
      <c r="AX132">
        <f>ABS(100*((AVERAGE(AF132:AF133)-AVERAGE(AF126:AF127))/(AVERAGE(AF126:AF127,AF132:AF133))))</f>
        <v>3.4616969449114672</v>
      </c>
      <c r="BC132">
        <f>ABS(100*(AG132-AG133)/(AVERAGE(AG132:AG133)))</f>
        <v>5.8630116758906627</v>
      </c>
      <c r="BD132">
        <f>ABS(100*((AVERAGE(AG132:AG133)-AVERAGE(AG126:AG127))/(AVERAGE(AG126:AG127,AG132:AG133))))</f>
        <v>5.4110513972671912</v>
      </c>
      <c r="BG132" s="3">
        <f>AVERAGE(AD132:AD133)</f>
        <v>4.0614780164196569</v>
      </c>
      <c r="BH132" s="3">
        <f>AVERAGE(AE132:AE133)</f>
        <v>7.3666077228356368</v>
      </c>
      <c r="BI132" s="3">
        <f>AVERAGE(AF132:AF133)</f>
        <v>3.3051297064159804</v>
      </c>
      <c r="BJ132" s="3">
        <f>AVERAGE(AG132:AG133)</f>
        <v>0.25701924580624791</v>
      </c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3973</v>
      </c>
      <c r="J133">
        <v>7397</v>
      </c>
      <c r="L133">
        <v>2284</v>
      </c>
      <c r="M133">
        <v>3.4630000000000001</v>
      </c>
      <c r="N133">
        <v>6.5449999999999999</v>
      </c>
      <c r="O133">
        <v>3.0830000000000002</v>
      </c>
      <c r="Q133">
        <v>0.123</v>
      </c>
      <c r="R133">
        <v>1</v>
      </c>
      <c r="S133">
        <v>0</v>
      </c>
      <c r="T133">
        <v>0</v>
      </c>
      <c r="V133">
        <v>0</v>
      </c>
      <c r="Y133" s="1">
        <v>44847</v>
      </c>
      <c r="Z133" s="6">
        <v>0.53093749999999995</v>
      </c>
      <c r="AB133">
        <v>2</v>
      </c>
      <c r="AD133" s="3">
        <f t="shared" si="12"/>
        <v>4.0415522122000498</v>
      </c>
      <c r="AE133" s="3">
        <f t="shared" si="13"/>
        <v>7.3607547645044393</v>
      </c>
      <c r="AF133" s="3">
        <f t="shared" si="14"/>
        <v>3.3192025523043895</v>
      </c>
      <c r="AG133" s="3">
        <f t="shared" si="15"/>
        <v>0.24948471161079472</v>
      </c>
      <c r="AH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1352</v>
      </c>
      <c r="J134">
        <v>540</v>
      </c>
      <c r="L134">
        <v>306</v>
      </c>
      <c r="M134">
        <v>1.452</v>
      </c>
      <c r="N134">
        <v>0.73599999999999999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44847</v>
      </c>
      <c r="Z134" s="6">
        <v>0.54293981481481479</v>
      </c>
      <c r="AB134">
        <v>1</v>
      </c>
      <c r="AD134" s="3">
        <f t="shared" si="12"/>
        <v>1.4302755692205444</v>
      </c>
      <c r="AE134" s="3">
        <f t="shared" si="13"/>
        <v>0.67179888500006868</v>
      </c>
      <c r="AF134" s="3">
        <f t="shared" si="14"/>
        <v>-0.75847668422047576</v>
      </c>
      <c r="AG134" s="3">
        <f t="shared" si="15"/>
        <v>4.1046828553361142E-2</v>
      </c>
      <c r="AH134" s="3"/>
      <c r="BG134" s="3"/>
      <c r="BH134" s="3"/>
      <c r="BI134" s="3"/>
      <c r="BJ134" s="3"/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267</v>
      </c>
      <c r="J135">
        <v>551</v>
      </c>
      <c r="L135">
        <v>280</v>
      </c>
      <c r="M135">
        <v>0.62</v>
      </c>
      <c r="N135">
        <v>0.745</v>
      </c>
      <c r="O135">
        <v>0.125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44847</v>
      </c>
      <c r="Z135" s="6">
        <v>0.54902777777777778</v>
      </c>
      <c r="AB135">
        <v>1</v>
      </c>
      <c r="AD135" s="3">
        <f t="shared" si="12"/>
        <v>0.34930069030686112</v>
      </c>
      <c r="AE135" s="3">
        <f t="shared" si="13"/>
        <v>0.68252930860726535</v>
      </c>
      <c r="AF135" s="3">
        <f t="shared" si="14"/>
        <v>0.33322861830040423</v>
      </c>
      <c r="AG135" s="3">
        <f t="shared" si="15"/>
        <v>3.830699793683269E-2</v>
      </c>
      <c r="AH135" s="3"/>
      <c r="AK135">
        <f>ABS(100*(AD135-AD136)/(AVERAGE(AD135:AD136)))</f>
        <v>8.9391774610519903</v>
      </c>
      <c r="AQ135">
        <f>ABS(100*(AE135-AE136)/(AVERAGE(AE135:AE136)))</f>
        <v>5.582683516595921</v>
      </c>
      <c r="AW135">
        <f>ABS(100*(AF135-AF136)/(AVERAGE(AF135:AF136)))</f>
        <v>2.1781519803098046</v>
      </c>
      <c r="BC135">
        <f>ABS(100*(AG135-AG136)/(AVERAGE(AG135:AG136)))</f>
        <v>10.429716494972356</v>
      </c>
      <c r="BG135" s="3">
        <f>AVERAGE(AD135:AD136)</f>
        <v>0.33435633714215585</v>
      </c>
      <c r="BH135" s="3">
        <f>AVERAGE(AE135:AE136)</f>
        <v>0.66399494055847108</v>
      </c>
      <c r="BI135" s="3">
        <f>AVERAGE(AF135:AF136)</f>
        <v>0.32963860341631523</v>
      </c>
      <c r="BJ135" s="3">
        <f>AVERAGE(AG135:AG136)</f>
        <v>4.0414559949546881E-2</v>
      </c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237</v>
      </c>
      <c r="J136">
        <v>513</v>
      </c>
      <c r="L136">
        <v>320</v>
      </c>
      <c r="M136">
        <v>0.59599999999999997</v>
      </c>
      <c r="N136">
        <v>0.71299999999999997</v>
      </c>
      <c r="O136">
        <v>0.11700000000000001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44847</v>
      </c>
      <c r="Z136" s="6">
        <v>0.55547453703703698</v>
      </c>
      <c r="AB136">
        <v>1</v>
      </c>
      <c r="AD136" s="3">
        <f t="shared" si="12"/>
        <v>0.31941198397745052</v>
      </c>
      <c r="AE136" s="3">
        <f t="shared" si="13"/>
        <v>0.6454605725096767</v>
      </c>
      <c r="AF136" s="3">
        <f t="shared" si="14"/>
        <v>0.32604858853222618</v>
      </c>
      <c r="AG136" s="3">
        <f t="shared" si="15"/>
        <v>4.2522121962261072E-2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3071</v>
      </c>
      <c r="J137">
        <v>6373</v>
      </c>
      <c r="L137">
        <v>4121</v>
      </c>
      <c r="M137">
        <v>4.6189999999999998</v>
      </c>
      <c r="N137">
        <v>9.4629999999999992</v>
      </c>
      <c r="O137">
        <v>4.8440000000000003</v>
      </c>
      <c r="Q137">
        <v>0.52500000000000002</v>
      </c>
      <c r="R137">
        <v>1</v>
      </c>
      <c r="S137">
        <v>0</v>
      </c>
      <c r="T137">
        <v>0</v>
      </c>
      <c r="V137">
        <v>0</v>
      </c>
      <c r="Y137" s="1">
        <v>44847</v>
      </c>
      <c r="Z137" s="6">
        <v>0.56754629629629627</v>
      </c>
      <c r="AB137">
        <v>1</v>
      </c>
      <c r="AD137" s="3">
        <f t="shared" si="12"/>
        <v>5.2381640698262855</v>
      </c>
      <c r="AE137" s="3">
        <f t="shared" si="13"/>
        <v>10.603083126633237</v>
      </c>
      <c r="AF137" s="3">
        <f t="shared" si="14"/>
        <v>5.3649190568069516</v>
      </c>
      <c r="AG137" s="3">
        <f t="shared" si="15"/>
        <v>0.7384404707976554</v>
      </c>
      <c r="AH137" s="3"/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5430</v>
      </c>
      <c r="J138">
        <v>6427</v>
      </c>
      <c r="L138">
        <v>4134</v>
      </c>
      <c r="M138">
        <v>7.6349999999999998</v>
      </c>
      <c r="N138">
        <v>9.5399999999999991</v>
      </c>
      <c r="O138">
        <v>1.905</v>
      </c>
      <c r="Q138">
        <v>0.52700000000000002</v>
      </c>
      <c r="R138">
        <v>1</v>
      </c>
      <c r="S138">
        <v>0</v>
      </c>
      <c r="T138">
        <v>0</v>
      </c>
      <c r="V138">
        <v>0</v>
      </c>
      <c r="Y138" s="1">
        <v>44847</v>
      </c>
      <c r="Z138" s="6">
        <v>0.57429398148148147</v>
      </c>
      <c r="AB138">
        <v>1</v>
      </c>
      <c r="AD138" s="3">
        <f t="shared" si="12"/>
        <v>9.1552450826640417</v>
      </c>
      <c r="AE138" s="3">
        <f t="shared" si="13"/>
        <v>10.690877501601211</v>
      </c>
      <c r="AF138" s="3">
        <f t="shared" si="14"/>
        <v>1.5356324189371691</v>
      </c>
      <c r="AG138" s="3">
        <f t="shared" si="15"/>
        <v>0.74072366297809578</v>
      </c>
      <c r="AH138" s="3"/>
      <c r="AI138">
        <f>100*(AVERAGE(I138:I139))/(AVERAGE(I$51:I$52))</f>
        <v>89.499716208546175</v>
      </c>
      <c r="AK138">
        <f>ABS(100*(AD138-AD139)/(AVERAGE(AD138:AD139)))</f>
        <v>3.1770955840835251</v>
      </c>
      <c r="AO138">
        <f>100*(AVERAGE(J138:J139))/(AVERAGE(J$51:J$52))</f>
        <v>85.18886022358933</v>
      </c>
      <c r="AQ138">
        <f>ABS(100*(AE138-AE139)/(AVERAGE(AE138:AE139)))</f>
        <v>0.36431662914322077</v>
      </c>
      <c r="AU138">
        <f>100*(((AVERAGE(J138:J139))-(AVERAGE(I138:I139)))/((AVERAGE(J$51:J$52))-(AVERAGE($I$51:I52))))</f>
        <v>66.091954022988503</v>
      </c>
      <c r="AW138">
        <f>ABS(100*(AF138-AF139)/(AVERAGE(AF138:AF139)))</f>
        <v>18.228918947523315</v>
      </c>
      <c r="BA138">
        <f>100*(AVERAGE(L138:L139))/(AVERAGE(L$51:L$52))</f>
        <v>116.05747767857143</v>
      </c>
      <c r="BC138">
        <f>ABS(100*(AG138-AG139)/(AVERAGE(AG138:AG139)))</f>
        <v>1.2019741979206433</v>
      </c>
      <c r="BG138" s="3">
        <f>AVERAGE(AD138:AD139)</f>
        <v>9.303028130626128</v>
      </c>
      <c r="BH138" s="3">
        <f>AVERAGE(AE138:AE139)</f>
        <v>10.710387362705205</v>
      </c>
      <c r="BI138" s="3">
        <f>AVERAGE(AF138:AF139)</f>
        <v>1.4073592320790782</v>
      </c>
      <c r="BJ138" s="3">
        <f>AVERAGE(AG138:AG139)</f>
        <v>0.74520223225511328</v>
      </c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5608</v>
      </c>
      <c r="J139">
        <v>6451</v>
      </c>
      <c r="L139">
        <v>4185</v>
      </c>
      <c r="M139">
        <v>7.8620000000000001</v>
      </c>
      <c r="N139">
        <v>9.5730000000000004</v>
      </c>
      <c r="O139">
        <v>1.7110000000000001</v>
      </c>
      <c r="Q139">
        <v>0.53600000000000003</v>
      </c>
      <c r="R139">
        <v>1</v>
      </c>
      <c r="S139">
        <v>0</v>
      </c>
      <c r="T139">
        <v>0</v>
      </c>
      <c r="V139">
        <v>0</v>
      </c>
      <c r="Y139" s="1">
        <v>44847</v>
      </c>
      <c r="Z139" s="6">
        <v>0.58156249999999998</v>
      </c>
      <c r="AB139">
        <v>1</v>
      </c>
      <c r="AD139" s="3">
        <f t="shared" si="12"/>
        <v>9.4508111785882125</v>
      </c>
      <c r="AE139" s="3">
        <f t="shared" si="13"/>
        <v>10.7298972238092</v>
      </c>
      <c r="AF139" s="3">
        <f t="shared" si="14"/>
        <v>1.2790860452209873</v>
      </c>
      <c r="AG139" s="3">
        <f t="shared" si="15"/>
        <v>0.7496808015321309</v>
      </c>
      <c r="AH139" s="3"/>
      <c r="BG139" s="3"/>
      <c r="BH139" s="3"/>
      <c r="BI139" s="3"/>
      <c r="BJ139" s="3"/>
    </row>
    <row r="140" spans="1:62" x14ac:dyDescent="0.35">
      <c r="A140">
        <v>116</v>
      </c>
      <c r="B140">
        <v>6</v>
      </c>
      <c r="R140">
        <v>1</v>
      </c>
    </row>
  </sheetData>
  <conditionalFormatting sqref="BC37:BD38 AK40:AL41 AW40:AX41 AQ40:AR41 AK43:AL44 AL42 AQ43:AR44 AR42 AW43:AX44 AX42 BD42 BC40:BD41 BD39 BD36">
    <cfRule type="cellIs" dxfId="659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658" priority="329" operator="between">
      <formula>80</formula>
      <formula>120</formula>
    </cfRule>
  </conditionalFormatting>
  <conditionalFormatting sqref="BC44">
    <cfRule type="cellIs" dxfId="657" priority="328" operator="greaterThan">
      <formula>20</formula>
    </cfRule>
  </conditionalFormatting>
  <conditionalFormatting sqref="AL48 AX48 BD48 BC53:BD53 AW53:AX53 AK53:AL53">
    <cfRule type="cellIs" dxfId="656" priority="327" operator="greaterThan">
      <formula>20</formula>
    </cfRule>
  </conditionalFormatting>
  <conditionalFormatting sqref="AK53">
    <cfRule type="cellIs" dxfId="655" priority="325" operator="greaterThan">
      <formula>20</formula>
    </cfRule>
  </conditionalFormatting>
  <conditionalFormatting sqref="BC53">
    <cfRule type="cellIs" dxfId="654" priority="322" operator="greaterThan">
      <formula>20</formula>
    </cfRule>
  </conditionalFormatting>
  <conditionalFormatting sqref="AM35:AN40 AY35:AZ40">
    <cfRule type="cellIs" dxfId="653" priority="320" operator="between">
      <formula>80</formula>
      <formula>120</formula>
    </cfRule>
  </conditionalFormatting>
  <conditionalFormatting sqref="AR48 AQ53:AR53">
    <cfRule type="cellIs" dxfId="652" priority="326" operator="greaterThan">
      <formula>20</formula>
    </cfRule>
  </conditionalFormatting>
  <conditionalFormatting sqref="AQ35:AR35 AQ40:AR40 AR39 AQ37:AR38 AR36">
    <cfRule type="cellIs" dxfId="651" priority="319" operator="greaterThan">
      <formula>20</formula>
    </cfRule>
  </conditionalFormatting>
  <conditionalFormatting sqref="AS35:AT40">
    <cfRule type="cellIs" dxfId="650" priority="318" operator="between">
      <formula>80</formula>
      <formula>120</formula>
    </cfRule>
  </conditionalFormatting>
  <conditionalFormatting sqref="AQ53">
    <cfRule type="cellIs" dxfId="649" priority="324" operator="greaterThan">
      <formula>20</formula>
    </cfRule>
  </conditionalFormatting>
  <conditionalFormatting sqref="AW53">
    <cfRule type="cellIs" dxfId="648" priority="323" operator="greaterThan">
      <formula>20</formula>
    </cfRule>
  </conditionalFormatting>
  <conditionalFormatting sqref="AK35:AL35 AW35:AX35 AK40:AL40 AL39 AK37:AL38 AL36 AW40:AX40 AX39 AW37:AX38 AX36">
    <cfRule type="cellIs" dxfId="647" priority="321" operator="greaterThan">
      <formula>20</formula>
    </cfRule>
  </conditionalFormatting>
  <conditionalFormatting sqref="BC53">
    <cfRule type="cellIs" dxfId="646" priority="316" operator="greaterThan">
      <formula>20</formula>
    </cfRule>
  </conditionalFormatting>
  <conditionalFormatting sqref="AW53">
    <cfRule type="cellIs" dxfId="645" priority="317" operator="greaterThan">
      <formula>20</formula>
    </cfRule>
  </conditionalFormatting>
  <conditionalFormatting sqref="BE84">
    <cfRule type="cellIs" dxfId="644" priority="212" operator="between">
      <formula>80</formula>
      <formula>120</formula>
    </cfRule>
  </conditionalFormatting>
  <conditionalFormatting sqref="AK49">
    <cfRule type="cellIs" dxfId="643" priority="315" operator="greaterThan">
      <formula>20</formula>
    </cfRule>
  </conditionalFormatting>
  <conditionalFormatting sqref="AQ49">
    <cfRule type="cellIs" dxfId="642" priority="314" operator="greaterThan">
      <formula>20</formula>
    </cfRule>
  </conditionalFormatting>
  <conditionalFormatting sqref="AW49">
    <cfRule type="cellIs" dxfId="641" priority="313" operator="greaterThan">
      <formula>20</formula>
    </cfRule>
  </conditionalFormatting>
  <conditionalFormatting sqref="BC49">
    <cfRule type="cellIs" dxfId="640" priority="312" operator="greaterThan">
      <formula>20</formula>
    </cfRule>
  </conditionalFormatting>
  <conditionalFormatting sqref="AK46">
    <cfRule type="cellIs" dxfId="639" priority="311" operator="greaterThan">
      <formula>20</formula>
    </cfRule>
  </conditionalFormatting>
  <conditionalFormatting sqref="AQ46">
    <cfRule type="cellIs" dxfId="638" priority="310" operator="greaterThan">
      <formula>20</formula>
    </cfRule>
  </conditionalFormatting>
  <conditionalFormatting sqref="AW46">
    <cfRule type="cellIs" dxfId="637" priority="309" operator="greaterThan">
      <formula>20</formula>
    </cfRule>
  </conditionalFormatting>
  <conditionalFormatting sqref="BC46">
    <cfRule type="cellIs" dxfId="636" priority="308" operator="greaterThan">
      <formula>20</formula>
    </cfRule>
  </conditionalFormatting>
  <conditionalFormatting sqref="AK47">
    <cfRule type="cellIs" dxfId="635" priority="307" operator="greaterThan">
      <formula>20</formula>
    </cfRule>
  </conditionalFormatting>
  <conditionalFormatting sqref="AQ47">
    <cfRule type="cellIs" dxfId="634" priority="306" operator="greaterThan">
      <formula>20</formula>
    </cfRule>
  </conditionalFormatting>
  <conditionalFormatting sqref="AW47">
    <cfRule type="cellIs" dxfId="633" priority="305" operator="greaterThan">
      <formula>20</formula>
    </cfRule>
  </conditionalFormatting>
  <conditionalFormatting sqref="BC47">
    <cfRule type="cellIs" dxfId="632" priority="304" operator="greaterThan">
      <formula>20</formula>
    </cfRule>
  </conditionalFormatting>
  <conditionalFormatting sqref="AW89">
    <cfRule type="cellIs" dxfId="631" priority="206" operator="greaterThan">
      <formula>20</formula>
    </cfRule>
  </conditionalFormatting>
  <conditionalFormatting sqref="BC89">
    <cfRule type="cellIs" dxfId="630" priority="205" operator="greaterThan">
      <formula>20</formula>
    </cfRule>
  </conditionalFormatting>
  <conditionalFormatting sqref="AK95 AK92">
    <cfRule type="cellIs" dxfId="629" priority="204" operator="greaterThan">
      <formula>20</formula>
    </cfRule>
  </conditionalFormatting>
  <conditionalFormatting sqref="AQ95 AQ92">
    <cfRule type="cellIs" dxfId="628" priority="203" operator="greaterThan">
      <formula>20</formula>
    </cfRule>
  </conditionalFormatting>
  <conditionalFormatting sqref="AK52">
    <cfRule type="cellIs" dxfId="627" priority="303" operator="greaterThan">
      <formula>20</formula>
    </cfRule>
  </conditionalFormatting>
  <conditionalFormatting sqref="AQ52">
    <cfRule type="cellIs" dxfId="626" priority="302" operator="greaterThan">
      <formula>20</formula>
    </cfRule>
  </conditionalFormatting>
  <conditionalFormatting sqref="AW52">
    <cfRule type="cellIs" dxfId="625" priority="301" operator="greaterThan">
      <formula>20</formula>
    </cfRule>
  </conditionalFormatting>
  <conditionalFormatting sqref="BC52">
    <cfRule type="cellIs" dxfId="624" priority="300" operator="greaterThan">
      <formula>20</formula>
    </cfRule>
  </conditionalFormatting>
  <conditionalFormatting sqref="AK86 AK83 AK80 AK77 AK74 AK71 AK68 AK65 AK62 AK59 AK56">
    <cfRule type="cellIs" dxfId="623" priority="299" operator="greaterThan">
      <formula>20</formula>
    </cfRule>
  </conditionalFormatting>
  <conditionalFormatting sqref="AQ86 AQ83 AQ80 AQ77 AQ74 AQ71 AQ68 AQ65 AQ62 AQ59 AQ56">
    <cfRule type="cellIs" dxfId="622" priority="298" operator="greaterThan">
      <formula>20</formula>
    </cfRule>
  </conditionalFormatting>
  <conditionalFormatting sqref="AW86 AW83 AW80 AW77 AW74 AW71 AW68 AW65 AW62 AW59 AW56">
    <cfRule type="cellIs" dxfId="621" priority="297" operator="greaterThan">
      <formula>20</formula>
    </cfRule>
  </conditionalFormatting>
  <conditionalFormatting sqref="BC86 BC83 BC80 BC77 BC74 BC71 BC68 BC65 BC62 BC59 BC56">
    <cfRule type="cellIs" dxfId="620" priority="296" operator="greaterThan">
      <formula>20</formula>
    </cfRule>
  </conditionalFormatting>
  <conditionalFormatting sqref="AK93">
    <cfRule type="cellIs" dxfId="619" priority="295" operator="greaterThan">
      <formula>20</formula>
    </cfRule>
  </conditionalFormatting>
  <conditionalFormatting sqref="AQ93">
    <cfRule type="cellIs" dxfId="618" priority="294" operator="greaterThan">
      <formula>20</formula>
    </cfRule>
  </conditionalFormatting>
  <conditionalFormatting sqref="AW93">
    <cfRule type="cellIs" dxfId="617" priority="293" operator="greaterThan">
      <formula>20</formula>
    </cfRule>
  </conditionalFormatting>
  <conditionalFormatting sqref="BC96 BC93">
    <cfRule type="cellIs" dxfId="616" priority="292" operator="greaterThan">
      <formula>20</formula>
    </cfRule>
  </conditionalFormatting>
  <conditionalFormatting sqref="AM87:AN87">
    <cfRule type="cellIs" dxfId="615" priority="291" operator="between">
      <formula>80</formula>
      <formula>120</formula>
    </cfRule>
  </conditionalFormatting>
  <conditionalFormatting sqref="AL86">
    <cfRule type="cellIs" dxfId="614" priority="290" operator="greaterThan">
      <formula>20</formula>
    </cfRule>
  </conditionalFormatting>
  <conditionalFormatting sqref="AM86:AN86">
    <cfRule type="cellIs" dxfId="613" priority="289" operator="between">
      <formula>80</formula>
      <formula>120</formula>
    </cfRule>
  </conditionalFormatting>
  <conditionalFormatting sqref="AM86:AN86">
    <cfRule type="cellIs" dxfId="612" priority="288" operator="between">
      <formula>80</formula>
      <formula>120</formula>
    </cfRule>
  </conditionalFormatting>
  <conditionalFormatting sqref="AR84">
    <cfRule type="cellIs" dxfId="611" priority="227" operator="greaterThan">
      <formula>20</formula>
    </cfRule>
  </conditionalFormatting>
  <conditionalFormatting sqref="AM88:AN88">
    <cfRule type="cellIs" dxfId="610" priority="287" operator="between">
      <formula>80</formula>
      <formula>120</formula>
    </cfRule>
  </conditionalFormatting>
  <conditionalFormatting sqref="AK87 AK84 AK81 AK78 AK75 AK72 AK69 AK66 AK63 AK60 AK57 AK54">
    <cfRule type="cellIs" dxfId="609" priority="242" operator="greaterThan">
      <formula>20</formula>
    </cfRule>
  </conditionalFormatting>
  <conditionalFormatting sqref="AQ87 AQ84 AQ81 AQ78 AQ75 AQ72 AQ69 AQ66 AQ63 AQ60 AQ57 AQ54">
    <cfRule type="cellIs" dxfId="608" priority="241" operator="greaterThan">
      <formula>20</formula>
    </cfRule>
  </conditionalFormatting>
  <conditionalFormatting sqref="AW87 AW84 AW81 AW78 AW75 AW72 AW69 AW66 AW63 AW60 AW57 AW54">
    <cfRule type="cellIs" dxfId="607" priority="240" operator="greaterThan">
      <formula>20</formula>
    </cfRule>
  </conditionalFormatting>
  <conditionalFormatting sqref="BC87 BC84 BC81 BC78 BC75 BC72 BC69 BC66 BC63 BC60 BC57 BC54">
    <cfRule type="cellIs" dxfId="606" priority="239" operator="greaterThan">
      <formula>20</formula>
    </cfRule>
  </conditionalFormatting>
  <conditionalFormatting sqref="AQ94 AQ91">
    <cfRule type="cellIs" dxfId="605" priority="237" operator="greaterThan">
      <formula>20</formula>
    </cfRule>
  </conditionalFormatting>
  <conditionalFormatting sqref="AW94 AW91">
    <cfRule type="cellIs" dxfId="604" priority="236" operator="greaterThan">
      <formula>20</formula>
    </cfRule>
  </conditionalFormatting>
  <conditionalFormatting sqref="AS87:AT87">
    <cfRule type="cellIs" dxfId="603" priority="286" operator="between">
      <formula>80</formula>
      <formula>120</formula>
    </cfRule>
  </conditionalFormatting>
  <conditionalFormatting sqref="AS87:AT87">
    <cfRule type="cellIs" dxfId="602" priority="285" operator="between">
      <formula>80</formula>
      <formula>120</formula>
    </cfRule>
  </conditionalFormatting>
  <conditionalFormatting sqref="AR86">
    <cfRule type="cellIs" dxfId="601" priority="284" operator="greaterThan">
      <formula>20</formula>
    </cfRule>
  </conditionalFormatting>
  <conditionalFormatting sqref="AS86:AT86">
    <cfRule type="cellIs" dxfId="600" priority="283" operator="between">
      <formula>80</formula>
      <formula>120</formula>
    </cfRule>
  </conditionalFormatting>
  <conditionalFormatting sqref="AS86:AT86">
    <cfRule type="cellIs" dxfId="599" priority="282" operator="between">
      <formula>80</formula>
      <formula>120</formula>
    </cfRule>
  </conditionalFormatting>
  <conditionalFormatting sqref="AS86:AT86">
    <cfRule type="cellIs" dxfId="598" priority="281" operator="between">
      <formula>80</formula>
      <formula>120</formula>
    </cfRule>
  </conditionalFormatting>
  <conditionalFormatting sqref="AS88:AT88">
    <cfRule type="cellIs" dxfId="597" priority="280" operator="between">
      <formula>80</formula>
      <formula>120</formula>
    </cfRule>
  </conditionalFormatting>
  <conditionalFormatting sqref="AS88:AT88">
    <cfRule type="cellIs" dxfId="596" priority="279" operator="between">
      <formula>80</formula>
      <formula>120</formula>
    </cfRule>
  </conditionalFormatting>
  <conditionalFormatting sqref="AY87:AZ87">
    <cfRule type="cellIs" dxfId="595" priority="278" operator="between">
      <formula>80</formula>
      <formula>120</formula>
    </cfRule>
  </conditionalFormatting>
  <conditionalFormatting sqref="AX86">
    <cfRule type="cellIs" dxfId="594" priority="277" operator="greaterThan">
      <formula>20</formula>
    </cfRule>
  </conditionalFormatting>
  <conditionalFormatting sqref="AY86:AZ86">
    <cfRule type="cellIs" dxfId="593" priority="276" operator="between">
      <formula>80</formula>
      <formula>120</formula>
    </cfRule>
  </conditionalFormatting>
  <conditionalFormatting sqref="AY86:AZ86">
    <cfRule type="cellIs" dxfId="592" priority="274" operator="between">
      <formula>80</formula>
      <formula>120</formula>
    </cfRule>
  </conditionalFormatting>
  <conditionalFormatting sqref="AY86:AZ86">
    <cfRule type="cellIs" dxfId="591" priority="275" operator="between">
      <formula>80</formula>
      <formula>120</formula>
    </cfRule>
  </conditionalFormatting>
  <conditionalFormatting sqref="AY88:AZ88">
    <cfRule type="cellIs" dxfId="590" priority="273" operator="between">
      <formula>80</formula>
      <formula>120</formula>
    </cfRule>
  </conditionalFormatting>
  <conditionalFormatting sqref="BE87">
    <cfRule type="cellIs" dxfId="589" priority="272" operator="between">
      <formula>80</formula>
      <formula>120</formula>
    </cfRule>
  </conditionalFormatting>
  <conditionalFormatting sqref="BD86">
    <cfRule type="cellIs" dxfId="588" priority="271" operator="greaterThan">
      <formula>20</formula>
    </cfRule>
  </conditionalFormatting>
  <conditionalFormatting sqref="BE86">
    <cfRule type="cellIs" dxfId="587" priority="270" operator="between">
      <formula>80</formula>
      <formula>120</formula>
    </cfRule>
  </conditionalFormatting>
  <conditionalFormatting sqref="BE86">
    <cfRule type="cellIs" dxfId="586" priority="269" operator="between">
      <formula>80</formula>
      <formula>120</formula>
    </cfRule>
  </conditionalFormatting>
  <conditionalFormatting sqref="BE86">
    <cfRule type="cellIs" dxfId="585" priority="267" operator="between">
      <formula>80</formula>
      <formula>120</formula>
    </cfRule>
  </conditionalFormatting>
  <conditionalFormatting sqref="BE86">
    <cfRule type="cellIs" dxfId="584" priority="268" operator="between">
      <formula>80</formula>
      <formula>120</formula>
    </cfRule>
  </conditionalFormatting>
  <conditionalFormatting sqref="BE88">
    <cfRule type="cellIs" dxfId="583" priority="266" operator="between">
      <formula>80</formula>
      <formula>120</formula>
    </cfRule>
  </conditionalFormatting>
  <conditionalFormatting sqref="AW95 AW92">
    <cfRule type="cellIs" dxfId="582" priority="202" operator="greaterThan">
      <formula>20</formula>
    </cfRule>
  </conditionalFormatting>
  <conditionalFormatting sqref="AQ93 AQ90">
    <cfRule type="cellIs" dxfId="581" priority="199" operator="greaterThan">
      <formula>20</formula>
    </cfRule>
  </conditionalFormatting>
  <conditionalFormatting sqref="AS97:AT97">
    <cfRule type="cellIs" dxfId="580" priority="195" operator="between">
      <formula>80</formula>
      <formula>120</formula>
    </cfRule>
  </conditionalFormatting>
  <conditionalFormatting sqref="BE97">
    <cfRule type="cellIs" dxfId="579" priority="192" operator="between">
      <formula>80</formula>
      <formula>120</formula>
    </cfRule>
  </conditionalFormatting>
  <conditionalFormatting sqref="AS98:AT98 AY98:AZ98 BE98 AM98:AN98">
    <cfRule type="cellIs" dxfId="578" priority="191" operator="between">
      <formula>80</formula>
      <formula>120</formula>
    </cfRule>
  </conditionalFormatting>
  <conditionalFormatting sqref="BC98:BD98 AW98:AX98 AK98:AL98">
    <cfRule type="cellIs" dxfId="577" priority="190" operator="greaterThan">
      <formula>20</formula>
    </cfRule>
  </conditionalFormatting>
  <conditionalFormatting sqref="BC43">
    <cfRule type="cellIs" dxfId="576" priority="265" operator="greaterThan">
      <formula>20</formula>
    </cfRule>
  </conditionalFormatting>
  <conditionalFormatting sqref="AK47:AL47 AW47:AX47 BC47:BD47">
    <cfRule type="cellIs" dxfId="575" priority="264" operator="greaterThan">
      <formula>20</formula>
    </cfRule>
  </conditionalFormatting>
  <conditionalFormatting sqref="AQ47:AR47">
    <cfRule type="cellIs" dxfId="574" priority="263" operator="greaterThan">
      <formula>20</formula>
    </cfRule>
  </conditionalFormatting>
  <conditionalFormatting sqref="AQ47">
    <cfRule type="cellIs" dxfId="573" priority="261" operator="greaterThan">
      <formula>20</formula>
    </cfRule>
  </conditionalFormatting>
  <conditionalFormatting sqref="BC47 BC49">
    <cfRule type="cellIs" dxfId="572" priority="259" operator="greaterThan">
      <formula>20</formula>
    </cfRule>
  </conditionalFormatting>
  <conditionalFormatting sqref="AK47">
    <cfRule type="cellIs" dxfId="571" priority="262" operator="greaterThan">
      <formula>20</formula>
    </cfRule>
  </conditionalFormatting>
  <conditionalFormatting sqref="AW47 AW49">
    <cfRule type="cellIs" dxfId="570" priority="260" operator="greaterThan">
      <formula>20</formula>
    </cfRule>
  </conditionalFormatting>
  <conditionalFormatting sqref="AK49:AL49 AW49:AX49 BC49:BD49">
    <cfRule type="cellIs" dxfId="569" priority="258" operator="greaterThan">
      <formula>20</formula>
    </cfRule>
  </conditionalFormatting>
  <conditionalFormatting sqref="AM49:AN49 BE49 AY49:AZ49">
    <cfRule type="cellIs" dxfId="568" priority="257" operator="between">
      <formula>80</formula>
      <formula>120</formula>
    </cfRule>
  </conditionalFormatting>
  <conditionalFormatting sqref="AQ49:AR49">
    <cfRule type="cellIs" dxfId="567" priority="256" operator="greaterThan">
      <formula>20</formula>
    </cfRule>
  </conditionalFormatting>
  <conditionalFormatting sqref="AS49:AT49">
    <cfRule type="cellIs" dxfId="566" priority="255" operator="between">
      <formula>80</formula>
      <formula>120</formula>
    </cfRule>
  </conditionalFormatting>
  <conditionalFormatting sqref="AK46">
    <cfRule type="cellIs" dxfId="565" priority="254" operator="greaterThan">
      <formula>20</formula>
    </cfRule>
  </conditionalFormatting>
  <conditionalFormatting sqref="AQ46">
    <cfRule type="cellIs" dxfId="564" priority="253" operator="greaterThan">
      <formula>20</formula>
    </cfRule>
  </conditionalFormatting>
  <conditionalFormatting sqref="AW46">
    <cfRule type="cellIs" dxfId="563" priority="252" operator="greaterThan">
      <formula>20</formula>
    </cfRule>
  </conditionalFormatting>
  <conditionalFormatting sqref="BC46">
    <cfRule type="cellIs" dxfId="562" priority="251" operator="greaterThan">
      <formula>20</formula>
    </cfRule>
  </conditionalFormatting>
  <conditionalFormatting sqref="AK50">
    <cfRule type="cellIs" dxfId="561" priority="250" operator="greaterThan">
      <formula>20</formula>
    </cfRule>
  </conditionalFormatting>
  <conditionalFormatting sqref="AQ50">
    <cfRule type="cellIs" dxfId="560" priority="249" operator="greaterThan">
      <formula>20</formula>
    </cfRule>
  </conditionalFormatting>
  <conditionalFormatting sqref="AW50">
    <cfRule type="cellIs" dxfId="559" priority="248" operator="greaterThan">
      <formula>20</formula>
    </cfRule>
  </conditionalFormatting>
  <conditionalFormatting sqref="BC50">
    <cfRule type="cellIs" dxfId="558" priority="247" operator="greaterThan">
      <formula>20</formula>
    </cfRule>
  </conditionalFormatting>
  <conditionalFormatting sqref="AK51">
    <cfRule type="cellIs" dxfId="557" priority="246" operator="greaterThan">
      <formula>20</formula>
    </cfRule>
  </conditionalFormatting>
  <conditionalFormatting sqref="AQ51">
    <cfRule type="cellIs" dxfId="556" priority="245" operator="greaterThan">
      <formula>20</formula>
    </cfRule>
  </conditionalFormatting>
  <conditionalFormatting sqref="AW51">
    <cfRule type="cellIs" dxfId="555" priority="244" operator="greaterThan">
      <formula>20</formula>
    </cfRule>
  </conditionalFormatting>
  <conditionalFormatting sqref="BC51">
    <cfRule type="cellIs" dxfId="554" priority="243" operator="greaterThan">
      <formula>20</formula>
    </cfRule>
  </conditionalFormatting>
  <conditionalFormatting sqref="AK94 AK91">
    <cfRule type="cellIs" dxfId="553" priority="238" operator="greaterThan">
      <formula>20</formula>
    </cfRule>
  </conditionalFormatting>
  <conditionalFormatting sqref="BC94 BC91">
    <cfRule type="cellIs" dxfId="552" priority="235" operator="greaterThan">
      <formula>20</formula>
    </cfRule>
  </conditionalFormatting>
  <conditionalFormatting sqref="AM85:AN85">
    <cfRule type="cellIs" dxfId="551" priority="234" operator="between">
      <formula>80</formula>
      <formula>120</formula>
    </cfRule>
  </conditionalFormatting>
  <conditionalFormatting sqref="AL84">
    <cfRule type="cellIs" dxfId="550" priority="233" operator="greaterThan">
      <formula>20</formula>
    </cfRule>
  </conditionalFormatting>
  <conditionalFormatting sqref="AM84:AN84">
    <cfRule type="cellIs" dxfId="549" priority="232" operator="between">
      <formula>80</formula>
      <formula>120</formula>
    </cfRule>
  </conditionalFormatting>
  <conditionalFormatting sqref="AM84:AN84">
    <cfRule type="cellIs" dxfId="548" priority="231" operator="between">
      <formula>80</formula>
      <formula>120</formula>
    </cfRule>
  </conditionalFormatting>
  <conditionalFormatting sqref="AM86:AN87">
    <cfRule type="cellIs" dxfId="547" priority="230" operator="between">
      <formula>80</formula>
      <formula>120</formula>
    </cfRule>
  </conditionalFormatting>
  <conditionalFormatting sqref="AS85:AT85">
    <cfRule type="cellIs" dxfId="546" priority="229" operator="between">
      <formula>80</formula>
      <formula>120</formula>
    </cfRule>
  </conditionalFormatting>
  <conditionalFormatting sqref="AS85:AT85">
    <cfRule type="cellIs" dxfId="545" priority="228" operator="between">
      <formula>80</formula>
      <formula>120</formula>
    </cfRule>
  </conditionalFormatting>
  <conditionalFormatting sqref="AS84:AT84">
    <cfRule type="cellIs" dxfId="544" priority="226" operator="between">
      <formula>80</formula>
      <formula>120</formula>
    </cfRule>
  </conditionalFormatting>
  <conditionalFormatting sqref="AS84:AT84">
    <cfRule type="cellIs" dxfId="543" priority="225" operator="between">
      <formula>80</formula>
      <formula>120</formula>
    </cfRule>
  </conditionalFormatting>
  <conditionalFormatting sqref="AS84:AT84">
    <cfRule type="cellIs" dxfId="542" priority="224" operator="between">
      <formula>80</formula>
      <formula>120</formula>
    </cfRule>
  </conditionalFormatting>
  <conditionalFormatting sqref="AS86:AT87">
    <cfRule type="cellIs" dxfId="541" priority="223" operator="between">
      <formula>80</formula>
      <formula>120</formula>
    </cfRule>
  </conditionalFormatting>
  <conditionalFormatting sqref="AS86:AT87">
    <cfRule type="cellIs" dxfId="540" priority="222" operator="between">
      <formula>80</formula>
      <formula>120</formula>
    </cfRule>
  </conditionalFormatting>
  <conditionalFormatting sqref="BD84">
    <cfRule type="cellIs" dxfId="539" priority="214" operator="greaterThan">
      <formula>20</formula>
    </cfRule>
  </conditionalFormatting>
  <conditionalFormatting sqref="AY85:AZ85">
    <cfRule type="cellIs" dxfId="538" priority="221" operator="between">
      <formula>80</formula>
      <formula>120</formula>
    </cfRule>
  </conditionalFormatting>
  <conditionalFormatting sqref="AX84">
    <cfRule type="cellIs" dxfId="537" priority="220" operator="greaterThan">
      <formula>20</formula>
    </cfRule>
  </conditionalFormatting>
  <conditionalFormatting sqref="AY84:AZ84">
    <cfRule type="cellIs" dxfId="536" priority="219" operator="between">
      <formula>80</formula>
      <formula>120</formula>
    </cfRule>
  </conditionalFormatting>
  <conditionalFormatting sqref="AY84:AZ84">
    <cfRule type="cellIs" dxfId="535" priority="217" operator="between">
      <formula>80</formula>
      <formula>120</formula>
    </cfRule>
  </conditionalFormatting>
  <conditionalFormatting sqref="AY84:AZ84">
    <cfRule type="cellIs" dxfId="534" priority="218" operator="between">
      <formula>80</formula>
      <formula>120</formula>
    </cfRule>
  </conditionalFormatting>
  <conditionalFormatting sqref="AY86:AZ87">
    <cfRule type="cellIs" dxfId="533" priority="216" operator="between">
      <formula>80</formula>
      <formula>120</formula>
    </cfRule>
  </conditionalFormatting>
  <conditionalFormatting sqref="AK89">
    <cfRule type="cellIs" dxfId="532" priority="208" operator="greaterThan">
      <formula>20</formula>
    </cfRule>
  </conditionalFormatting>
  <conditionalFormatting sqref="BE85">
    <cfRule type="cellIs" dxfId="531" priority="215" operator="between">
      <formula>80</formula>
      <formula>120</formula>
    </cfRule>
  </conditionalFormatting>
  <conditionalFormatting sqref="BE84">
    <cfRule type="cellIs" dxfId="530" priority="213" operator="between">
      <formula>80</formula>
      <formula>120</formula>
    </cfRule>
  </conditionalFormatting>
  <conditionalFormatting sqref="BE84">
    <cfRule type="cellIs" dxfId="529" priority="210" operator="between">
      <formula>80</formula>
      <formula>120</formula>
    </cfRule>
  </conditionalFormatting>
  <conditionalFormatting sqref="BE84">
    <cfRule type="cellIs" dxfId="528" priority="211" operator="between">
      <formula>80</formula>
      <formula>120</formula>
    </cfRule>
  </conditionalFormatting>
  <conditionalFormatting sqref="AK93 AK90">
    <cfRule type="cellIs" dxfId="527" priority="200" operator="greaterThan">
      <formula>20</formula>
    </cfRule>
  </conditionalFormatting>
  <conditionalFormatting sqref="BE86:BE87">
    <cfRule type="cellIs" dxfId="526" priority="209" operator="between">
      <formula>80</formula>
      <formula>120</formula>
    </cfRule>
  </conditionalFormatting>
  <conditionalFormatting sqref="AW93 AW90">
    <cfRule type="cellIs" dxfId="525" priority="198" operator="greaterThan">
      <formula>20</formula>
    </cfRule>
  </conditionalFormatting>
  <conditionalFormatting sqref="AQ89">
    <cfRule type="cellIs" dxfId="524" priority="207" operator="greaterThan">
      <formula>20</formula>
    </cfRule>
  </conditionalFormatting>
  <conditionalFormatting sqref="BC95 BC92">
    <cfRule type="cellIs" dxfId="523" priority="201" operator="greaterThan">
      <formula>20</formula>
    </cfRule>
  </conditionalFormatting>
  <conditionalFormatting sqref="BC96 BC93 BC90">
    <cfRule type="cellIs" dxfId="522" priority="197" operator="greaterThan">
      <formula>20</formula>
    </cfRule>
  </conditionalFormatting>
  <conditionalFormatting sqref="AM97:AN97">
    <cfRule type="cellIs" dxfId="521" priority="196" operator="between">
      <formula>80</formula>
      <formula>120</formula>
    </cfRule>
  </conditionalFormatting>
  <conditionalFormatting sqref="AS97:AT97">
    <cfRule type="cellIs" dxfId="520" priority="194" operator="between">
      <formula>80</formula>
      <formula>120</formula>
    </cfRule>
  </conditionalFormatting>
  <conditionalFormatting sqref="AY97:AZ97">
    <cfRule type="cellIs" dxfId="519" priority="193" operator="between">
      <formula>80</formula>
      <formula>120</formula>
    </cfRule>
  </conditionalFormatting>
  <conditionalFormatting sqref="AK98">
    <cfRule type="cellIs" dxfId="518" priority="188" operator="greaterThan">
      <formula>20</formula>
    </cfRule>
  </conditionalFormatting>
  <conditionalFormatting sqref="BC98">
    <cfRule type="cellIs" dxfId="517" priority="185" operator="greaterThan">
      <formula>20</formula>
    </cfRule>
  </conditionalFormatting>
  <conditionalFormatting sqref="AQ98:AR98">
    <cfRule type="cellIs" dxfId="516" priority="189" operator="greaterThan">
      <formula>20</formula>
    </cfRule>
  </conditionalFormatting>
  <conditionalFormatting sqref="AQ98">
    <cfRule type="cellIs" dxfId="515" priority="187" operator="greaterThan">
      <formula>20</formula>
    </cfRule>
  </conditionalFormatting>
  <conditionalFormatting sqref="AW98">
    <cfRule type="cellIs" dxfId="514" priority="186" operator="greaterThan">
      <formula>20</formula>
    </cfRule>
  </conditionalFormatting>
  <conditionalFormatting sqref="BC98">
    <cfRule type="cellIs" dxfId="513" priority="183" operator="greaterThan">
      <formula>20</formula>
    </cfRule>
  </conditionalFormatting>
  <conditionalFormatting sqref="AW98">
    <cfRule type="cellIs" dxfId="512" priority="184" operator="greaterThan">
      <formula>20</formula>
    </cfRule>
  </conditionalFormatting>
  <conditionalFormatting sqref="AK131 AK128 AK125 AK122 AK119 AK116 AK113 AK110 AK107 AK104 AK101">
    <cfRule type="cellIs" dxfId="511" priority="182" operator="greaterThan">
      <formula>20</formula>
    </cfRule>
  </conditionalFormatting>
  <conditionalFormatting sqref="AQ131 AQ128 AQ125 AQ122 AQ119 AQ116 AQ113 AQ110 AQ107 AQ104 AQ101">
    <cfRule type="cellIs" dxfId="510" priority="181" operator="greaterThan">
      <formula>20</formula>
    </cfRule>
  </conditionalFormatting>
  <conditionalFormatting sqref="AW131 AW128 AW125 AW122 AW119 AW116 AW113 AW110 AW107 AW104 AW101">
    <cfRule type="cellIs" dxfId="509" priority="180" operator="greaterThan">
      <formula>20</formula>
    </cfRule>
  </conditionalFormatting>
  <conditionalFormatting sqref="BC131 BC128 BC125 BC122 BC119 BC116 BC113 BC110 BC107 BC104 BC101">
    <cfRule type="cellIs" dxfId="508" priority="179" operator="greaterThan">
      <formula>20</formula>
    </cfRule>
  </conditionalFormatting>
  <conditionalFormatting sqref="AX131">
    <cfRule type="cellIs" dxfId="507" priority="164" operator="greaterThan">
      <formula>20</formula>
    </cfRule>
  </conditionalFormatting>
  <conditionalFormatting sqref="AM132:AN132">
    <cfRule type="cellIs" dxfId="506" priority="178" operator="between">
      <formula>80</formula>
      <formula>120</formula>
    </cfRule>
  </conditionalFormatting>
  <conditionalFormatting sqref="AL131">
    <cfRule type="cellIs" dxfId="505" priority="177" operator="greaterThan">
      <formula>20</formula>
    </cfRule>
  </conditionalFormatting>
  <conditionalFormatting sqref="AM131:AN131">
    <cfRule type="cellIs" dxfId="504" priority="176" operator="between">
      <formula>80</formula>
      <formula>120</formula>
    </cfRule>
  </conditionalFormatting>
  <conditionalFormatting sqref="AM131:AN131">
    <cfRule type="cellIs" dxfId="503" priority="175" operator="between">
      <formula>80</formula>
      <formula>120</formula>
    </cfRule>
  </conditionalFormatting>
  <conditionalFormatting sqref="AM133:AN133">
    <cfRule type="cellIs" dxfId="502" priority="174" operator="between">
      <formula>80</formula>
      <formula>120</formula>
    </cfRule>
  </conditionalFormatting>
  <conditionalFormatting sqref="AS132:AT132">
    <cfRule type="cellIs" dxfId="501" priority="173" operator="between">
      <formula>80</formula>
      <formula>120</formula>
    </cfRule>
  </conditionalFormatting>
  <conditionalFormatting sqref="AS132:AT132">
    <cfRule type="cellIs" dxfId="500" priority="172" operator="between">
      <formula>80</formula>
      <formula>120</formula>
    </cfRule>
  </conditionalFormatting>
  <conditionalFormatting sqref="AR131">
    <cfRule type="cellIs" dxfId="499" priority="171" operator="greaterThan">
      <formula>20</formula>
    </cfRule>
  </conditionalFormatting>
  <conditionalFormatting sqref="AS131:AT131">
    <cfRule type="cellIs" dxfId="498" priority="170" operator="between">
      <formula>80</formula>
      <formula>120</formula>
    </cfRule>
  </conditionalFormatting>
  <conditionalFormatting sqref="AS131:AT131">
    <cfRule type="cellIs" dxfId="497" priority="169" operator="between">
      <formula>80</formula>
      <formula>120</formula>
    </cfRule>
  </conditionalFormatting>
  <conditionalFormatting sqref="AS131:AT131">
    <cfRule type="cellIs" dxfId="496" priority="168" operator="between">
      <formula>80</formula>
      <formula>120</formula>
    </cfRule>
  </conditionalFormatting>
  <conditionalFormatting sqref="AS133:AT133">
    <cfRule type="cellIs" dxfId="495" priority="167" operator="between">
      <formula>80</formula>
      <formula>120</formula>
    </cfRule>
  </conditionalFormatting>
  <conditionalFormatting sqref="AS133:AT133">
    <cfRule type="cellIs" dxfId="494" priority="166" operator="between">
      <formula>80</formula>
      <formula>120</formula>
    </cfRule>
  </conditionalFormatting>
  <conditionalFormatting sqref="AY132:AZ132">
    <cfRule type="cellIs" dxfId="493" priority="165" operator="between">
      <formula>80</formula>
      <formula>120</formula>
    </cfRule>
  </conditionalFormatting>
  <conditionalFormatting sqref="AY131:AZ131">
    <cfRule type="cellIs" dxfId="492" priority="163" operator="between">
      <formula>80</formula>
      <formula>120</formula>
    </cfRule>
  </conditionalFormatting>
  <conditionalFormatting sqref="AY131:AZ131">
    <cfRule type="cellIs" dxfId="491" priority="161" operator="between">
      <formula>80</formula>
      <formula>120</formula>
    </cfRule>
  </conditionalFormatting>
  <conditionalFormatting sqref="AY131:AZ131">
    <cfRule type="cellIs" dxfId="490" priority="162" operator="between">
      <formula>80</formula>
      <formula>120</formula>
    </cfRule>
  </conditionalFormatting>
  <conditionalFormatting sqref="AY133:AZ133">
    <cfRule type="cellIs" dxfId="489" priority="160" operator="between">
      <formula>80</formula>
      <formula>120</formula>
    </cfRule>
  </conditionalFormatting>
  <conditionalFormatting sqref="BE132">
    <cfRule type="cellIs" dxfId="488" priority="159" operator="between">
      <formula>80</formula>
      <formula>120</formula>
    </cfRule>
  </conditionalFormatting>
  <conditionalFormatting sqref="BD131">
    <cfRule type="cellIs" dxfId="487" priority="158" operator="greaterThan">
      <formula>20</formula>
    </cfRule>
  </conditionalFormatting>
  <conditionalFormatting sqref="BE131">
    <cfRule type="cellIs" dxfId="486" priority="157" operator="between">
      <formula>80</formula>
      <formula>120</formula>
    </cfRule>
  </conditionalFormatting>
  <conditionalFormatting sqref="BE131">
    <cfRule type="cellIs" dxfId="485" priority="156" operator="between">
      <formula>80</formula>
      <formula>120</formula>
    </cfRule>
  </conditionalFormatting>
  <conditionalFormatting sqref="BE131">
    <cfRule type="cellIs" dxfId="484" priority="154" operator="between">
      <formula>80</formula>
      <formula>120</formula>
    </cfRule>
  </conditionalFormatting>
  <conditionalFormatting sqref="BE131">
    <cfRule type="cellIs" dxfId="483" priority="155" operator="between">
      <formula>80</formula>
      <formula>120</formula>
    </cfRule>
  </conditionalFormatting>
  <conditionalFormatting sqref="BE133">
    <cfRule type="cellIs" dxfId="482" priority="153" operator="between">
      <formula>80</formula>
      <formula>120</formula>
    </cfRule>
  </conditionalFormatting>
  <conditionalFormatting sqref="AK132 AK129 AK126 AK123 AK120 AK117 AK114 AK111 AK108 AK105 AK102 AK99">
    <cfRule type="cellIs" dxfId="481" priority="152" operator="greaterThan">
      <formula>20</formula>
    </cfRule>
  </conditionalFormatting>
  <conditionalFormatting sqref="AQ132 AQ129 AQ126 AQ123 AQ120 AQ117 AQ114 AQ111 AQ108 AQ105 AQ102 AQ99">
    <cfRule type="cellIs" dxfId="480" priority="151" operator="greaterThan">
      <formula>20</formula>
    </cfRule>
  </conditionalFormatting>
  <conditionalFormatting sqref="AW132 AW129 AW126 AW123 AW120 AW117 AW114 AW111 AW108 AW105 AW102 AW99">
    <cfRule type="cellIs" dxfId="479" priority="150" operator="greaterThan">
      <formula>20</formula>
    </cfRule>
  </conditionalFormatting>
  <conditionalFormatting sqref="BC132 BC129 BC126 BC123 BC120 BC117 BC114 BC111 BC108 BC105 BC102 BC99">
    <cfRule type="cellIs" dxfId="478" priority="149" operator="greaterThan">
      <formula>20</formula>
    </cfRule>
  </conditionalFormatting>
  <conditionalFormatting sqref="AK139 AK136">
    <cfRule type="cellIs" dxfId="477" priority="148" operator="greaterThan">
      <formula>20</formula>
    </cfRule>
  </conditionalFormatting>
  <conditionalFormatting sqref="AQ139 AQ136">
    <cfRule type="cellIs" dxfId="476" priority="147" operator="greaterThan">
      <formula>20</formula>
    </cfRule>
  </conditionalFormatting>
  <conditionalFormatting sqref="AW139 AW136">
    <cfRule type="cellIs" dxfId="475" priority="146" operator="greaterThan">
      <formula>20</formula>
    </cfRule>
  </conditionalFormatting>
  <conditionalFormatting sqref="BC139 BC136">
    <cfRule type="cellIs" dxfId="474" priority="145" operator="greaterThan">
      <formula>20</formula>
    </cfRule>
  </conditionalFormatting>
  <conditionalFormatting sqref="AL132">
    <cfRule type="cellIs" dxfId="473" priority="137" operator="lessThan">
      <formula>20</formula>
    </cfRule>
  </conditionalFormatting>
  <conditionalFormatting sqref="AM130:AN130">
    <cfRule type="cellIs" dxfId="472" priority="144" operator="between">
      <formula>80</formula>
      <formula>120</formula>
    </cfRule>
  </conditionalFormatting>
  <conditionalFormatting sqref="AL129">
    <cfRule type="cellIs" dxfId="471" priority="143" operator="greaterThan">
      <formula>20</formula>
    </cfRule>
  </conditionalFormatting>
  <conditionalFormatting sqref="AM129:AN129">
    <cfRule type="cellIs" dxfId="470" priority="142" operator="between">
      <formula>80</formula>
      <formula>120</formula>
    </cfRule>
  </conditionalFormatting>
  <conditionalFormatting sqref="AM129:AN129">
    <cfRule type="cellIs" dxfId="469" priority="141" operator="between">
      <formula>80</formula>
      <formula>120</formula>
    </cfRule>
  </conditionalFormatting>
  <conditionalFormatting sqref="AL132">
    <cfRule type="cellIs" dxfId="468" priority="140" operator="greaterThan">
      <formula>20</formula>
    </cfRule>
  </conditionalFormatting>
  <conditionalFormatting sqref="AM131:AN132">
    <cfRule type="cellIs" dxfId="467" priority="139" operator="between">
      <formula>80</formula>
      <formula>120</formula>
    </cfRule>
  </conditionalFormatting>
  <conditionalFormatting sqref="AL132">
    <cfRule type="cellIs" dxfId="466" priority="138" operator="greaterThan">
      <formula>20</formula>
    </cfRule>
  </conditionalFormatting>
  <conditionalFormatting sqref="AS130:AT130">
    <cfRule type="cellIs" dxfId="465" priority="136" operator="between">
      <formula>80</formula>
      <formula>120</formula>
    </cfRule>
  </conditionalFormatting>
  <conditionalFormatting sqref="AS130:AT130">
    <cfRule type="cellIs" dxfId="464" priority="135" operator="between">
      <formula>80</formula>
      <formula>120</formula>
    </cfRule>
  </conditionalFormatting>
  <conditionalFormatting sqref="AR129">
    <cfRule type="cellIs" dxfId="463" priority="134" operator="greaterThan">
      <formula>20</formula>
    </cfRule>
  </conditionalFormatting>
  <conditionalFormatting sqref="AS129:AT129">
    <cfRule type="cellIs" dxfId="462" priority="133" operator="between">
      <formula>80</formula>
      <formula>120</formula>
    </cfRule>
  </conditionalFormatting>
  <conditionalFormatting sqref="AS129:AT129">
    <cfRule type="cellIs" dxfId="461" priority="132" operator="between">
      <formula>80</formula>
      <formula>120</formula>
    </cfRule>
  </conditionalFormatting>
  <conditionalFormatting sqref="AS129:AT129">
    <cfRule type="cellIs" dxfId="460" priority="131" operator="between">
      <formula>80</formula>
      <formula>120</formula>
    </cfRule>
  </conditionalFormatting>
  <conditionalFormatting sqref="AR132">
    <cfRule type="cellIs" dxfId="459" priority="130" operator="greaterThan">
      <formula>20</formula>
    </cfRule>
  </conditionalFormatting>
  <conditionalFormatting sqref="AS131:AT132">
    <cfRule type="cellIs" dxfId="458" priority="129" operator="between">
      <formula>80</formula>
      <formula>120</formula>
    </cfRule>
  </conditionalFormatting>
  <conditionalFormatting sqref="AS131:AT132">
    <cfRule type="cellIs" dxfId="457" priority="128" operator="between">
      <formula>80</formula>
      <formula>120</formula>
    </cfRule>
  </conditionalFormatting>
  <conditionalFormatting sqref="AR132">
    <cfRule type="cellIs" dxfId="456" priority="127" operator="greaterThan">
      <formula>20</formula>
    </cfRule>
  </conditionalFormatting>
  <conditionalFormatting sqref="AR132">
    <cfRule type="cellIs" dxfId="455" priority="126" operator="lessThan">
      <formula>20</formula>
    </cfRule>
  </conditionalFormatting>
  <conditionalFormatting sqref="AY130:AZ130">
    <cfRule type="cellIs" dxfId="454" priority="125" operator="between">
      <formula>80</formula>
      <formula>120</formula>
    </cfRule>
  </conditionalFormatting>
  <conditionalFormatting sqref="AX129">
    <cfRule type="cellIs" dxfId="453" priority="124" operator="greaterThan">
      <formula>20</formula>
    </cfRule>
  </conditionalFormatting>
  <conditionalFormatting sqref="AY129:AZ129">
    <cfRule type="cellIs" dxfId="452" priority="123" operator="between">
      <formula>80</formula>
      <formula>120</formula>
    </cfRule>
  </conditionalFormatting>
  <conditionalFormatting sqref="AY129:AZ129">
    <cfRule type="cellIs" dxfId="451" priority="121" operator="between">
      <formula>80</formula>
      <formula>120</formula>
    </cfRule>
  </conditionalFormatting>
  <conditionalFormatting sqref="AY129:AZ129">
    <cfRule type="cellIs" dxfId="450" priority="122" operator="between">
      <formula>80</formula>
      <formula>120</formula>
    </cfRule>
  </conditionalFormatting>
  <conditionalFormatting sqref="AX132">
    <cfRule type="cellIs" dxfId="449" priority="120" operator="greaterThan">
      <formula>20</formula>
    </cfRule>
  </conditionalFormatting>
  <conditionalFormatting sqref="AY131:AZ132">
    <cfRule type="cellIs" dxfId="448" priority="119" operator="between">
      <formula>80</formula>
      <formula>120</formula>
    </cfRule>
  </conditionalFormatting>
  <conditionalFormatting sqref="AX132">
    <cfRule type="cellIs" dxfId="447" priority="118" operator="greaterThan">
      <formula>20</formula>
    </cfRule>
  </conditionalFormatting>
  <conditionalFormatting sqref="AX132">
    <cfRule type="cellIs" dxfId="446" priority="117" operator="lessThan">
      <formula>20</formula>
    </cfRule>
  </conditionalFormatting>
  <conditionalFormatting sqref="BE130">
    <cfRule type="cellIs" dxfId="445" priority="116" operator="between">
      <formula>80</formula>
      <formula>120</formula>
    </cfRule>
  </conditionalFormatting>
  <conditionalFormatting sqref="BD129">
    <cfRule type="cellIs" dxfId="444" priority="115" operator="greaterThan">
      <formula>20</formula>
    </cfRule>
  </conditionalFormatting>
  <conditionalFormatting sqref="BE129">
    <cfRule type="cellIs" dxfId="443" priority="114" operator="between">
      <formula>80</formula>
      <formula>120</formula>
    </cfRule>
  </conditionalFormatting>
  <conditionalFormatting sqref="BE129">
    <cfRule type="cellIs" dxfId="442" priority="113" operator="between">
      <formula>80</formula>
      <formula>120</formula>
    </cfRule>
  </conditionalFormatting>
  <conditionalFormatting sqref="BE129">
    <cfRule type="cellIs" dxfId="441" priority="111" operator="between">
      <formula>80</formula>
      <formula>120</formula>
    </cfRule>
  </conditionalFormatting>
  <conditionalFormatting sqref="BE129">
    <cfRule type="cellIs" dxfId="440" priority="112" operator="between">
      <formula>80</formula>
      <formula>120</formula>
    </cfRule>
  </conditionalFormatting>
  <conditionalFormatting sqref="BD132">
    <cfRule type="cellIs" dxfId="439" priority="110" operator="greaterThan">
      <formula>20</formula>
    </cfRule>
  </conditionalFormatting>
  <conditionalFormatting sqref="BE131:BE132">
    <cfRule type="cellIs" dxfId="438" priority="109" operator="between">
      <formula>80</formula>
      <formula>120</formula>
    </cfRule>
  </conditionalFormatting>
  <conditionalFormatting sqref="BD132">
    <cfRule type="cellIs" dxfId="437" priority="108" operator="greaterThan">
      <formula>20</formula>
    </cfRule>
  </conditionalFormatting>
  <conditionalFormatting sqref="BD132">
    <cfRule type="cellIs" dxfId="436" priority="107" operator="lessThan">
      <formula>20</formula>
    </cfRule>
  </conditionalFormatting>
  <conditionalFormatting sqref="AK134">
    <cfRule type="cellIs" dxfId="435" priority="106" operator="greaterThan">
      <formula>20</formula>
    </cfRule>
  </conditionalFormatting>
  <conditionalFormatting sqref="AQ134">
    <cfRule type="cellIs" dxfId="434" priority="105" operator="greaterThan">
      <formula>20</formula>
    </cfRule>
  </conditionalFormatting>
  <conditionalFormatting sqref="AW134">
    <cfRule type="cellIs" dxfId="433" priority="104" operator="greaterThan">
      <formula>20</formula>
    </cfRule>
  </conditionalFormatting>
  <conditionalFormatting sqref="BC134">
    <cfRule type="cellIs" dxfId="432" priority="103" operator="greaterThan">
      <formula>20</formula>
    </cfRule>
  </conditionalFormatting>
  <conditionalFormatting sqref="AK137">
    <cfRule type="cellIs" dxfId="431" priority="102" operator="greaterThan">
      <formula>20</formula>
    </cfRule>
  </conditionalFormatting>
  <conditionalFormatting sqref="AQ137">
    <cfRule type="cellIs" dxfId="430" priority="101" operator="greaterThan">
      <formula>20</formula>
    </cfRule>
  </conditionalFormatting>
  <conditionalFormatting sqref="AW137">
    <cfRule type="cellIs" dxfId="429" priority="100" operator="greaterThan">
      <formula>20</formula>
    </cfRule>
  </conditionalFormatting>
  <conditionalFormatting sqref="BC137">
    <cfRule type="cellIs" dxfId="428" priority="99" operator="greaterThan">
      <formula>20</formula>
    </cfRule>
  </conditionalFormatting>
  <conditionalFormatting sqref="AK135">
    <cfRule type="cellIs" dxfId="427" priority="98" operator="greaterThan">
      <formula>20</formula>
    </cfRule>
  </conditionalFormatting>
  <conditionalFormatting sqref="AQ135">
    <cfRule type="cellIs" dxfId="426" priority="97" operator="greaterThan">
      <formula>20</formula>
    </cfRule>
  </conditionalFormatting>
  <conditionalFormatting sqref="AW135">
    <cfRule type="cellIs" dxfId="425" priority="96" operator="greaterThan">
      <formula>20</formula>
    </cfRule>
  </conditionalFormatting>
  <conditionalFormatting sqref="BC135">
    <cfRule type="cellIs" dxfId="424" priority="95" operator="greaterThan">
      <formula>20</formula>
    </cfRule>
  </conditionalFormatting>
  <conditionalFormatting sqref="AM90:AN90">
    <cfRule type="cellIs" dxfId="423" priority="94" operator="between">
      <formula>80</formula>
      <formula>120</formula>
    </cfRule>
  </conditionalFormatting>
  <conditionalFormatting sqref="AL89">
    <cfRule type="cellIs" dxfId="422" priority="93" operator="greaterThan">
      <formula>20</formula>
    </cfRule>
  </conditionalFormatting>
  <conditionalFormatting sqref="AM89:AN89">
    <cfRule type="cellIs" dxfId="421" priority="92" operator="between">
      <formula>80</formula>
      <formula>120</formula>
    </cfRule>
  </conditionalFormatting>
  <conditionalFormatting sqref="AM89:AN89">
    <cfRule type="cellIs" dxfId="420" priority="91" operator="between">
      <formula>80</formula>
      <formula>120</formula>
    </cfRule>
  </conditionalFormatting>
  <conditionalFormatting sqref="AL90">
    <cfRule type="cellIs" dxfId="419" priority="84" operator="lessThan">
      <formula>20</formula>
    </cfRule>
  </conditionalFormatting>
  <conditionalFormatting sqref="AM88:AN88">
    <cfRule type="cellIs" dxfId="418" priority="90" operator="between">
      <formula>80</formula>
      <formula>120</formula>
    </cfRule>
  </conditionalFormatting>
  <conditionalFormatting sqref="AM87:AN87">
    <cfRule type="cellIs" dxfId="417" priority="89" operator="between">
      <formula>80</formula>
      <formula>120</formula>
    </cfRule>
  </conditionalFormatting>
  <conditionalFormatting sqref="AM87:AN87">
    <cfRule type="cellIs" dxfId="416" priority="88" operator="between">
      <formula>80</formula>
      <formula>120</formula>
    </cfRule>
  </conditionalFormatting>
  <conditionalFormatting sqref="AL90">
    <cfRule type="cellIs" dxfId="415" priority="87" operator="greaterThan">
      <formula>20</formula>
    </cfRule>
  </conditionalFormatting>
  <conditionalFormatting sqref="AM89:AN90">
    <cfRule type="cellIs" dxfId="414" priority="86" operator="between">
      <formula>80</formula>
      <formula>120</formula>
    </cfRule>
  </conditionalFormatting>
  <conditionalFormatting sqref="AL90">
    <cfRule type="cellIs" dxfId="413" priority="85" operator="greaterThan">
      <formula>20</formula>
    </cfRule>
  </conditionalFormatting>
  <conditionalFormatting sqref="AS90:AT90">
    <cfRule type="cellIs" dxfId="412" priority="83" operator="between">
      <formula>80</formula>
      <formula>120</formula>
    </cfRule>
  </conditionalFormatting>
  <conditionalFormatting sqref="AS90:AT90">
    <cfRule type="cellIs" dxfId="411" priority="82" operator="between">
      <formula>80</formula>
      <formula>120</formula>
    </cfRule>
  </conditionalFormatting>
  <conditionalFormatting sqref="AR89">
    <cfRule type="cellIs" dxfId="410" priority="81" operator="greaterThan">
      <formula>20</formula>
    </cfRule>
  </conditionalFormatting>
  <conditionalFormatting sqref="AS89:AT89">
    <cfRule type="cellIs" dxfId="409" priority="80" operator="between">
      <formula>80</formula>
      <formula>120</formula>
    </cfRule>
  </conditionalFormatting>
  <conditionalFormatting sqref="AS89:AT89">
    <cfRule type="cellIs" dxfId="408" priority="79" operator="between">
      <formula>80</formula>
      <formula>120</formula>
    </cfRule>
  </conditionalFormatting>
  <conditionalFormatting sqref="AS89:AT89">
    <cfRule type="cellIs" dxfId="407" priority="78" operator="between">
      <formula>80</formula>
      <formula>120</formula>
    </cfRule>
  </conditionalFormatting>
  <conditionalFormatting sqref="AS88:AT88">
    <cfRule type="cellIs" dxfId="406" priority="77" operator="between">
      <formula>80</formula>
      <formula>120</formula>
    </cfRule>
  </conditionalFormatting>
  <conditionalFormatting sqref="AS88:AT88">
    <cfRule type="cellIs" dxfId="405" priority="76" operator="between">
      <formula>80</formula>
      <formula>120</formula>
    </cfRule>
  </conditionalFormatting>
  <conditionalFormatting sqref="AS87:AT87">
    <cfRule type="cellIs" dxfId="404" priority="75" operator="between">
      <formula>80</formula>
      <formula>120</formula>
    </cfRule>
  </conditionalFormatting>
  <conditionalFormatting sqref="AS87:AT87">
    <cfRule type="cellIs" dxfId="403" priority="74" operator="between">
      <formula>80</formula>
      <formula>120</formula>
    </cfRule>
  </conditionalFormatting>
  <conditionalFormatting sqref="AS87:AT87">
    <cfRule type="cellIs" dxfId="402" priority="73" operator="between">
      <formula>80</formula>
      <formula>120</formula>
    </cfRule>
  </conditionalFormatting>
  <conditionalFormatting sqref="AR90">
    <cfRule type="cellIs" dxfId="401" priority="72" operator="greaterThan">
      <formula>20</formula>
    </cfRule>
  </conditionalFormatting>
  <conditionalFormatting sqref="AS89:AT90">
    <cfRule type="cellIs" dxfId="400" priority="71" operator="between">
      <formula>80</formula>
      <formula>120</formula>
    </cfRule>
  </conditionalFormatting>
  <conditionalFormatting sqref="AS89:AT90">
    <cfRule type="cellIs" dxfId="399" priority="70" operator="between">
      <formula>80</formula>
      <formula>120</formula>
    </cfRule>
  </conditionalFormatting>
  <conditionalFormatting sqref="AR90">
    <cfRule type="cellIs" dxfId="398" priority="69" operator="greaterThan">
      <formula>20</formula>
    </cfRule>
  </conditionalFormatting>
  <conditionalFormatting sqref="AR90">
    <cfRule type="cellIs" dxfId="397" priority="68" operator="lessThan">
      <formula>20</formula>
    </cfRule>
  </conditionalFormatting>
  <conditionalFormatting sqref="AY90:AZ90">
    <cfRule type="cellIs" dxfId="396" priority="67" operator="between">
      <formula>80</formula>
      <formula>120</formula>
    </cfRule>
  </conditionalFormatting>
  <conditionalFormatting sqref="AX89">
    <cfRule type="cellIs" dxfId="395" priority="66" operator="greaterThan">
      <formula>20</formula>
    </cfRule>
  </conditionalFormatting>
  <conditionalFormatting sqref="AY89:AZ89">
    <cfRule type="cellIs" dxfId="394" priority="65" operator="between">
      <formula>80</formula>
      <formula>120</formula>
    </cfRule>
  </conditionalFormatting>
  <conditionalFormatting sqref="AY89:AZ89">
    <cfRule type="cellIs" dxfId="393" priority="63" operator="between">
      <formula>80</formula>
      <formula>120</formula>
    </cfRule>
  </conditionalFormatting>
  <conditionalFormatting sqref="AY89:AZ89">
    <cfRule type="cellIs" dxfId="392" priority="64" operator="between">
      <formula>80</formula>
      <formula>120</formula>
    </cfRule>
  </conditionalFormatting>
  <conditionalFormatting sqref="AY88:AZ88">
    <cfRule type="cellIs" dxfId="391" priority="62" operator="between">
      <formula>80</formula>
      <formula>120</formula>
    </cfRule>
  </conditionalFormatting>
  <conditionalFormatting sqref="AY87:AZ87">
    <cfRule type="cellIs" dxfId="390" priority="61" operator="between">
      <formula>80</formula>
      <formula>120</formula>
    </cfRule>
  </conditionalFormatting>
  <conditionalFormatting sqref="AY87:AZ87">
    <cfRule type="cellIs" dxfId="389" priority="59" operator="between">
      <formula>80</formula>
      <formula>120</formula>
    </cfRule>
  </conditionalFormatting>
  <conditionalFormatting sqref="AY87:AZ87">
    <cfRule type="cellIs" dxfId="388" priority="60" operator="between">
      <formula>80</formula>
      <formula>120</formula>
    </cfRule>
  </conditionalFormatting>
  <conditionalFormatting sqref="AX90">
    <cfRule type="cellIs" dxfId="387" priority="58" operator="greaterThan">
      <formula>20</formula>
    </cfRule>
  </conditionalFormatting>
  <conditionalFormatting sqref="AY89:AZ90">
    <cfRule type="cellIs" dxfId="386" priority="57" operator="between">
      <formula>80</formula>
      <formula>120</formula>
    </cfRule>
  </conditionalFormatting>
  <conditionalFormatting sqref="AX90">
    <cfRule type="cellIs" dxfId="385" priority="56" operator="greaterThan">
      <formula>20</formula>
    </cfRule>
  </conditionalFormatting>
  <conditionalFormatting sqref="AX90">
    <cfRule type="cellIs" dxfId="384" priority="55" operator="lessThan">
      <formula>20</formula>
    </cfRule>
  </conditionalFormatting>
  <conditionalFormatting sqref="BE87">
    <cfRule type="cellIs" dxfId="383" priority="46" operator="between">
      <formula>80</formula>
      <formula>120</formula>
    </cfRule>
  </conditionalFormatting>
  <conditionalFormatting sqref="BE90">
    <cfRule type="cellIs" dxfId="382" priority="54" operator="between">
      <formula>80</formula>
      <formula>120</formula>
    </cfRule>
  </conditionalFormatting>
  <conditionalFormatting sqref="BD89">
    <cfRule type="cellIs" dxfId="381" priority="53" operator="greaterThan">
      <formula>20</formula>
    </cfRule>
  </conditionalFormatting>
  <conditionalFormatting sqref="BE89">
    <cfRule type="cellIs" dxfId="380" priority="52" operator="between">
      <formula>80</formula>
      <formula>120</formula>
    </cfRule>
  </conditionalFormatting>
  <conditionalFormatting sqref="BE89">
    <cfRule type="cellIs" dxfId="379" priority="51" operator="between">
      <formula>80</formula>
      <formula>120</formula>
    </cfRule>
  </conditionalFormatting>
  <conditionalFormatting sqref="BE89">
    <cfRule type="cellIs" dxfId="378" priority="49" operator="between">
      <formula>80</formula>
      <formula>120</formula>
    </cfRule>
  </conditionalFormatting>
  <conditionalFormatting sqref="BE89">
    <cfRule type="cellIs" dxfId="377" priority="50" operator="between">
      <formula>80</formula>
      <formula>120</formula>
    </cfRule>
  </conditionalFormatting>
  <conditionalFormatting sqref="BE88">
    <cfRule type="cellIs" dxfId="376" priority="48" operator="between">
      <formula>80</formula>
      <formula>120</formula>
    </cfRule>
  </conditionalFormatting>
  <conditionalFormatting sqref="BE87">
    <cfRule type="cellIs" dxfId="375" priority="47" operator="between">
      <formula>80</formula>
      <formula>120</formula>
    </cfRule>
  </conditionalFormatting>
  <conditionalFormatting sqref="BE87">
    <cfRule type="cellIs" dxfId="374" priority="44" operator="between">
      <formula>80</formula>
      <formula>120</formula>
    </cfRule>
  </conditionalFormatting>
  <conditionalFormatting sqref="BE87">
    <cfRule type="cellIs" dxfId="373" priority="45" operator="between">
      <formula>80</formula>
      <formula>120</formula>
    </cfRule>
  </conditionalFormatting>
  <conditionalFormatting sqref="BD90">
    <cfRule type="cellIs" dxfId="372" priority="43" operator="greaterThan">
      <formula>20</formula>
    </cfRule>
  </conditionalFormatting>
  <conditionalFormatting sqref="BE89:BE90">
    <cfRule type="cellIs" dxfId="371" priority="42" operator="between">
      <formula>80</formula>
      <formula>120</formula>
    </cfRule>
  </conditionalFormatting>
  <conditionalFormatting sqref="BD90">
    <cfRule type="cellIs" dxfId="370" priority="41" operator="greaterThan">
      <formula>20</formula>
    </cfRule>
  </conditionalFormatting>
  <conditionalFormatting sqref="BD90">
    <cfRule type="cellIs" dxfId="369" priority="40" operator="lessThan">
      <formula>20</formula>
    </cfRule>
  </conditionalFormatting>
  <conditionalFormatting sqref="AK26 AK33 AK36 AK39 AK42 AK45 AK48">
    <cfRule type="cellIs" dxfId="368" priority="39" operator="greaterThan">
      <formula>20</formula>
    </cfRule>
  </conditionalFormatting>
  <conditionalFormatting sqref="AQ26 AQ33 AQ36 AQ39 AQ42 AQ45 AQ48">
    <cfRule type="cellIs" dxfId="367" priority="38" operator="greaterThan">
      <formula>20</formula>
    </cfRule>
  </conditionalFormatting>
  <conditionalFormatting sqref="AW26 AW33 AW36 AW39 AW42 AW45 AW48">
    <cfRule type="cellIs" dxfId="366" priority="37" operator="greaterThan">
      <formula>20</formula>
    </cfRule>
  </conditionalFormatting>
  <conditionalFormatting sqref="BC26 BC33 BC36 BC39 BC42 BC45 BC48">
    <cfRule type="cellIs" dxfId="365" priority="36" operator="greaterThan">
      <formula>20</formula>
    </cfRule>
  </conditionalFormatting>
  <conditionalFormatting sqref="AJ36 AJ39 AJ42 AJ45 AJ48">
    <cfRule type="cellIs" dxfId="364" priority="35" operator="lessThan">
      <formula>20.1</formula>
    </cfRule>
  </conditionalFormatting>
  <conditionalFormatting sqref="AP36 AP39 AP42 AP45 AP48">
    <cfRule type="cellIs" dxfId="363" priority="34" operator="lessThan">
      <formula>20.1</formula>
    </cfRule>
  </conditionalFormatting>
  <conditionalFormatting sqref="AV36 AV39 AV42 AV45 AV48">
    <cfRule type="cellIs" dxfId="362" priority="33" operator="lessThan">
      <formula>20.1</formula>
    </cfRule>
  </conditionalFormatting>
  <conditionalFormatting sqref="BB36 BB39 BB42 BB45 BB48">
    <cfRule type="cellIs" dxfId="361" priority="32" operator="lessThan">
      <formula>20.1</formula>
    </cfRule>
  </conditionalFormatting>
  <conditionalFormatting sqref="AI26">
    <cfRule type="cellIs" dxfId="360" priority="31" operator="between">
      <formula>80</formula>
      <formula>120</formula>
    </cfRule>
  </conditionalFormatting>
  <conditionalFormatting sqref="AO26">
    <cfRule type="cellIs" dxfId="359" priority="30" operator="between">
      <formula>80</formula>
      <formula>120</formula>
    </cfRule>
  </conditionalFormatting>
  <conditionalFormatting sqref="AU26">
    <cfRule type="cellIs" dxfId="358" priority="29" operator="between">
      <formula>80</formula>
      <formula>120</formula>
    </cfRule>
  </conditionalFormatting>
  <conditionalFormatting sqref="BA26">
    <cfRule type="cellIs" dxfId="357" priority="28" operator="between">
      <formula>80</formula>
      <formula>120</formula>
    </cfRule>
  </conditionalFormatting>
  <conditionalFormatting sqref="BC138">
    <cfRule type="cellIs" dxfId="356" priority="27" operator="greaterThan">
      <formula>20</formula>
    </cfRule>
  </conditionalFormatting>
  <conditionalFormatting sqref="BA96">
    <cfRule type="cellIs" dxfId="355" priority="17" operator="between">
      <formula>80</formula>
      <formula>120</formula>
    </cfRule>
  </conditionalFormatting>
  <conditionalFormatting sqref="AK96">
    <cfRule type="cellIs" dxfId="354" priority="22" operator="greaterThan">
      <formula>20</formula>
    </cfRule>
  </conditionalFormatting>
  <conditionalFormatting sqref="AQ96">
    <cfRule type="cellIs" dxfId="353" priority="21" operator="greaterThan">
      <formula>20</formula>
    </cfRule>
  </conditionalFormatting>
  <conditionalFormatting sqref="AO96">
    <cfRule type="cellIs" dxfId="352" priority="19" operator="between">
      <formula>80</formula>
      <formula>120</formula>
    </cfRule>
  </conditionalFormatting>
  <conditionalFormatting sqref="AU96">
    <cfRule type="cellIs" dxfId="351" priority="18" operator="between">
      <formula>80</formula>
      <formula>120</formula>
    </cfRule>
  </conditionalFormatting>
  <conditionalFormatting sqref="AO138">
    <cfRule type="cellIs" dxfId="350" priority="12" operator="between">
      <formula>80</formula>
      <formula>120</formula>
    </cfRule>
  </conditionalFormatting>
  <conditionalFormatting sqref="AO51">
    <cfRule type="cellIs" dxfId="349" priority="26" operator="between">
      <formula>80</formula>
      <formula>120</formula>
    </cfRule>
  </conditionalFormatting>
  <conditionalFormatting sqref="AU51">
    <cfRule type="cellIs" dxfId="348" priority="25" operator="between">
      <formula>80</formula>
      <formula>120</formula>
    </cfRule>
  </conditionalFormatting>
  <conditionalFormatting sqref="AI138">
    <cfRule type="cellIs" dxfId="347" priority="9" operator="between">
      <formula>80</formula>
      <formula>120</formula>
    </cfRule>
  </conditionalFormatting>
  <conditionalFormatting sqref="BA51">
    <cfRule type="cellIs" dxfId="346" priority="24" operator="between">
      <formula>80</formula>
      <formula>120</formula>
    </cfRule>
  </conditionalFormatting>
  <conditionalFormatting sqref="AI51">
    <cfRule type="cellIs" dxfId="345" priority="23" operator="between">
      <formula>80</formula>
      <formula>120</formula>
    </cfRule>
  </conditionalFormatting>
  <conditionalFormatting sqref="AU138">
    <cfRule type="cellIs" dxfId="344" priority="11" operator="between">
      <formula>80</formula>
      <formula>120</formula>
    </cfRule>
  </conditionalFormatting>
  <conditionalFormatting sqref="BA138">
    <cfRule type="cellIs" dxfId="343" priority="10" operator="between">
      <formula>80</formula>
      <formula>120</formula>
    </cfRule>
  </conditionalFormatting>
  <conditionalFormatting sqref="AW96">
    <cfRule type="cellIs" dxfId="342" priority="20" operator="greaterThan">
      <formula>20</formula>
    </cfRule>
  </conditionalFormatting>
  <conditionalFormatting sqref="AI96">
    <cfRule type="cellIs" dxfId="341" priority="16" operator="between">
      <formula>80</formula>
      <formula>120</formula>
    </cfRule>
  </conditionalFormatting>
  <conditionalFormatting sqref="AK138">
    <cfRule type="cellIs" dxfId="340" priority="15" operator="greaterThan">
      <formula>20</formula>
    </cfRule>
  </conditionalFormatting>
  <conditionalFormatting sqref="AQ138">
    <cfRule type="cellIs" dxfId="339" priority="14" operator="greaterThan">
      <formula>20</formula>
    </cfRule>
  </conditionalFormatting>
  <conditionalFormatting sqref="AW138">
    <cfRule type="cellIs" dxfId="338" priority="13" operator="greaterThan">
      <formula>20</formula>
    </cfRule>
  </conditionalFormatting>
  <conditionalFormatting sqref="AK29">
    <cfRule type="cellIs" dxfId="337" priority="8" operator="greaterThan">
      <formula>20</formula>
    </cfRule>
  </conditionalFormatting>
  <conditionalFormatting sqref="AQ29">
    <cfRule type="cellIs" dxfId="336" priority="7" operator="greaterThan">
      <formula>20</formula>
    </cfRule>
  </conditionalFormatting>
  <conditionalFormatting sqref="AW29">
    <cfRule type="cellIs" dxfId="335" priority="6" operator="greaterThan">
      <formula>20</formula>
    </cfRule>
  </conditionalFormatting>
  <conditionalFormatting sqref="BC29">
    <cfRule type="cellIs" dxfId="334" priority="5" operator="greaterThan">
      <formula>20</formula>
    </cfRule>
  </conditionalFormatting>
  <conditionalFormatting sqref="AI29">
    <cfRule type="cellIs" dxfId="333" priority="4" operator="between">
      <formula>80</formula>
      <formula>120</formula>
    </cfRule>
  </conditionalFormatting>
  <conditionalFormatting sqref="AO29">
    <cfRule type="cellIs" dxfId="332" priority="3" operator="between">
      <formula>80</formula>
      <formula>120</formula>
    </cfRule>
  </conditionalFormatting>
  <conditionalFormatting sqref="AU29">
    <cfRule type="cellIs" dxfId="331" priority="2" operator="between">
      <formula>80</formula>
      <formula>120</formula>
    </cfRule>
  </conditionalFormatting>
  <conditionalFormatting sqref="BA29">
    <cfRule type="cellIs" dxfId="33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23FD-CE8F-4167-B337-34F1939778AE}">
  <dimension ref="A1:BJ124"/>
  <sheetViews>
    <sheetView zoomScale="74" zoomScaleNormal="74" workbookViewId="0">
      <selection activeCell="A25" sqref="A25:BK133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8.2295781968355103E-2</v>
      </c>
      <c r="N14" s="3">
        <f>((H14*$H$21)+$H$22)*1000/L14</f>
        <v>0.10872587811333427</v>
      </c>
      <c r="O14" s="3">
        <f>N14-M14</f>
        <v>2.6430096144979168E-2</v>
      </c>
      <c r="P14" s="3">
        <f>((J14*$J$21)+$J$22)*1000/L14</f>
        <v>1.1205061035719907E-3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1098.9000000000001</v>
      </c>
      <c r="G15">
        <f>6*H36/1000</f>
        <v>1.2000000000000001E-3</v>
      </c>
      <c r="H15" s="2">
        <f>AVERAGE(J36:J37) - (B16*H36/0.5)</f>
        <v>2075.5</v>
      </c>
      <c r="I15">
        <f>0.3*H36/1000</f>
        <v>5.9999999999999995E-5</v>
      </c>
      <c r="J15" s="2">
        <f>AVERAGE(L36:L37) - (C16*H36/0.5)</f>
        <v>1148.3</v>
      </c>
      <c r="L15">
        <v>0.2</v>
      </c>
      <c r="M15" s="3">
        <f t="shared" ref="M15:M19" si="0">((F15*$F$21)+$F$22)*1000/L15</f>
        <v>2.9199952360527393</v>
      </c>
      <c r="N15" s="3">
        <f t="shared" ref="N15:N19" si="1">((H15*$H$21)+$H$22)*1000/L15</f>
        <v>5.6385881071524278</v>
      </c>
      <c r="O15" s="3">
        <f t="shared" ref="O15:O19" si="2">N15-M15</f>
        <v>2.7185928710996885</v>
      </c>
      <c r="P15" s="3">
        <f t="shared" ref="P15:P19" si="3">((J15*$J$21)+$J$22)*1000/L15</f>
        <v>0.29924213403752592</v>
      </c>
    </row>
    <row r="16" spans="1:16" x14ac:dyDescent="0.35">
      <c r="A16">
        <f>AVERAGE(I33:I34)</f>
        <v>86.5</v>
      </c>
      <c r="B16">
        <f>AVERAGE(J33:J34)</f>
        <v>240</v>
      </c>
      <c r="C16">
        <f>AVERAGE(L33:L34)</f>
        <v>183</v>
      </c>
      <c r="E16">
        <f>3*G39/1000</f>
        <v>1.7999999999999997E-3</v>
      </c>
      <c r="F16" s="2">
        <f>AVERAGE(I39:I40) - (A16*G39/0.5)</f>
        <v>3721.2</v>
      </c>
      <c r="G16">
        <f>6*H39/1000</f>
        <v>3.5999999999999995E-3</v>
      </c>
      <c r="H16" s="2">
        <f>AVERAGE(J39:J40) - (B16*H39/0.5)</f>
        <v>7256</v>
      </c>
      <c r="I16">
        <f>0.3*H39/1000</f>
        <v>1.7999999999999998E-4</v>
      </c>
      <c r="J16" s="2">
        <f>AVERAGE(L39:L40) - (C16*H39/0.5)</f>
        <v>3345.9</v>
      </c>
      <c r="L16">
        <v>0.6</v>
      </c>
      <c r="M16" s="3">
        <f t="shared" si="0"/>
        <v>3.1323370945977516</v>
      </c>
      <c r="N16" s="3">
        <f t="shared" si="1"/>
        <v>6.3447296678041756</v>
      </c>
      <c r="O16" s="3">
        <f t="shared" si="2"/>
        <v>3.212392573206424</v>
      </c>
      <c r="P16" s="3">
        <f t="shared" si="3"/>
        <v>0.28885546626698411</v>
      </c>
    </row>
    <row r="17" spans="1:62" x14ac:dyDescent="0.35">
      <c r="E17">
        <f>9*G42/1000</f>
        <v>2.9970000000000005E-3</v>
      </c>
      <c r="F17" s="2">
        <f>AVERAGE(I42:I43) - (A16*G42/0.5)</f>
        <v>5694.3909999999996</v>
      </c>
      <c r="G17">
        <f>18*H42/1000</f>
        <v>5.9940000000000011E-3</v>
      </c>
      <c r="H17" s="2">
        <f>AVERAGE(J42:J43) - (B16*H42/0.5)</f>
        <v>11053.16</v>
      </c>
      <c r="I17">
        <f>0.9*H42/1000</f>
        <v>2.9970000000000002E-4</v>
      </c>
      <c r="J17" s="2">
        <f>AVERAGE(L42:L43) - (C16*H42/0.5)</f>
        <v>6096.6220000000003</v>
      </c>
      <c r="L17">
        <v>0.33300000000000002</v>
      </c>
      <c r="M17" s="3">
        <f t="shared" si="0"/>
        <v>8.5710175251898058</v>
      </c>
      <c r="N17" s="3">
        <f t="shared" si="1"/>
        <v>17.329000387097445</v>
      </c>
      <c r="O17" s="3">
        <f t="shared" si="2"/>
        <v>8.7579828619076387</v>
      </c>
      <c r="P17" s="3">
        <f t="shared" si="3"/>
        <v>0.94695650899084971</v>
      </c>
    </row>
    <row r="18" spans="1:62" x14ac:dyDescent="0.35">
      <c r="E18">
        <f>9*G45/1000</f>
        <v>4.2030000000000001E-3</v>
      </c>
      <c r="F18" s="2">
        <f>AVERAGE(I45:I46) - (A16*G45/0.5)</f>
        <v>8338.7090000000007</v>
      </c>
      <c r="G18">
        <f>18*H45/1000</f>
        <v>8.4060000000000003E-3</v>
      </c>
      <c r="H18" s="2">
        <f>AVERAGE(J45:J46) - (B16*H45/0.5)</f>
        <v>15996.84</v>
      </c>
      <c r="I18">
        <f>0.9*H45/1000</f>
        <v>4.2030000000000002E-4</v>
      </c>
      <c r="J18" s="2">
        <f>AVERAGE(L45:L46) - (B16*H45/0.5)</f>
        <v>7936.84</v>
      </c>
      <c r="L18">
        <v>0.46700000000000003</v>
      </c>
      <c r="M18" s="3">
        <f t="shared" si="0"/>
        <v>8.9088411742241593</v>
      </c>
      <c r="N18" s="3">
        <f t="shared" si="1"/>
        <v>17.831273491227478</v>
      </c>
      <c r="O18" s="3">
        <f t="shared" si="2"/>
        <v>8.9224323170033184</v>
      </c>
      <c r="P18" s="3">
        <f t="shared" si="3"/>
        <v>0.87869226582356486</v>
      </c>
    </row>
    <row r="19" spans="1:62" x14ac:dyDescent="0.35">
      <c r="E19">
        <f>9*G48/1000</f>
        <v>5.3999999999999994E-3</v>
      </c>
      <c r="F19" s="2">
        <f>AVERAGE(I48:I49) - (A16*G48/0.5)</f>
        <v>11011.7</v>
      </c>
      <c r="G19">
        <f>18*H48/1000</f>
        <v>1.0799999999999999E-2</v>
      </c>
      <c r="H19" s="2">
        <f>AVERAGE(J48:J49) - (B16*H48/0.5)</f>
        <v>20997.5</v>
      </c>
      <c r="I19">
        <f>0.9*H48/1000</f>
        <v>5.4000000000000001E-4</v>
      </c>
      <c r="J19" s="2">
        <f>AVERAGE(L48:L49) - (C16*H48/0.5)</f>
        <v>10459.4</v>
      </c>
      <c r="L19">
        <v>0.6</v>
      </c>
      <c r="M19" s="3">
        <f t="shared" si="0"/>
        <v>9.1347885679928922</v>
      </c>
      <c r="N19" s="3">
        <f t="shared" si="1"/>
        <v>18.188866315872772</v>
      </c>
      <c r="O19" s="3">
        <f t="shared" si="2"/>
        <v>9.0540777478798802</v>
      </c>
      <c r="P19" s="3">
        <f t="shared" si="3"/>
        <v>0.90098705791160161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4.9399504616104307E-7</v>
      </c>
      <c r="G21" s="5"/>
      <c r="H21" s="5">
        <f>SLOPE(G13:G19,H13:H19)</f>
        <v>5.171547493971662E-7</v>
      </c>
      <c r="I21" s="5"/>
      <c r="J21" s="5">
        <f>SLOPE(I13:I19,J13:J19)</f>
        <v>5.1631258169223369E-8</v>
      </c>
    </row>
    <row r="22" spans="1:62" x14ac:dyDescent="0.35">
      <c r="D22" t="s">
        <v>34</v>
      </c>
      <c r="F22" s="5">
        <f>INTERCEPT(E13:E19,F13:F19)</f>
        <v>4.1147890984177555E-5</v>
      </c>
      <c r="G22" s="5"/>
      <c r="H22" s="5">
        <f>INTERCEPT(G13:G19,H13:H19)</f>
        <v>5.4362939056667135E-5</v>
      </c>
      <c r="I22" s="5"/>
      <c r="J22" s="5">
        <f>INTERCEPT(I13:I19,J13:J19)</f>
        <v>5.6025305178599534E-7</v>
      </c>
    </row>
    <row r="23" spans="1:62" x14ac:dyDescent="0.35">
      <c r="D23" t="s">
        <v>35</v>
      </c>
      <c r="F23" s="4">
        <f>RSQ(E13:E19,F13:F19)</f>
        <v>0.99831045993855483</v>
      </c>
      <c r="G23" s="4"/>
      <c r="H23" s="4">
        <f>RSQ(G13:G19,H13:H19)</f>
        <v>0.99863128747550267</v>
      </c>
      <c r="I23" s="4"/>
      <c r="J23" s="4">
        <f>RSQ(I13:I19,J13:J19)</f>
        <v>0.99822470761306603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3917</v>
      </c>
      <c r="J25">
        <v>7239</v>
      </c>
      <c r="L25">
        <v>5256</v>
      </c>
      <c r="M25">
        <v>5.7</v>
      </c>
      <c r="N25">
        <v>10.685</v>
      </c>
      <c r="O25">
        <v>4.9859999999999998</v>
      </c>
      <c r="Q25">
        <v>0.72299999999999998</v>
      </c>
      <c r="R25">
        <v>1</v>
      </c>
      <c r="S25">
        <v>0</v>
      </c>
      <c r="T25">
        <v>0</v>
      </c>
      <c r="V25">
        <v>0</v>
      </c>
      <c r="Y25" s="1">
        <v>44851</v>
      </c>
      <c r="Z25" s="6">
        <v>0.46884259259259259</v>
      </c>
      <c r="AB25">
        <v>1</v>
      </c>
      <c r="AD25" s="3">
        <f t="shared" ref="AD25:AD88" si="4">((I25*$F$21)+$F$22)*1000/G25</f>
        <v>6.5870882893232778</v>
      </c>
      <c r="AE25" s="3">
        <f t="shared" ref="AE25:AE88" si="5">((J25*$H$21)+$H$22)*1000/H25</f>
        <v>12.660153899809179</v>
      </c>
      <c r="AF25" s="3">
        <f t="shared" ref="AF25:AF88" si="6">AE25-AD25</f>
        <v>6.0730656104859015</v>
      </c>
      <c r="AG25" s="3">
        <f t="shared" ref="AG25:AG88" si="7">((L25*$J$21)+$J$22)*1000/H25</f>
        <v>0.90644715329741332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6743</v>
      </c>
      <c r="J26">
        <v>7230</v>
      </c>
      <c r="L26">
        <v>5464</v>
      </c>
      <c r="M26">
        <v>9.3140000000000001</v>
      </c>
      <c r="N26">
        <v>10.673</v>
      </c>
      <c r="O26">
        <v>1.359</v>
      </c>
      <c r="Q26">
        <v>0.75900000000000001</v>
      </c>
      <c r="R26">
        <v>1</v>
      </c>
      <c r="S26">
        <v>0</v>
      </c>
      <c r="T26">
        <v>0</v>
      </c>
      <c r="V26">
        <v>0</v>
      </c>
      <c r="Y26" s="1">
        <v>44851</v>
      </c>
      <c r="Z26" s="6">
        <v>0.47541666666666665</v>
      </c>
      <c r="AB26">
        <v>1</v>
      </c>
      <c r="AD26" s="3">
        <f t="shared" si="4"/>
        <v>11.240521624160305</v>
      </c>
      <c r="AE26" s="3">
        <f t="shared" si="5"/>
        <v>12.644639257327263</v>
      </c>
      <c r="AF26" s="3">
        <f t="shared" si="6"/>
        <v>1.4041176331669583</v>
      </c>
      <c r="AG26" s="3">
        <f t="shared" si="7"/>
        <v>0.94224482562807488</v>
      </c>
      <c r="AH26" s="3"/>
      <c r="AK26">
        <f>ABS(100*(AD26-AD27)/(AVERAGE(AD26:AD27)))</f>
        <v>0.19062153314803906</v>
      </c>
      <c r="AQ26">
        <f>ABS(100*(AE26-AE27)/(AVERAGE(AE26:AE27)))</f>
        <v>5.4547046664453695E-2</v>
      </c>
      <c r="AW26">
        <f>ABS(100*(AF26-AF27)/(AVERAGE(AF26:AF27)))</f>
        <v>1.0281515721235615</v>
      </c>
      <c r="BC26">
        <f>ABS(100*(AG26-AG27)/(AVERAGE(AG26:AG27)))</f>
        <v>2.8803652651343916</v>
      </c>
      <c r="BG26" s="3">
        <f>AVERAGE(AD26:AD27)</f>
        <v>11.229818398160148</v>
      </c>
      <c r="BH26" s="3">
        <f>AVERAGE(AE26:AE27)</f>
        <v>12.641191558997949</v>
      </c>
      <c r="BI26" s="3">
        <f>AVERAGE(AF26:AF27)</f>
        <v>1.4113731608378002</v>
      </c>
      <c r="BJ26" s="3">
        <f>AVERAGE(AG26:AG27)</f>
        <v>0.9560131611398679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6730</v>
      </c>
      <c r="J27">
        <v>7226</v>
      </c>
      <c r="L27">
        <v>5624</v>
      </c>
      <c r="M27">
        <v>9.2970000000000006</v>
      </c>
      <c r="N27">
        <v>10.667</v>
      </c>
      <c r="O27">
        <v>1.37</v>
      </c>
      <c r="Q27">
        <v>0.78700000000000003</v>
      </c>
      <c r="R27">
        <v>1</v>
      </c>
      <c r="S27">
        <v>0</v>
      </c>
      <c r="T27">
        <v>0</v>
      </c>
      <c r="V27">
        <v>0</v>
      </c>
      <c r="Y27" s="1">
        <v>44851</v>
      </c>
      <c r="Z27" s="6">
        <v>0.48229166666666662</v>
      </c>
      <c r="AB27">
        <v>1</v>
      </c>
      <c r="AD27" s="3">
        <f t="shared" si="4"/>
        <v>11.219115172159992</v>
      </c>
      <c r="AE27" s="3">
        <f t="shared" si="5"/>
        <v>12.637743860668634</v>
      </c>
      <c r="AF27" s="3">
        <f t="shared" si="6"/>
        <v>1.4186286885086421</v>
      </c>
      <c r="AG27" s="3">
        <f t="shared" si="7"/>
        <v>0.96978149665166091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3671</v>
      </c>
      <c r="J28">
        <v>793</v>
      </c>
      <c r="L28">
        <v>422</v>
      </c>
      <c r="M28">
        <v>3.2309999999999999</v>
      </c>
      <c r="N28">
        <v>0.95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44851</v>
      </c>
      <c r="Z28" s="6">
        <v>0.49612268518518521</v>
      </c>
      <c r="AB28">
        <v>1</v>
      </c>
      <c r="AD28" s="3">
        <f t="shared" si="4"/>
        <v>3.7092074108827333</v>
      </c>
      <c r="AE28" s="3">
        <f t="shared" si="5"/>
        <v>0.92893331065723994</v>
      </c>
      <c r="AF28" s="3">
        <f t="shared" si="6"/>
        <v>-2.7802741002254932</v>
      </c>
      <c r="AG28" s="3">
        <f t="shared" si="7"/>
        <v>4.4697287998396514E-2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596</v>
      </c>
      <c r="J29">
        <v>999</v>
      </c>
      <c r="L29">
        <v>561</v>
      </c>
      <c r="M29">
        <v>0.872</v>
      </c>
      <c r="N29">
        <v>1.125</v>
      </c>
      <c r="O29">
        <v>0.253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44851</v>
      </c>
      <c r="Z29" s="6">
        <v>0.50280092592592596</v>
      </c>
      <c r="AB29">
        <v>1</v>
      </c>
      <c r="AD29" s="3">
        <f t="shared" si="4"/>
        <v>0.67113787699231842</v>
      </c>
      <c r="AE29" s="3">
        <f t="shared" si="5"/>
        <v>1.1420010674088723</v>
      </c>
      <c r="AF29" s="3">
        <f t="shared" si="6"/>
        <v>0.47086319041655389</v>
      </c>
      <c r="AG29" s="3">
        <f t="shared" si="7"/>
        <v>5.9050777769440614E-2</v>
      </c>
      <c r="AH29" s="3"/>
      <c r="AK29">
        <f>ABS(100*(AD29-AD30)/(AVERAGE(AD29:AD30)))</f>
        <v>4.3209226375777936</v>
      </c>
      <c r="AQ29">
        <f>ABS(100*(AE29-AE30)/(AVERAGE(AE29:AE30)))</f>
        <v>14.055572795391123</v>
      </c>
      <c r="AW29">
        <f>ABS(100*(AF29-AF30)/(AVERAGE(AF29:AF30)))</f>
        <v>47.136018605366317</v>
      </c>
      <c r="BC29">
        <f>ABS(100*(AG29-AG30)/(AVERAGE(AG29:AG30)))</f>
        <v>2.2477697820214702</v>
      </c>
      <c r="BG29" s="3">
        <f>AVERAGE(AD29:AD30)</f>
        <v>0.68595772837714974</v>
      </c>
      <c r="BH29" s="3">
        <f>AVERAGE(AE29:AE30)</f>
        <v>1.0670136287462832</v>
      </c>
      <c r="BI29" s="3">
        <f>AVERAGE(AF29:AF30)</f>
        <v>0.38105590036913345</v>
      </c>
      <c r="BJ29" s="3">
        <f>AVERAGE(AG29:AG30)</f>
        <v>5.9721984125640518E-2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626</v>
      </c>
      <c r="J30">
        <v>854</v>
      </c>
      <c r="L30">
        <v>574</v>
      </c>
      <c r="M30">
        <v>0.89500000000000002</v>
      </c>
      <c r="N30">
        <v>1.002</v>
      </c>
      <c r="O30">
        <v>0.107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44851</v>
      </c>
      <c r="Z30" s="6">
        <v>0.50990740740740736</v>
      </c>
      <c r="AB30">
        <v>1</v>
      </c>
      <c r="AD30" s="3">
        <f t="shared" si="4"/>
        <v>0.70077757976198107</v>
      </c>
      <c r="AE30" s="3">
        <f t="shared" si="5"/>
        <v>0.99202619008369408</v>
      </c>
      <c r="AF30" s="3">
        <f t="shared" si="6"/>
        <v>0.29124861032171301</v>
      </c>
      <c r="AG30" s="3">
        <f t="shared" si="7"/>
        <v>6.0393190481840421E-2</v>
      </c>
      <c r="AH30" s="3"/>
    </row>
    <row r="31" spans="1:62" x14ac:dyDescent="0.35">
      <c r="A31">
        <v>7</v>
      </c>
      <c r="B31">
        <v>3</v>
      </c>
      <c r="D31" t="s">
        <v>87</v>
      </c>
      <c r="Y31" s="1">
        <v>44851</v>
      </c>
      <c r="Z31" s="6">
        <v>0.51366898148148155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89</v>
      </c>
      <c r="J32">
        <v>200</v>
      </c>
      <c r="L32">
        <v>192</v>
      </c>
      <c r="M32">
        <v>0.48299999999999998</v>
      </c>
      <c r="N32">
        <v>0.44800000000000001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44851</v>
      </c>
      <c r="Z32" s="6">
        <v>0.52484953703703707</v>
      </c>
      <c r="AB32">
        <v>1</v>
      </c>
      <c r="AD32" s="3">
        <f t="shared" si="4"/>
        <v>0.17022690018502079</v>
      </c>
      <c r="AE32" s="3">
        <f t="shared" si="5"/>
        <v>0.31558777787220077</v>
      </c>
      <c r="AF32" s="3">
        <f t="shared" si="6"/>
        <v>0.14536087768717998</v>
      </c>
      <c r="AG32" s="3">
        <f t="shared" si="7"/>
        <v>2.0946909240553764E-2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66</v>
      </c>
      <c r="J33">
        <v>282</v>
      </c>
      <c r="L33">
        <v>203</v>
      </c>
      <c r="M33">
        <v>0.46500000000000002</v>
      </c>
      <c r="N33">
        <v>0.51700000000000002</v>
      </c>
      <c r="O33">
        <v>5.1999999999999998E-2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44851</v>
      </c>
      <c r="Z33" s="6">
        <v>0.53077546296296296</v>
      </c>
      <c r="AB33">
        <v>1</v>
      </c>
      <c r="AD33" s="3">
        <f t="shared" si="4"/>
        <v>0.14750312806161281</v>
      </c>
      <c r="AE33" s="3">
        <f t="shared" si="5"/>
        <v>0.40040115677333599</v>
      </c>
      <c r="AF33" s="3">
        <f t="shared" si="6"/>
        <v>0.25289802871172318</v>
      </c>
      <c r="AG33" s="3">
        <f t="shared" si="7"/>
        <v>2.208279692027668E-2</v>
      </c>
      <c r="AH33" s="3"/>
      <c r="AK33">
        <f>ABS(100*(AD33-AD34)/(AVERAGE(AD33:AD34)))</f>
        <v>24.146600085964202</v>
      </c>
      <c r="AQ33">
        <f>ABS(100*(AE33-AE34)/(AVERAGE(AE33:AE34)))</f>
        <v>24.339410434025975</v>
      </c>
      <c r="AW33">
        <f>ABS(100*(AF33-AF34)/(AVERAGE(AF33:AF34)))</f>
        <v>67.329500533228426</v>
      </c>
      <c r="BC33">
        <f>ABS(100*(AG33-AG34)/(AVERAGE(AG33:AG34)))</f>
        <v>20.634400096151175</v>
      </c>
      <c r="BG33" s="3">
        <f>AVERAGE(AD33:AD34)</f>
        <v>0.16775692495421557</v>
      </c>
      <c r="BH33" s="3">
        <f>AVERAGE(AE33:AE34)</f>
        <v>0.35696015782397406</v>
      </c>
      <c r="BI33" s="3">
        <f>AVERAGE(AF33:AF34)</f>
        <v>0.18920323286975846</v>
      </c>
      <c r="BJ33" s="3">
        <f>AVERAGE(AG33:AG34)</f>
        <v>2.0017546593507747E-2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107</v>
      </c>
      <c r="J34">
        <v>198</v>
      </c>
      <c r="L34">
        <v>163</v>
      </c>
      <c r="M34">
        <v>0.497</v>
      </c>
      <c r="N34">
        <v>0.44600000000000001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44851</v>
      </c>
      <c r="Z34" s="6">
        <v>0.53682870370370372</v>
      </c>
      <c r="AB34">
        <v>1</v>
      </c>
      <c r="AD34" s="3">
        <f t="shared" si="4"/>
        <v>0.18801072184681833</v>
      </c>
      <c r="AE34" s="3">
        <f t="shared" si="5"/>
        <v>0.31351915887461207</v>
      </c>
      <c r="AF34" s="3">
        <f t="shared" si="6"/>
        <v>0.12550843702779374</v>
      </c>
      <c r="AG34" s="3">
        <f t="shared" si="7"/>
        <v>1.7952296266738811E-2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494</v>
      </c>
      <c r="J35">
        <v>2100</v>
      </c>
      <c r="L35">
        <v>1209</v>
      </c>
      <c r="M35">
        <v>1.984</v>
      </c>
      <c r="N35">
        <v>5.1440000000000001</v>
      </c>
      <c r="O35">
        <v>3.1589999999999998</v>
      </c>
      <c r="Q35">
        <v>2.5999999999999999E-2</v>
      </c>
      <c r="R35">
        <v>1</v>
      </c>
      <c r="S35">
        <v>0</v>
      </c>
      <c r="T35">
        <v>0</v>
      </c>
      <c r="V35">
        <v>0</v>
      </c>
      <c r="Y35" s="1">
        <v>44851</v>
      </c>
      <c r="Z35" s="6">
        <v>0.54782407407407407</v>
      </c>
      <c r="AB35">
        <v>1</v>
      </c>
      <c r="AD35" s="3">
        <f t="shared" si="4"/>
        <v>1.4259072189386639</v>
      </c>
      <c r="AE35" s="3">
        <f t="shared" si="5"/>
        <v>5.7019395639535801</v>
      </c>
      <c r="AF35" s="3">
        <f t="shared" si="6"/>
        <v>4.276032345014916</v>
      </c>
      <c r="AG35" s="3">
        <f t="shared" si="7"/>
        <v>0.3149122208918852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1155</v>
      </c>
      <c r="J36">
        <v>2169</v>
      </c>
      <c r="L36">
        <v>1212</v>
      </c>
      <c r="M36">
        <v>3.2519999999999998</v>
      </c>
      <c r="N36">
        <v>5.2889999999999997</v>
      </c>
      <c r="O36">
        <v>2.0369999999999999</v>
      </c>
      <c r="Q36">
        <v>2.7E-2</v>
      </c>
      <c r="R36">
        <v>1</v>
      </c>
      <c r="S36">
        <v>0</v>
      </c>
      <c r="T36">
        <v>0</v>
      </c>
      <c r="V36">
        <v>0</v>
      </c>
      <c r="Y36" s="1">
        <v>44851</v>
      </c>
      <c r="Z36" s="6">
        <v>0.55403935185185182</v>
      </c>
      <c r="AB36">
        <v>1</v>
      </c>
      <c r="AD36" s="3">
        <f t="shared" si="4"/>
        <v>3.0585608465009115</v>
      </c>
      <c r="AE36" s="3">
        <f t="shared" si="5"/>
        <v>5.8803579524956024</v>
      </c>
      <c r="AF36" s="3">
        <f t="shared" si="6"/>
        <v>2.8217971059946909</v>
      </c>
      <c r="AG36" s="3">
        <f t="shared" si="7"/>
        <v>0.31568668976442354</v>
      </c>
      <c r="AH36" s="3"/>
      <c r="AJ36">
        <f>ABS(100*((AVERAGE(AD36:AD37))-3)/3)</f>
        <v>0.1818793012866434</v>
      </c>
      <c r="AK36">
        <f>ABS(100*(AD36-AD37)/(AVERAGE(AD36:AD37)))</f>
        <v>3.5338704519344768</v>
      </c>
      <c r="AP36">
        <f>ABS(100*((AVERAGE(AE36:AE37))-6)/6)</f>
        <v>1.8862935522822106</v>
      </c>
      <c r="AQ36">
        <f>ABS(100*(AE36-AE37)/(AVERAGE(AE36:AE37)))</f>
        <v>0.21962389699036386</v>
      </c>
      <c r="AV36">
        <f>ABS(100*((AVERAGE(AF36:AF37))-3)/3)</f>
        <v>3.9544664058510648</v>
      </c>
      <c r="AW36">
        <f>ABS(100*(AF36-AF37)/(AVERAGE(AF36:AF37)))</f>
        <v>4.1347681390018183</v>
      </c>
      <c r="BB36">
        <f>ABS(100*((AVERAGE(AG36:AG37))-0.3)/0.3)</f>
        <v>6.0463915091538887</v>
      </c>
      <c r="BC36">
        <f>ABS(100*(AG36-AG37)/(AVERAGE(AG36:AG37)))</f>
        <v>1.5417684833569041</v>
      </c>
      <c r="BG36" s="3">
        <f>AVERAGE(AD36:AD37)</f>
        <v>3.0054563790385993</v>
      </c>
      <c r="BH36" s="3">
        <f>AVERAGE(AE36:AE37)</f>
        <v>5.8868223868630674</v>
      </c>
      <c r="BI36" s="3">
        <f>AVERAGE(AF36:AF37)</f>
        <v>2.8813660078244681</v>
      </c>
      <c r="BJ36" s="3">
        <f>AVERAGE(AG36:AG37)</f>
        <v>0.31813917452746165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1112</v>
      </c>
      <c r="J37">
        <v>2174</v>
      </c>
      <c r="L37">
        <v>1231</v>
      </c>
      <c r="M37">
        <v>3.17</v>
      </c>
      <c r="N37">
        <v>5.3019999999999996</v>
      </c>
      <c r="O37">
        <v>2.1320000000000001</v>
      </c>
      <c r="Q37">
        <v>3.2000000000000001E-2</v>
      </c>
      <c r="R37">
        <v>1</v>
      </c>
      <c r="S37">
        <v>0</v>
      </c>
      <c r="T37">
        <v>0</v>
      </c>
      <c r="V37">
        <v>0</v>
      </c>
      <c r="Y37" s="1">
        <v>44851</v>
      </c>
      <c r="Z37" s="6">
        <v>0.56071759259259257</v>
      </c>
      <c r="AB37">
        <v>1</v>
      </c>
      <c r="AD37" s="3">
        <f t="shared" si="4"/>
        <v>2.9523519115762866</v>
      </c>
      <c r="AE37" s="3">
        <f t="shared" si="5"/>
        <v>5.8932868212305323</v>
      </c>
      <c r="AF37" s="3">
        <f t="shared" si="6"/>
        <v>2.9409349096542456</v>
      </c>
      <c r="AG37" s="3">
        <f t="shared" si="7"/>
        <v>0.32059165929049976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3743</v>
      </c>
      <c r="J38">
        <v>7543</v>
      </c>
      <c r="L38">
        <v>3572</v>
      </c>
      <c r="M38">
        <v>2.7389999999999999</v>
      </c>
      <c r="N38">
        <v>5.5579999999999998</v>
      </c>
      <c r="O38">
        <v>2.819</v>
      </c>
      <c r="Q38">
        <v>0.215</v>
      </c>
      <c r="R38">
        <v>1</v>
      </c>
      <c r="S38">
        <v>0</v>
      </c>
      <c r="T38">
        <v>0</v>
      </c>
      <c r="V38">
        <v>0</v>
      </c>
      <c r="Y38" s="1">
        <v>44851</v>
      </c>
      <c r="Z38" s="6">
        <v>0.57368055555555553</v>
      </c>
      <c r="AB38">
        <v>1</v>
      </c>
      <c r="AD38" s="3">
        <f t="shared" si="4"/>
        <v>3.1502855812749364</v>
      </c>
      <c r="AE38" s="3">
        <f t="shared" si="5"/>
        <v>6.5921020229324858</v>
      </c>
      <c r="AF38" s="3">
        <f t="shared" si="6"/>
        <v>3.4418164416575494</v>
      </c>
      <c r="AG38" s="3">
        <f t="shared" si="7"/>
        <v>0.30831184538708645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3834</v>
      </c>
      <c r="J39">
        <v>7547</v>
      </c>
      <c r="L39">
        <v>3573</v>
      </c>
      <c r="M39">
        <v>2.7970000000000002</v>
      </c>
      <c r="N39">
        <v>5.56</v>
      </c>
      <c r="O39">
        <v>2.7629999999999999</v>
      </c>
      <c r="Q39">
        <v>0.215</v>
      </c>
      <c r="R39">
        <v>1</v>
      </c>
      <c r="S39">
        <v>0</v>
      </c>
      <c r="T39">
        <v>0</v>
      </c>
      <c r="V39">
        <v>0</v>
      </c>
      <c r="Y39" s="1">
        <v>44851</v>
      </c>
      <c r="Z39" s="6">
        <v>0.58096064814814818</v>
      </c>
      <c r="AB39">
        <v>1</v>
      </c>
      <c r="AD39" s="3">
        <f t="shared" si="4"/>
        <v>3.2252081632760277</v>
      </c>
      <c r="AE39" s="3">
        <f t="shared" si="5"/>
        <v>6.5955497212618024</v>
      </c>
      <c r="AF39" s="3">
        <f t="shared" si="6"/>
        <v>3.3703415579857747</v>
      </c>
      <c r="AG39" s="3">
        <f t="shared" si="7"/>
        <v>0.30839789748403518</v>
      </c>
      <c r="AH39" s="3"/>
      <c r="AJ39">
        <f>ABS(100*((AVERAGE(AD39:AD40))-3)/3)</f>
        <v>7.2599412527870681</v>
      </c>
      <c r="AK39">
        <f>ABS(100*(AD39-AD40)/(AVERAGE(AD39:AD40)))</f>
        <v>0.46055875137653451</v>
      </c>
      <c r="AP39">
        <f>ABS(100*((AVERAGE(AE39:AE40))-6)/6)</f>
        <v>9.8827324585802678</v>
      </c>
      <c r="AQ39">
        <f>ABS(100*(AE39-AE40)/(AVERAGE(AE39:AE40)))</f>
        <v>7.8440403059113151E-2</v>
      </c>
      <c r="AV39">
        <f>ABS(100*((AVERAGE(AF39:AF40))-3)/3)</f>
        <v>12.505523664373468</v>
      </c>
      <c r="AW39">
        <f>ABS(100*(AF39-AF40)/(AVERAGE(AF39:AF40)))</f>
        <v>0.28586163525153968</v>
      </c>
      <c r="BB39">
        <f>ABS(100*((AVERAGE(AG39:AG40))-0.3)/0.3)</f>
        <v>2.5841689189733028</v>
      </c>
      <c r="BC39">
        <f>ABS(100*(AG39-AG40)/(AVERAGE(AG39:AG40)))</f>
        <v>0.41942191400250456</v>
      </c>
      <c r="BG39" s="3">
        <f>AVERAGE(AD39:AD40)</f>
        <v>3.2177982375836121</v>
      </c>
      <c r="BH39" s="3">
        <f>AVERAGE(AE39:AE40)</f>
        <v>6.5929639475148161</v>
      </c>
      <c r="BI39" s="3">
        <f>AVERAGE(AF39:AF40)</f>
        <v>3.375165709931204</v>
      </c>
      <c r="BJ39" s="3">
        <f>AVERAGE(AG39:AG40)</f>
        <v>0.3077525067569199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3816</v>
      </c>
      <c r="J40">
        <v>7541</v>
      </c>
      <c r="L40">
        <v>3558</v>
      </c>
      <c r="M40">
        <v>2.7850000000000001</v>
      </c>
      <c r="N40">
        <v>5.556</v>
      </c>
      <c r="O40">
        <v>2.7709999999999999</v>
      </c>
      <c r="Q40">
        <v>0.21299999999999999</v>
      </c>
      <c r="R40">
        <v>1</v>
      </c>
      <c r="S40">
        <v>0</v>
      </c>
      <c r="T40">
        <v>0</v>
      </c>
      <c r="V40">
        <v>0</v>
      </c>
      <c r="Y40" s="1">
        <v>44851</v>
      </c>
      <c r="Z40" s="6">
        <v>0.58869212962962958</v>
      </c>
      <c r="AB40">
        <v>1</v>
      </c>
      <c r="AD40" s="3">
        <f t="shared" si="4"/>
        <v>3.2103883118911964</v>
      </c>
      <c r="AE40" s="3">
        <f t="shared" si="5"/>
        <v>6.5903781737678298</v>
      </c>
      <c r="AF40" s="3">
        <f t="shared" si="6"/>
        <v>3.3799898618766333</v>
      </c>
      <c r="AG40" s="3">
        <f t="shared" si="7"/>
        <v>0.30710711602980462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4503</v>
      </c>
      <c r="J41">
        <v>11150</v>
      </c>
      <c r="L41">
        <v>6084</v>
      </c>
      <c r="M41">
        <v>5.81</v>
      </c>
      <c r="N41">
        <v>14.602</v>
      </c>
      <c r="O41">
        <v>8.7919999999999998</v>
      </c>
      <c r="Q41">
        <v>0.78100000000000003</v>
      </c>
      <c r="R41">
        <v>1</v>
      </c>
      <c r="S41">
        <v>0</v>
      </c>
      <c r="T41">
        <v>0</v>
      </c>
      <c r="V41">
        <v>0</v>
      </c>
      <c r="Y41" s="1">
        <v>44851</v>
      </c>
      <c r="Z41" s="6">
        <v>0.60129629629629633</v>
      </c>
      <c r="AB41">
        <v>1</v>
      </c>
      <c r="AD41" s="3">
        <f t="shared" si="4"/>
        <v>6.8036263779199819</v>
      </c>
      <c r="AE41" s="3">
        <f t="shared" si="5"/>
        <v>17.479394579084293</v>
      </c>
      <c r="AF41" s="3">
        <f t="shared" si="6"/>
        <v>10.67576820116431</v>
      </c>
      <c r="AG41" s="3">
        <f t="shared" si="7"/>
        <v>0.94499948274276568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5875</v>
      </c>
      <c r="J42">
        <v>11234</v>
      </c>
      <c r="L42">
        <v>6215</v>
      </c>
      <c r="M42">
        <v>7.391</v>
      </c>
      <c r="N42">
        <v>14.709</v>
      </c>
      <c r="O42">
        <v>7.3179999999999996</v>
      </c>
      <c r="Q42">
        <v>0.80200000000000005</v>
      </c>
      <c r="R42">
        <v>1</v>
      </c>
      <c r="S42">
        <v>0</v>
      </c>
      <c r="T42">
        <v>0</v>
      </c>
      <c r="V42">
        <v>0</v>
      </c>
      <c r="Y42" s="1">
        <v>44851</v>
      </c>
      <c r="Z42" s="6">
        <v>0.60820601851851852</v>
      </c>
      <c r="AB42">
        <v>1</v>
      </c>
      <c r="AD42" s="3">
        <f t="shared" si="4"/>
        <v>8.8389453068477639</v>
      </c>
      <c r="AE42" s="3">
        <f t="shared" si="5"/>
        <v>17.609848029382679</v>
      </c>
      <c r="AF42" s="3">
        <f t="shared" si="6"/>
        <v>8.770902722534915</v>
      </c>
      <c r="AG42" s="3">
        <f t="shared" si="7"/>
        <v>0.96531087859912679</v>
      </c>
      <c r="AH42" s="3"/>
      <c r="AJ42">
        <f>ABS(100*((AVERAGE(AD42:AD43))-9)/9)</f>
        <v>3.8169036869370467</v>
      </c>
      <c r="AK42">
        <f>ABS(100*(AD42-AD43)/(AVERAGE(AD42:AD43)))</f>
        <v>4.2157243300999587</v>
      </c>
      <c r="AP42">
        <f>ABS(100*((AVERAGE(AE42:AE43))-18)/18)</f>
        <v>2.3486962955106585</v>
      </c>
      <c r="AQ42">
        <f>ABS(100*(AE42-AE43)/(AVERAGE(AE42:AE43)))</f>
        <v>0.37108638750989431</v>
      </c>
      <c r="AV42">
        <f>ABS(100*((AVERAGE(AF42:AF43))-9)/9)</f>
        <v>0.88048890408427072</v>
      </c>
      <c r="AW42">
        <f>ABS(100*(AF42-AF43)/(AVERAGE(AF42:AF43)))</f>
        <v>3.3596541844765806</v>
      </c>
      <c r="BB42">
        <f>ABS(100*((AVERAGE(AG42:AG43))-0.9)/0.9)</f>
        <v>7.3170610534205842</v>
      </c>
      <c r="BC42">
        <f>ABS(100*(AG42-AG43)/(AVERAGE(AG42:AG43)))</f>
        <v>0.11237125585969329</v>
      </c>
      <c r="BG42" s="3">
        <f>AVERAGE(AD42:AD43)</f>
        <v>8.6564786681756658</v>
      </c>
      <c r="BH42" s="3">
        <f>AVERAGE(AE42:AE43)</f>
        <v>17.577234666808081</v>
      </c>
      <c r="BI42" s="3">
        <f>AVERAGE(AF42:AF43)</f>
        <v>8.9207559986324156</v>
      </c>
      <c r="BJ42" s="3">
        <f>AVERAGE(AG42:AG43)</f>
        <v>0.96585354948078528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5629</v>
      </c>
      <c r="J43">
        <v>11192</v>
      </c>
      <c r="L43">
        <v>6222</v>
      </c>
      <c r="M43">
        <v>7.1070000000000002</v>
      </c>
      <c r="N43">
        <v>14.654999999999999</v>
      </c>
      <c r="O43">
        <v>7.548</v>
      </c>
      <c r="Q43">
        <v>0.80300000000000005</v>
      </c>
      <c r="R43">
        <v>1</v>
      </c>
      <c r="S43">
        <v>0</v>
      </c>
      <c r="T43">
        <v>0</v>
      </c>
      <c r="V43">
        <v>0</v>
      </c>
      <c r="Y43" s="1">
        <v>44851</v>
      </c>
      <c r="Z43" s="6">
        <v>0.61553240740740744</v>
      </c>
      <c r="AB43">
        <v>1</v>
      </c>
      <c r="AD43" s="3">
        <f t="shared" si="4"/>
        <v>8.4740120295035695</v>
      </c>
      <c r="AE43" s="3">
        <f t="shared" si="5"/>
        <v>17.544621304233484</v>
      </c>
      <c r="AF43" s="3">
        <f t="shared" si="6"/>
        <v>9.0706092747299145</v>
      </c>
      <c r="AG43" s="3">
        <f t="shared" si="7"/>
        <v>0.96639622036244377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8647</v>
      </c>
      <c r="J44">
        <v>16140</v>
      </c>
      <c r="L44">
        <v>8193</v>
      </c>
      <c r="M44">
        <v>7.5469999999999997</v>
      </c>
      <c r="N44">
        <v>14.938000000000001</v>
      </c>
      <c r="O44">
        <v>7.391</v>
      </c>
      <c r="Q44">
        <v>0.79300000000000004</v>
      </c>
      <c r="R44">
        <v>1</v>
      </c>
      <c r="S44">
        <v>0</v>
      </c>
      <c r="T44">
        <v>0</v>
      </c>
      <c r="V44">
        <v>0</v>
      </c>
      <c r="Y44" s="1">
        <v>44851</v>
      </c>
      <c r="Z44" s="6">
        <v>0.62943287037037032</v>
      </c>
      <c r="AB44">
        <v>1</v>
      </c>
      <c r="AD44" s="3">
        <f t="shared" si="4"/>
        <v>9.2349530088623499</v>
      </c>
      <c r="AE44" s="3">
        <f t="shared" si="5"/>
        <v>17.989808553162586</v>
      </c>
      <c r="AF44" s="3">
        <f t="shared" si="6"/>
        <v>8.754855544300236</v>
      </c>
      <c r="AG44" s="3">
        <f t="shared" si="7"/>
        <v>0.90701317180349683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8586</v>
      </c>
      <c r="J45">
        <v>16189</v>
      </c>
      <c r="L45">
        <v>8129</v>
      </c>
      <c r="M45">
        <v>7.4969999999999999</v>
      </c>
      <c r="N45">
        <v>14.983000000000001</v>
      </c>
      <c r="O45">
        <v>7.4859999999999998</v>
      </c>
      <c r="Q45">
        <v>0.78600000000000003</v>
      </c>
      <c r="R45">
        <v>1</v>
      </c>
      <c r="S45">
        <v>0</v>
      </c>
      <c r="T45">
        <v>0</v>
      </c>
      <c r="V45">
        <v>0</v>
      </c>
      <c r="Y45" s="1">
        <v>44851</v>
      </c>
      <c r="Z45" s="6">
        <v>0.63689814814814816</v>
      </c>
      <c r="AB45">
        <v>1</v>
      </c>
      <c r="AD45" s="3">
        <f t="shared" si="4"/>
        <v>9.1704268893423837</v>
      </c>
      <c r="AE45" s="3">
        <f t="shared" si="5"/>
        <v>18.044071042928028</v>
      </c>
      <c r="AF45" s="3">
        <f t="shared" si="6"/>
        <v>8.8736441535856443</v>
      </c>
      <c r="AG45" s="3">
        <f t="shared" si="7"/>
        <v>0.89993736768608723</v>
      </c>
      <c r="AH45" s="3"/>
      <c r="AJ45">
        <f>ABS(100*((AVERAGE(AD45:AD46))-9)/9)</f>
        <v>6.3307586555320469E-2</v>
      </c>
      <c r="AK45">
        <f>ABS(100*(AD45-AD46)/(AVERAGE(AD45:AD46)))</f>
        <v>3.9163587329138436</v>
      </c>
      <c r="AP45">
        <f>ABS(100*((AVERAGE(AE45:AE46))-18)/18)</f>
        <v>0.4417098385450815</v>
      </c>
      <c r="AQ45">
        <f>ABS(100*(AE45-AE46)/(AVERAGE(AE45:AE46)))</f>
        <v>0.39200987614328348</v>
      </c>
      <c r="AV45">
        <f>ABS(100*((AVERAGE(AF45:AF46))-9)/9)</f>
        <v>0.94672726364548354</v>
      </c>
      <c r="AW45">
        <f>ABS(100*(AF45-AF46)/(AVERAGE(AF45:AF46)))</f>
        <v>4.6572705751114221</v>
      </c>
      <c r="BB45">
        <f>ABS(100*((AVERAGE(AG45:AG46))-0.9)/0.9)</f>
        <v>0.38614108275467379</v>
      </c>
      <c r="BC45">
        <f>ABS(100*(AG45-AG46)/(AVERAGE(AG45:AG46)))</f>
        <v>0.78317629207585604</v>
      </c>
      <c r="BG45" s="3">
        <f>AVERAGE(AD45:AD46)</f>
        <v>8.9943023172100212</v>
      </c>
      <c r="BH45" s="3">
        <f>AVERAGE(AE45:AE46)</f>
        <v>18.079507770938115</v>
      </c>
      <c r="BI45" s="3">
        <f>AVERAGE(AF45:AF46)</f>
        <v>9.0852054537280935</v>
      </c>
      <c r="BJ45" s="3">
        <f>AVERAGE(AG45:AG46)</f>
        <v>0.90347526974479209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8253</v>
      </c>
      <c r="J46">
        <v>16253</v>
      </c>
      <c r="L46">
        <v>8193</v>
      </c>
      <c r="M46">
        <v>7.2229999999999999</v>
      </c>
      <c r="N46">
        <v>15.041</v>
      </c>
      <c r="O46">
        <v>7.8179999999999996</v>
      </c>
      <c r="Q46">
        <v>0.79300000000000004</v>
      </c>
      <c r="R46">
        <v>1</v>
      </c>
      <c r="S46">
        <v>0</v>
      </c>
      <c r="T46">
        <v>0</v>
      </c>
      <c r="V46">
        <v>0</v>
      </c>
      <c r="Y46" s="1">
        <v>44851</v>
      </c>
      <c r="Z46" s="6">
        <v>0.64466435185185189</v>
      </c>
      <c r="AB46">
        <v>1</v>
      </c>
      <c r="AD46" s="3">
        <f t="shared" si="4"/>
        <v>8.8181777450776568</v>
      </c>
      <c r="AE46" s="3">
        <f t="shared" si="5"/>
        <v>18.114944498948198</v>
      </c>
      <c r="AF46" s="3">
        <f t="shared" si="6"/>
        <v>9.296766753870541</v>
      </c>
      <c r="AG46" s="3">
        <f t="shared" si="7"/>
        <v>0.90701317180349683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11190</v>
      </c>
      <c r="J47">
        <v>21375</v>
      </c>
      <c r="L47">
        <v>10708</v>
      </c>
      <c r="M47">
        <v>7.5</v>
      </c>
      <c r="N47">
        <v>15.323</v>
      </c>
      <c r="O47">
        <v>7.8230000000000004</v>
      </c>
      <c r="Q47">
        <v>0.83699999999999997</v>
      </c>
      <c r="R47">
        <v>1</v>
      </c>
      <c r="S47">
        <v>0</v>
      </c>
      <c r="T47">
        <v>0</v>
      </c>
      <c r="V47">
        <v>0</v>
      </c>
      <c r="Y47" s="1">
        <v>44851</v>
      </c>
      <c r="Z47" s="6">
        <v>0.65900462962962958</v>
      </c>
      <c r="AB47">
        <v>1</v>
      </c>
      <c r="AD47" s="3">
        <f t="shared" si="4"/>
        <v>9.2815874292104166</v>
      </c>
      <c r="AE47" s="3">
        <f t="shared" si="5"/>
        <v>18.514242845701826</v>
      </c>
      <c r="AF47" s="3">
        <f t="shared" si="6"/>
        <v>9.2326554164914096</v>
      </c>
      <c r="AG47" s="3">
        <f t="shared" si="7"/>
        <v>0.92237960921304984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11051</v>
      </c>
      <c r="J48">
        <v>21251</v>
      </c>
      <c r="L48">
        <v>10591</v>
      </c>
      <c r="M48">
        <v>7.4109999999999996</v>
      </c>
      <c r="N48">
        <v>15.234999999999999</v>
      </c>
      <c r="O48">
        <v>7.8239999999999998</v>
      </c>
      <c r="Q48">
        <v>0.82599999999999996</v>
      </c>
      <c r="R48">
        <v>1</v>
      </c>
      <c r="S48">
        <v>0</v>
      </c>
      <c r="T48">
        <v>0</v>
      </c>
      <c r="V48">
        <v>0</v>
      </c>
      <c r="Y48" s="1">
        <v>44851</v>
      </c>
      <c r="Z48" s="6">
        <v>0.66692129629629626</v>
      </c>
      <c r="AB48">
        <v>1</v>
      </c>
      <c r="AD48" s="3">
        <f t="shared" si="4"/>
        <v>9.1671452435164422</v>
      </c>
      <c r="AE48" s="3">
        <f t="shared" si="5"/>
        <v>18.407364197493081</v>
      </c>
      <c r="AF48" s="3">
        <f t="shared" si="6"/>
        <v>9.2402189539766386</v>
      </c>
      <c r="AG48" s="3">
        <f t="shared" si="7"/>
        <v>0.91231151387005105</v>
      </c>
      <c r="AH48" s="3"/>
      <c r="AJ48">
        <f>ABS(100*((AVERAGE(AD48:AD49))-9)/9)</f>
        <v>2.4472190108750249</v>
      </c>
      <c r="AK48">
        <f>ABS(100*(AD48-AD49)/(AVERAGE(AD48:AD49)))</f>
        <v>1.1519095279833529</v>
      </c>
      <c r="AP48">
        <f>ABS(100*((AVERAGE(AE48:AE49))-18)/18)</f>
        <v>2.4283366421300911</v>
      </c>
      <c r="AQ48">
        <f>ABS(100*(AE48-AE49)/(AVERAGE(AE48:AE49)))</f>
        <v>0.32257130600524753</v>
      </c>
      <c r="AV48">
        <f>ABS(100*((AVERAGE(AF48:AF49))-9)/9)</f>
        <v>2.4094542733851574</v>
      </c>
      <c r="AW48">
        <f>ABS(100*(AF48-AF49)/(AVERAGE(AF48:AF49)))</f>
        <v>0.5070727445749682</v>
      </c>
      <c r="BB48">
        <f>ABS(100*((AVERAGE(AG48:AG49))-0.9)/0.9)</f>
        <v>2.2093442668374617</v>
      </c>
      <c r="BC48">
        <f>ABS(100*(AG48-AG49)/(AVERAGE(AG48:AG49)))</f>
        <v>1.6464214447547998</v>
      </c>
      <c r="BG48" s="3">
        <f>AVERAGE(AD48:AD49)</f>
        <v>9.2202497109787522</v>
      </c>
      <c r="BH48" s="3">
        <f>AVERAGE(AE48:AE49)</f>
        <v>18.437100595583416</v>
      </c>
      <c r="BI48" s="3">
        <f>AVERAGE(AF48:AF49)</f>
        <v>9.2168508846046642</v>
      </c>
      <c r="BJ48" s="3">
        <f>AVERAGE(AG48:AG49)</f>
        <v>0.91988409840153718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11180</v>
      </c>
      <c r="J49">
        <v>21320</v>
      </c>
      <c r="L49">
        <v>10767</v>
      </c>
      <c r="M49">
        <v>7.4930000000000003</v>
      </c>
      <c r="N49">
        <v>15.284000000000001</v>
      </c>
      <c r="O49">
        <v>7.79</v>
      </c>
      <c r="Q49">
        <v>0.84199999999999997</v>
      </c>
      <c r="R49">
        <v>1</v>
      </c>
      <c r="S49">
        <v>0</v>
      </c>
      <c r="T49">
        <v>0</v>
      </c>
      <c r="V49">
        <v>0</v>
      </c>
      <c r="Y49" s="1">
        <v>44851</v>
      </c>
      <c r="Z49" s="6">
        <v>0.67481481481481476</v>
      </c>
      <c r="AB49">
        <v>1</v>
      </c>
      <c r="AD49" s="3">
        <f t="shared" si="4"/>
        <v>9.273354178441064</v>
      </c>
      <c r="AE49" s="3">
        <f t="shared" si="5"/>
        <v>18.466836993673756</v>
      </c>
      <c r="AF49" s="3">
        <f t="shared" si="6"/>
        <v>9.1934828152326915</v>
      </c>
      <c r="AG49" s="3">
        <f t="shared" si="7"/>
        <v>0.9274566829330233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4098</v>
      </c>
      <c r="J50">
        <v>7329</v>
      </c>
      <c r="L50">
        <v>6137</v>
      </c>
      <c r="M50">
        <v>5.931</v>
      </c>
      <c r="N50">
        <v>10.813000000000001</v>
      </c>
      <c r="O50">
        <v>4.8810000000000002</v>
      </c>
      <c r="Q50">
        <v>0.876</v>
      </c>
      <c r="R50">
        <v>1</v>
      </c>
      <c r="S50">
        <v>0</v>
      </c>
      <c r="T50">
        <v>0</v>
      </c>
      <c r="V50">
        <v>0</v>
      </c>
      <c r="Y50" s="1">
        <v>44851</v>
      </c>
      <c r="Z50" s="6">
        <v>0.68726851851851845</v>
      </c>
      <c r="AB50">
        <v>1</v>
      </c>
      <c r="AD50" s="3">
        <f t="shared" si="4"/>
        <v>6.8851319671737734</v>
      </c>
      <c r="AE50" s="3">
        <f t="shared" si="5"/>
        <v>12.815300324628327</v>
      </c>
      <c r="AF50" s="3">
        <f t="shared" si="6"/>
        <v>5.9301683574545532</v>
      </c>
      <c r="AG50" s="3">
        <f t="shared" si="7"/>
        <v>1.0580709481210326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4942</v>
      </c>
      <c r="J51">
        <v>7373</v>
      </c>
      <c r="L51">
        <v>5887</v>
      </c>
      <c r="M51">
        <v>7.0110000000000001</v>
      </c>
      <c r="N51">
        <v>10.875</v>
      </c>
      <c r="O51">
        <v>3.8639999999999999</v>
      </c>
      <c r="Q51">
        <v>0.83299999999999996</v>
      </c>
      <c r="R51">
        <v>1</v>
      </c>
      <c r="S51">
        <v>0</v>
      </c>
      <c r="T51">
        <v>0</v>
      </c>
      <c r="V51">
        <v>0</v>
      </c>
      <c r="Y51" s="1">
        <v>44851</v>
      </c>
      <c r="Z51" s="6">
        <v>0.69410879629629629</v>
      </c>
      <c r="AB51">
        <v>1</v>
      </c>
      <c r="AD51" s="3">
        <f t="shared" si="4"/>
        <v>8.2749046970401761</v>
      </c>
      <c r="AE51" s="3">
        <f t="shared" si="5"/>
        <v>12.891149687873245</v>
      </c>
      <c r="AF51" s="3">
        <f t="shared" si="6"/>
        <v>4.6162449908330689</v>
      </c>
      <c r="AG51" s="3">
        <f t="shared" si="7"/>
        <v>1.0150448996466799</v>
      </c>
      <c r="AH51" s="3"/>
      <c r="AI51">
        <f>100*(AVERAGE(I51:I52))/(AVERAGE(I$51:I$52))</f>
        <v>100</v>
      </c>
      <c r="AK51">
        <f>ABS(100*(AD51-AD52)/(AVERAGE(AD51:AD52)))</f>
        <v>21.617606976240548</v>
      </c>
      <c r="AO51">
        <f>100*(AVERAGE(J51:J52))/(AVERAGE(J$51:J$52))</f>
        <v>100</v>
      </c>
      <c r="AQ51">
        <f>ABS(100*(AE51-AE52)/(AVERAGE(AE51:AE52)))</f>
        <v>0.53632824114533673</v>
      </c>
      <c r="AU51">
        <f>100*(((AVERAGE(J51:J52))-(AVERAGE(I51:I52)))/((AVERAGE(J$51:J$52))-(AVERAGE($I$51:I52))))</f>
        <v>100</v>
      </c>
      <c r="AW51">
        <f>ABS(100*(AF51-AF52)/(AVERAGE(AF51:AF52)))</f>
        <v>57.965860929319888</v>
      </c>
      <c r="BA51">
        <f>100*(AVERAGE(L51:L52))/(AVERAGE(L$51:L$52))</f>
        <v>100</v>
      </c>
      <c r="BC51">
        <f>ABS(100*(AG51-AG52)/(AVERAGE(AG51:AG52)))</f>
        <v>1.0567849692365114</v>
      </c>
      <c r="BG51" s="3">
        <f>AVERAGE(AD51:AD52)</f>
        <v>9.2777146407470923</v>
      </c>
      <c r="BH51" s="3">
        <f>AVERAGE(AE51:AE52)</f>
        <v>12.856672704580102</v>
      </c>
      <c r="BI51" s="3">
        <f>AVERAGE(AF51:AF52)</f>
        <v>3.5789580638330083</v>
      </c>
      <c r="BJ51" s="3">
        <f>AVERAGE(AG51:AG52)</f>
        <v>1.0097096696358601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6160</v>
      </c>
      <c r="J52">
        <v>7333</v>
      </c>
      <c r="L52">
        <v>5825</v>
      </c>
      <c r="M52">
        <v>8.5679999999999996</v>
      </c>
      <c r="N52">
        <v>10.819000000000001</v>
      </c>
      <c r="O52">
        <v>2.2509999999999999</v>
      </c>
      <c r="Q52">
        <v>0.82199999999999995</v>
      </c>
      <c r="R52">
        <v>1</v>
      </c>
      <c r="S52">
        <v>0</v>
      </c>
      <c r="T52">
        <v>0</v>
      </c>
      <c r="V52">
        <v>0</v>
      </c>
      <c r="Y52" s="1">
        <v>44851</v>
      </c>
      <c r="Z52" s="6">
        <v>0.70145833333333341</v>
      </c>
      <c r="AB52">
        <v>1</v>
      </c>
      <c r="AD52" s="3">
        <f t="shared" si="4"/>
        <v>10.28052458445401</v>
      </c>
      <c r="AE52" s="3">
        <f t="shared" si="5"/>
        <v>12.822195721286958</v>
      </c>
      <c r="AF52" s="3">
        <f t="shared" si="6"/>
        <v>2.5416711368329477</v>
      </c>
      <c r="AG52" s="3">
        <f t="shared" si="7"/>
        <v>1.0043744396250405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6147</v>
      </c>
      <c r="J53">
        <v>7009</v>
      </c>
      <c r="L53">
        <v>3437</v>
      </c>
      <c r="M53">
        <v>5.1310000000000002</v>
      </c>
      <c r="N53">
        <v>6.2160000000000002</v>
      </c>
      <c r="O53">
        <v>1.085</v>
      </c>
      <c r="Q53">
        <v>0.24299999999999999</v>
      </c>
      <c r="R53">
        <v>1</v>
      </c>
      <c r="S53">
        <v>0</v>
      </c>
      <c r="T53">
        <v>0</v>
      </c>
      <c r="V53">
        <v>0</v>
      </c>
      <c r="Y53" s="1">
        <v>44851</v>
      </c>
      <c r="Z53" s="6">
        <v>0.71478009259259256</v>
      </c>
      <c r="AB53">
        <v>1</v>
      </c>
      <c r="AD53" s="3">
        <f t="shared" si="4"/>
        <v>6.1554708794722188</v>
      </c>
      <c r="AE53" s="3">
        <f t="shared" si="5"/>
        <v>7.3582011551628099</v>
      </c>
      <c r="AF53" s="3">
        <f t="shared" si="6"/>
        <v>1.2027302756905911</v>
      </c>
      <c r="AG53" s="3">
        <f t="shared" si="7"/>
        <v>0.35603377475881343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4068</v>
      </c>
      <c r="J54">
        <v>6979</v>
      </c>
      <c r="L54">
        <v>3354</v>
      </c>
      <c r="M54">
        <v>3.5350000000000001</v>
      </c>
      <c r="N54">
        <v>6.1909999999999998</v>
      </c>
      <c r="O54">
        <v>2.6560000000000001</v>
      </c>
      <c r="Q54">
        <v>0.23499999999999999</v>
      </c>
      <c r="R54">
        <v>1</v>
      </c>
      <c r="S54">
        <v>0</v>
      </c>
      <c r="T54">
        <v>0</v>
      </c>
      <c r="V54">
        <v>0</v>
      </c>
      <c r="Y54" s="1">
        <v>44851</v>
      </c>
      <c r="Z54" s="6">
        <v>0.72175925925925932</v>
      </c>
      <c r="AB54">
        <v>1</v>
      </c>
      <c r="AD54" s="3">
        <f t="shared" si="4"/>
        <v>4.1014394775346013</v>
      </c>
      <c r="AE54" s="3">
        <f t="shared" si="5"/>
        <v>7.3271718701989803</v>
      </c>
      <c r="AF54" s="3">
        <f t="shared" si="6"/>
        <v>3.2257323926643791</v>
      </c>
      <c r="AG54" s="3">
        <f t="shared" si="7"/>
        <v>0.34746298590272234</v>
      </c>
      <c r="AH54" s="3"/>
      <c r="AK54">
        <f>ABS(100*(AD54-AD55)/(AVERAGE(AD54:AD55)))</f>
        <v>1.0655568959599702</v>
      </c>
      <c r="AQ54">
        <f>ABS(100*(AE54-AE55)/(AVERAGE(AE54:AE55)))</f>
        <v>1.7227585243160566</v>
      </c>
      <c r="AW54">
        <f>ABS(100*(AF54-AF55)/(AVERAGE(AF54:AF55)))</f>
        <v>2.5646041922536837</v>
      </c>
      <c r="BC54">
        <f>ABS(100*(AG54-AG55)/(AVERAGE(AG54:AG55)))</f>
        <v>1.1056819656398829</v>
      </c>
      <c r="BG54" s="3">
        <f>AVERAGE(AD54:AD55)</f>
        <v>4.0797036955035155</v>
      </c>
      <c r="BH54" s="3">
        <f>AVERAGE(AE54:AE55)</f>
        <v>7.2645961455219226</v>
      </c>
      <c r="BI54" s="3">
        <f>AVERAGE(AF54:AF55)</f>
        <v>3.1848924500184075</v>
      </c>
      <c r="BJ54" s="3">
        <f>AVERAGE(AG54:AG55)</f>
        <v>0.3455526293504611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4024</v>
      </c>
      <c r="J55">
        <v>6858</v>
      </c>
      <c r="L55">
        <v>3317</v>
      </c>
      <c r="M55">
        <v>3.5019999999999998</v>
      </c>
      <c r="N55">
        <v>6.0880000000000001</v>
      </c>
      <c r="O55">
        <v>2.5859999999999999</v>
      </c>
      <c r="Q55">
        <v>0.23100000000000001</v>
      </c>
      <c r="R55">
        <v>1</v>
      </c>
      <c r="S55">
        <v>0</v>
      </c>
      <c r="T55">
        <v>0</v>
      </c>
      <c r="V55">
        <v>0</v>
      </c>
      <c r="Y55" s="1">
        <v>44851</v>
      </c>
      <c r="Z55" s="6">
        <v>0.72924768518518512</v>
      </c>
      <c r="AB55">
        <v>1</v>
      </c>
      <c r="AD55" s="3">
        <f t="shared" si="4"/>
        <v>4.0579679134724298</v>
      </c>
      <c r="AE55" s="3">
        <f t="shared" si="5"/>
        <v>7.2020204208448657</v>
      </c>
      <c r="AF55" s="3">
        <f t="shared" si="6"/>
        <v>3.1440525073724359</v>
      </c>
      <c r="AG55" s="3">
        <f t="shared" si="7"/>
        <v>0.34364227279819987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129</v>
      </c>
      <c r="D56" t="s">
        <v>27</v>
      </c>
      <c r="G56">
        <v>0.5</v>
      </c>
      <c r="H56">
        <v>0.5</v>
      </c>
      <c r="I56">
        <v>3930</v>
      </c>
      <c r="J56">
        <v>6665</v>
      </c>
      <c r="L56">
        <v>1402</v>
      </c>
      <c r="M56">
        <v>3.43</v>
      </c>
      <c r="N56">
        <v>5.9249999999999998</v>
      </c>
      <c r="O56">
        <v>2.4950000000000001</v>
      </c>
      <c r="Q56">
        <v>3.1E-2</v>
      </c>
      <c r="R56">
        <v>1</v>
      </c>
      <c r="S56">
        <v>0</v>
      </c>
      <c r="T56">
        <v>0</v>
      </c>
      <c r="V56">
        <v>0</v>
      </c>
      <c r="Y56" s="1">
        <v>44851</v>
      </c>
      <c r="Z56" s="6">
        <v>0.74247685185185175</v>
      </c>
      <c r="AB56">
        <v>1</v>
      </c>
      <c r="AD56" s="3">
        <f t="shared" si="4"/>
        <v>3.9650968447941533</v>
      </c>
      <c r="AE56" s="3">
        <f t="shared" si="5"/>
        <v>7.0023986875775597</v>
      </c>
      <c r="AF56" s="3">
        <f t="shared" si="6"/>
        <v>3.0373018427834064</v>
      </c>
      <c r="AG56" s="3">
        <f t="shared" si="7"/>
        <v>0.14589455401007431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129</v>
      </c>
      <c r="D57" t="s">
        <v>27</v>
      </c>
      <c r="G57">
        <v>0.5</v>
      </c>
      <c r="H57">
        <v>0.5</v>
      </c>
      <c r="I57">
        <v>3825</v>
      </c>
      <c r="J57">
        <v>6663</v>
      </c>
      <c r="L57">
        <v>1393</v>
      </c>
      <c r="M57">
        <v>3.3490000000000002</v>
      </c>
      <c r="N57">
        <v>5.9240000000000004</v>
      </c>
      <c r="O57">
        <v>2.5739999999999998</v>
      </c>
      <c r="Q57">
        <v>0.03</v>
      </c>
      <c r="R57">
        <v>1</v>
      </c>
      <c r="S57">
        <v>0</v>
      </c>
      <c r="T57">
        <v>0</v>
      </c>
      <c r="V57">
        <v>0</v>
      </c>
      <c r="Y57" s="1">
        <v>44851</v>
      </c>
      <c r="Z57" s="6">
        <v>0.749537037037037</v>
      </c>
      <c r="AB57">
        <v>1</v>
      </c>
      <c r="AD57" s="3">
        <f t="shared" si="4"/>
        <v>3.8613578851003347</v>
      </c>
      <c r="AE57" s="3">
        <f t="shared" si="5"/>
        <v>7.000330068579971</v>
      </c>
      <c r="AF57" s="3">
        <f t="shared" si="6"/>
        <v>3.1389721834796362</v>
      </c>
      <c r="AG57" s="3">
        <f t="shared" si="7"/>
        <v>0.1449651913630283</v>
      </c>
      <c r="AH57" s="3"/>
      <c r="AK57">
        <f>ABS(100*(AD57-AD58)/(AVERAGE(AD57:AD58)))</f>
        <v>1.1953824174335124</v>
      </c>
      <c r="AQ57">
        <f>ABS(100*(AE57-AE58)/(AVERAGE(AE57:AE58)))</f>
        <v>1.0247089573757708</v>
      </c>
      <c r="AW57">
        <f>ABS(100*(AF57-AF58)/(AVERAGE(AF57:AF58)))</f>
        <v>3.8246813061647029</v>
      </c>
      <c r="BC57">
        <f>ABS(100*(AG57-AG58)/(AVERAGE(AG57:AG58)))</f>
        <v>1.146254112808422</v>
      </c>
      <c r="BG57" s="3">
        <f>AVERAGE(AD57:AD58)</f>
        <v>3.8845756522699038</v>
      </c>
      <c r="BH57" s="3">
        <f>AVERAGE(AE57:AE58)</f>
        <v>6.9646463908715663</v>
      </c>
      <c r="BI57" s="3">
        <f>AVERAGE(AF57:AF58)</f>
        <v>3.0800707386016626</v>
      </c>
      <c r="BJ57" s="3">
        <f>AVERAGE(AG57:AG58)</f>
        <v>0.14413909123232072</v>
      </c>
    </row>
    <row r="58" spans="1:62" x14ac:dyDescent="0.35">
      <c r="A58">
        <v>34</v>
      </c>
      <c r="B58">
        <v>9</v>
      </c>
      <c r="C58" t="s">
        <v>129</v>
      </c>
      <c r="D58" t="s">
        <v>27</v>
      </c>
      <c r="G58">
        <v>0.5</v>
      </c>
      <c r="H58">
        <v>0.5</v>
      </c>
      <c r="I58">
        <v>3872</v>
      </c>
      <c r="J58">
        <v>6594</v>
      </c>
      <c r="L58">
        <v>1377</v>
      </c>
      <c r="M58">
        <v>3.3860000000000001</v>
      </c>
      <c r="N58">
        <v>5.8650000000000002</v>
      </c>
      <c r="O58">
        <v>2.4790000000000001</v>
      </c>
      <c r="Q58">
        <v>2.8000000000000001E-2</v>
      </c>
      <c r="R58">
        <v>1</v>
      </c>
      <c r="S58">
        <v>0</v>
      </c>
      <c r="T58">
        <v>0</v>
      </c>
      <c r="V58">
        <v>0</v>
      </c>
      <c r="Y58" s="1">
        <v>44851</v>
      </c>
      <c r="Z58" s="6">
        <v>0.75703703703703706</v>
      </c>
      <c r="AB58">
        <v>1</v>
      </c>
      <c r="AD58" s="3">
        <f t="shared" si="4"/>
        <v>3.9077934194394723</v>
      </c>
      <c r="AE58" s="3">
        <f t="shared" si="5"/>
        <v>6.9289627131631617</v>
      </c>
      <c r="AF58" s="3">
        <f t="shared" si="6"/>
        <v>3.0211692937236894</v>
      </c>
      <c r="AG58" s="3">
        <f t="shared" si="7"/>
        <v>0.14331299110161314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130</v>
      </c>
      <c r="D59" t="s">
        <v>27</v>
      </c>
      <c r="G59">
        <v>0.5</v>
      </c>
      <c r="H59">
        <v>0.5</v>
      </c>
      <c r="I59">
        <v>3427</v>
      </c>
      <c r="J59">
        <v>5593</v>
      </c>
      <c r="L59">
        <v>2061</v>
      </c>
      <c r="M59">
        <v>3.044</v>
      </c>
      <c r="N59">
        <v>5.0170000000000003</v>
      </c>
      <c r="O59">
        <v>1.9730000000000001</v>
      </c>
      <c r="Q59">
        <v>0.1</v>
      </c>
      <c r="R59">
        <v>1</v>
      </c>
      <c r="S59">
        <v>0</v>
      </c>
      <c r="T59">
        <v>0</v>
      </c>
      <c r="V59">
        <v>0</v>
      </c>
      <c r="Y59" s="1">
        <v>44851</v>
      </c>
      <c r="Z59" s="6">
        <v>0.77023148148148157</v>
      </c>
      <c r="AB59">
        <v>1</v>
      </c>
      <c r="AD59" s="3">
        <f t="shared" si="4"/>
        <v>3.4681378283561441</v>
      </c>
      <c r="AE59" s="3">
        <f t="shared" si="5"/>
        <v>5.8936189048700358</v>
      </c>
      <c r="AF59" s="3">
        <f t="shared" si="6"/>
        <v>2.4254810765138917</v>
      </c>
      <c r="AG59" s="3">
        <f t="shared" si="7"/>
        <v>0.21394455227711071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130</v>
      </c>
      <c r="D60" t="s">
        <v>27</v>
      </c>
      <c r="G60">
        <v>0.5</v>
      </c>
      <c r="H60">
        <v>0.5</v>
      </c>
      <c r="I60">
        <v>3198</v>
      </c>
      <c r="J60">
        <v>5563</v>
      </c>
      <c r="L60">
        <v>2105</v>
      </c>
      <c r="M60">
        <v>2.8679999999999999</v>
      </c>
      <c r="N60">
        <v>4.992</v>
      </c>
      <c r="O60">
        <v>2.1240000000000001</v>
      </c>
      <c r="Q60">
        <v>0.104</v>
      </c>
      <c r="R60">
        <v>1</v>
      </c>
      <c r="S60">
        <v>0</v>
      </c>
      <c r="T60">
        <v>0</v>
      </c>
      <c r="V60">
        <v>0</v>
      </c>
      <c r="Y60" s="1">
        <v>44851</v>
      </c>
      <c r="Z60" s="6">
        <v>0.77725694444444438</v>
      </c>
      <c r="AB60">
        <v>1</v>
      </c>
      <c r="AD60" s="3">
        <f t="shared" si="4"/>
        <v>3.2418880972143866</v>
      </c>
      <c r="AE60" s="3">
        <f t="shared" si="5"/>
        <v>5.8625896199062053</v>
      </c>
      <c r="AF60" s="3">
        <f t="shared" si="6"/>
        <v>2.6207015226918187</v>
      </c>
      <c r="AG60" s="3">
        <f t="shared" si="7"/>
        <v>0.21848810299600238</v>
      </c>
      <c r="AH60" s="3"/>
      <c r="AK60">
        <f>ABS(100*(AD60-AD61)/(AVERAGE(AD60:AD61)))</f>
        <v>0.24410366370838738</v>
      </c>
      <c r="AQ60">
        <f>ABS(100*(AE60-AE61)/(AVERAGE(AE60:AE61)))</f>
        <v>1.7640980090388912E-2</v>
      </c>
      <c r="AW60">
        <f>ABS(100*(AF60-AF61)/(AVERAGE(AF60:AF61)))</f>
        <v>0.34048187605917996</v>
      </c>
      <c r="BC60">
        <f>ABS(100*(AG60-AG61)/(AVERAGE(AG60:AG61)))</f>
        <v>2.4882156147176908</v>
      </c>
      <c r="BG60" s="3">
        <f>AVERAGE(AD60:AD61)</f>
        <v>3.2379361368450983</v>
      </c>
      <c r="BH60" s="3">
        <f>AVERAGE(AE60:AE61)</f>
        <v>5.8631067746556029</v>
      </c>
      <c r="BI60" s="3">
        <f>AVERAGE(AF60:AF61)</f>
        <v>2.6251706378105046</v>
      </c>
      <c r="BJ60" s="3">
        <f>AVERAGE(AG60:AG61)</f>
        <v>0.21580327757120277</v>
      </c>
    </row>
    <row r="61" spans="1:62" x14ac:dyDescent="0.35">
      <c r="A61">
        <v>37</v>
      </c>
      <c r="B61">
        <v>10</v>
      </c>
      <c r="C61" t="s">
        <v>130</v>
      </c>
      <c r="D61" t="s">
        <v>27</v>
      </c>
      <c r="G61">
        <v>0.5</v>
      </c>
      <c r="H61">
        <v>0.5</v>
      </c>
      <c r="I61">
        <v>3190</v>
      </c>
      <c r="J61">
        <v>5564</v>
      </c>
      <c r="L61">
        <v>2053</v>
      </c>
      <c r="M61">
        <v>2.863</v>
      </c>
      <c r="N61">
        <v>4.992</v>
      </c>
      <c r="O61">
        <v>2.13</v>
      </c>
      <c r="Q61">
        <v>9.9000000000000005E-2</v>
      </c>
      <c r="R61">
        <v>1</v>
      </c>
      <c r="S61">
        <v>0</v>
      </c>
      <c r="T61">
        <v>0</v>
      </c>
      <c r="V61">
        <v>0</v>
      </c>
      <c r="Y61" s="1">
        <v>44851</v>
      </c>
      <c r="Z61" s="6">
        <v>0.78465277777777775</v>
      </c>
      <c r="AB61">
        <v>1</v>
      </c>
      <c r="AD61" s="3">
        <f t="shared" si="4"/>
        <v>3.2339841764758099</v>
      </c>
      <c r="AE61" s="3">
        <f t="shared" si="5"/>
        <v>5.8636239294050005</v>
      </c>
      <c r="AF61" s="3">
        <f t="shared" si="6"/>
        <v>2.6296397529291906</v>
      </c>
      <c r="AG61" s="3">
        <f t="shared" si="7"/>
        <v>0.21311845214640315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131</v>
      </c>
      <c r="D62" t="s">
        <v>27</v>
      </c>
      <c r="G62">
        <v>0.5</v>
      </c>
      <c r="H62">
        <v>0.5</v>
      </c>
      <c r="I62">
        <v>3314</v>
      </c>
      <c r="J62">
        <v>5708</v>
      </c>
      <c r="L62">
        <v>1977</v>
      </c>
      <c r="M62">
        <v>2.9580000000000002</v>
      </c>
      <c r="N62">
        <v>5.1139999999999999</v>
      </c>
      <c r="O62">
        <v>2.1560000000000001</v>
      </c>
      <c r="Q62">
        <v>9.0999999999999998E-2</v>
      </c>
      <c r="R62">
        <v>1</v>
      </c>
      <c r="S62">
        <v>0</v>
      </c>
      <c r="T62">
        <v>0</v>
      </c>
      <c r="V62">
        <v>0</v>
      </c>
      <c r="Y62" s="1">
        <v>44851</v>
      </c>
      <c r="Z62" s="6">
        <v>0.7975578703703704</v>
      </c>
      <c r="AB62">
        <v>1</v>
      </c>
      <c r="AD62" s="3">
        <f t="shared" si="4"/>
        <v>3.3564949479237485</v>
      </c>
      <c r="AE62" s="3">
        <f t="shared" si="5"/>
        <v>6.0125644972313834</v>
      </c>
      <c r="AF62" s="3">
        <f t="shared" si="6"/>
        <v>2.6560695493076349</v>
      </c>
      <c r="AG62" s="3">
        <f t="shared" si="7"/>
        <v>0.20527050090468119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131</v>
      </c>
      <c r="D63" t="s">
        <v>27</v>
      </c>
      <c r="G63">
        <v>0.5</v>
      </c>
      <c r="H63">
        <v>0.5</v>
      </c>
      <c r="I63">
        <v>3208</v>
      </c>
      <c r="J63">
        <v>5673</v>
      </c>
      <c r="L63">
        <v>2016</v>
      </c>
      <c r="M63">
        <v>2.8759999999999999</v>
      </c>
      <c r="N63">
        <v>5.0839999999999996</v>
      </c>
      <c r="O63">
        <v>2.2080000000000002</v>
      </c>
      <c r="Q63">
        <v>9.5000000000000001E-2</v>
      </c>
      <c r="R63">
        <v>1</v>
      </c>
      <c r="S63">
        <v>0</v>
      </c>
      <c r="T63">
        <v>0</v>
      </c>
      <c r="V63">
        <v>0</v>
      </c>
      <c r="Y63" s="1">
        <v>44851</v>
      </c>
      <c r="Z63" s="6">
        <v>0.80452546296296301</v>
      </c>
      <c r="AB63">
        <v>1</v>
      </c>
      <c r="AD63" s="3">
        <f t="shared" si="4"/>
        <v>3.2517679981376073</v>
      </c>
      <c r="AE63" s="3">
        <f t="shared" si="5"/>
        <v>5.9763636647735821</v>
      </c>
      <c r="AF63" s="3">
        <f t="shared" si="6"/>
        <v>2.7245956666359747</v>
      </c>
      <c r="AG63" s="3">
        <f t="shared" si="7"/>
        <v>0.20929773904188062</v>
      </c>
      <c r="AH63" s="3"/>
      <c r="AK63">
        <f>ABS(100*(AD63-AD64)/(AVERAGE(AD63:AD64)))</f>
        <v>2.6384463552113755</v>
      </c>
      <c r="AQ63">
        <f>ABS(100*(AE63-AE64)/(AVERAGE(AE63:AE64)))</f>
        <v>3.184811392341147</v>
      </c>
      <c r="AW63">
        <f>ABS(100*(AF63-AF64)/(AVERAGE(AF63:AF64)))</f>
        <v>3.8329440581634864</v>
      </c>
      <c r="BC63">
        <f>ABS(100*(AG63-AG64)/(AVERAGE(AG63:AG64)))</f>
        <v>5.1623324699563424</v>
      </c>
      <c r="BG63" s="3">
        <f>AVERAGE(AD63:AD64)</f>
        <v>3.2952395621997788</v>
      </c>
      <c r="BH63" s="3">
        <f>AVERAGE(AE63:AE64)</f>
        <v>6.0730716029108525</v>
      </c>
      <c r="BI63" s="3">
        <f>AVERAGE(AF63:AF64)</f>
        <v>2.7778320407110728</v>
      </c>
      <c r="BJ63" s="3">
        <f>AVERAGE(AG63:AG64)</f>
        <v>0.20403135070861983</v>
      </c>
    </row>
    <row r="64" spans="1:62" x14ac:dyDescent="0.35">
      <c r="A64">
        <v>40</v>
      </c>
      <c r="B64">
        <v>11</v>
      </c>
      <c r="C64" t="s">
        <v>131</v>
      </c>
      <c r="D64" t="s">
        <v>27</v>
      </c>
      <c r="G64">
        <v>0.5</v>
      </c>
      <c r="H64">
        <v>0.5</v>
      </c>
      <c r="I64">
        <v>3296</v>
      </c>
      <c r="J64">
        <v>5860</v>
      </c>
      <c r="L64">
        <v>1914</v>
      </c>
      <c r="M64">
        <v>2.9430000000000001</v>
      </c>
      <c r="N64">
        <v>5.2430000000000003</v>
      </c>
      <c r="O64">
        <v>2.2999999999999998</v>
      </c>
      <c r="Q64">
        <v>8.4000000000000005E-2</v>
      </c>
      <c r="R64">
        <v>1</v>
      </c>
      <c r="S64">
        <v>0</v>
      </c>
      <c r="T64">
        <v>0</v>
      </c>
      <c r="V64">
        <v>0</v>
      </c>
      <c r="Y64" s="1">
        <v>44851</v>
      </c>
      <c r="Z64" s="6">
        <v>0.81195601851851851</v>
      </c>
      <c r="AB64">
        <v>1</v>
      </c>
      <c r="AD64" s="3">
        <f t="shared" si="4"/>
        <v>3.3387111262619507</v>
      </c>
      <c r="AE64" s="3">
        <f t="shared" si="5"/>
        <v>6.169779541048122</v>
      </c>
      <c r="AF64" s="3">
        <f t="shared" si="6"/>
        <v>2.8310684147861713</v>
      </c>
      <c r="AG64" s="3">
        <f t="shared" si="7"/>
        <v>0.19876496237535904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132</v>
      </c>
      <c r="D65" t="s">
        <v>27</v>
      </c>
      <c r="G65">
        <v>0.5</v>
      </c>
      <c r="H65">
        <v>0.5</v>
      </c>
      <c r="I65">
        <v>5821</v>
      </c>
      <c r="J65">
        <v>8354</v>
      </c>
      <c r="L65">
        <v>8892</v>
      </c>
      <c r="M65">
        <v>4.8810000000000002</v>
      </c>
      <c r="N65">
        <v>7.3559999999999999</v>
      </c>
      <c r="O65">
        <v>2.4750000000000001</v>
      </c>
      <c r="Q65">
        <v>0.81399999999999995</v>
      </c>
      <c r="R65">
        <v>1</v>
      </c>
      <c r="S65">
        <v>0</v>
      </c>
      <c r="T65">
        <v>0</v>
      </c>
      <c r="V65">
        <v>0</v>
      </c>
      <c r="Y65" s="1">
        <v>44851</v>
      </c>
      <c r="Z65" s="6">
        <v>0.82484953703703701</v>
      </c>
      <c r="AB65">
        <v>1</v>
      </c>
      <c r="AD65" s="3">
        <f t="shared" si="4"/>
        <v>5.8333861093752182</v>
      </c>
      <c r="AE65" s="3">
        <f t="shared" si="5"/>
        <v>8.749347431041187</v>
      </c>
      <c r="AF65" s="3">
        <f t="shared" si="6"/>
        <v>2.9159613216659688</v>
      </c>
      <c r="AG65" s="3">
        <f t="shared" si="7"/>
        <v>0.91933080138504031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132</v>
      </c>
      <c r="D66" t="s">
        <v>27</v>
      </c>
      <c r="G66">
        <v>0.5</v>
      </c>
      <c r="H66">
        <v>0.5</v>
      </c>
      <c r="I66">
        <v>6625</v>
      </c>
      <c r="J66">
        <v>8325</v>
      </c>
      <c r="L66">
        <v>8691</v>
      </c>
      <c r="M66">
        <v>5.4980000000000002</v>
      </c>
      <c r="N66">
        <v>7.3319999999999999</v>
      </c>
      <c r="O66">
        <v>1.8340000000000001</v>
      </c>
      <c r="Q66">
        <v>0.79300000000000004</v>
      </c>
      <c r="R66">
        <v>1</v>
      </c>
      <c r="S66">
        <v>0</v>
      </c>
      <c r="T66">
        <v>0</v>
      </c>
      <c r="V66">
        <v>0</v>
      </c>
      <c r="Y66" s="1">
        <v>44851</v>
      </c>
      <c r="Z66" s="6">
        <v>0.83200231481481479</v>
      </c>
      <c r="AB66">
        <v>1</v>
      </c>
      <c r="AD66" s="3">
        <f t="shared" si="4"/>
        <v>6.6277301436021752</v>
      </c>
      <c r="AE66" s="3">
        <f t="shared" si="5"/>
        <v>8.7193524555761517</v>
      </c>
      <c r="AF66" s="3">
        <f t="shared" si="6"/>
        <v>2.0916223119739765</v>
      </c>
      <c r="AG66" s="3">
        <f t="shared" si="7"/>
        <v>0.89857503560101259</v>
      </c>
      <c r="AH66" s="3"/>
      <c r="AK66">
        <f>ABS(100*(AD66-AD67)/(AVERAGE(AD66:AD67)))</f>
        <v>5.9609887610395006E-2</v>
      </c>
      <c r="AQ66">
        <f>ABS(100*(AE66-AE67)/(AVERAGE(AE66:AE67)))</f>
        <v>1.0736678572685026</v>
      </c>
      <c r="AW66">
        <f>ABS(100*(AF66-AF67)/(AVERAGE(AF66:AF67)))</f>
        <v>4.2200538749874603</v>
      </c>
      <c r="BC66">
        <f>ABS(100*(AG66-AG67)/(AVERAGE(AG66:AG67)))</f>
        <v>4.0862957931518862</v>
      </c>
      <c r="BG66" s="3">
        <f>AVERAGE(AD66:AD67)</f>
        <v>6.6297061237868196</v>
      </c>
      <c r="BH66" s="3">
        <f>AVERAGE(AE66:AE67)</f>
        <v>8.7664135377712942</v>
      </c>
      <c r="BI66" s="3">
        <f>AVERAGE(AF66:AF67)</f>
        <v>2.1367074139844746</v>
      </c>
      <c r="BJ66" s="3">
        <f>AVERAGE(AG66:AG67)</f>
        <v>0.91731718231644066</v>
      </c>
    </row>
    <row r="67" spans="1:62" x14ac:dyDescent="0.35">
      <c r="A67">
        <v>43</v>
      </c>
      <c r="B67">
        <v>12</v>
      </c>
      <c r="C67" t="s">
        <v>132</v>
      </c>
      <c r="D67" t="s">
        <v>27</v>
      </c>
      <c r="G67">
        <v>0.5</v>
      </c>
      <c r="H67">
        <v>0.5</v>
      </c>
      <c r="I67">
        <v>6629</v>
      </c>
      <c r="J67">
        <v>8416</v>
      </c>
      <c r="L67">
        <v>9054</v>
      </c>
      <c r="M67">
        <v>5.5</v>
      </c>
      <c r="N67">
        <v>7.4080000000000004</v>
      </c>
      <c r="O67">
        <v>1.9079999999999999</v>
      </c>
      <c r="Q67">
        <v>0.83099999999999996</v>
      </c>
      <c r="R67">
        <v>1</v>
      </c>
      <c r="S67">
        <v>0</v>
      </c>
      <c r="T67">
        <v>0</v>
      </c>
      <c r="V67">
        <v>0</v>
      </c>
      <c r="Y67" s="1">
        <v>44851</v>
      </c>
      <c r="Z67" s="6">
        <v>0.83962962962962961</v>
      </c>
      <c r="AB67">
        <v>1</v>
      </c>
      <c r="AD67" s="3">
        <f t="shared" si="4"/>
        <v>6.631682103971464</v>
      </c>
      <c r="AE67" s="3">
        <f t="shared" si="5"/>
        <v>8.8134746199664367</v>
      </c>
      <c r="AF67" s="3">
        <f t="shared" si="6"/>
        <v>2.1817925159949727</v>
      </c>
      <c r="AG67" s="3">
        <f t="shared" si="7"/>
        <v>0.93605932903186873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133</v>
      </c>
      <c r="D68" t="s">
        <v>27</v>
      </c>
      <c r="G68">
        <v>0.5</v>
      </c>
      <c r="H68">
        <v>0.5</v>
      </c>
      <c r="I68">
        <v>11570</v>
      </c>
      <c r="J68">
        <v>15269</v>
      </c>
      <c r="L68">
        <v>6415</v>
      </c>
      <c r="M68">
        <v>9.2910000000000004</v>
      </c>
      <c r="N68">
        <v>13.214</v>
      </c>
      <c r="O68">
        <v>3.923</v>
      </c>
      <c r="Q68">
        <v>0.55500000000000005</v>
      </c>
      <c r="R68">
        <v>1</v>
      </c>
      <c r="S68">
        <v>0</v>
      </c>
      <c r="T68">
        <v>0</v>
      </c>
      <c r="V68">
        <v>0</v>
      </c>
      <c r="Y68" s="1">
        <v>44851</v>
      </c>
      <c r="Z68" s="6">
        <v>0.85315972222222225</v>
      </c>
      <c r="AB68">
        <v>1</v>
      </c>
      <c r="AD68" s="3">
        <f t="shared" si="4"/>
        <v>11.51334115013489</v>
      </c>
      <c r="AE68" s="3">
        <f t="shared" si="5"/>
        <v>15.901597615203995</v>
      </c>
      <c r="AF68" s="3">
        <f t="shared" si="6"/>
        <v>4.3882564650691052</v>
      </c>
      <c r="AG68" s="3">
        <f t="shared" si="7"/>
        <v>0.66354954841470781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133</v>
      </c>
      <c r="D69" t="s">
        <v>27</v>
      </c>
      <c r="G69">
        <v>0.5</v>
      </c>
      <c r="H69">
        <v>0.5</v>
      </c>
      <c r="I69">
        <v>13158</v>
      </c>
      <c r="J69">
        <v>15256</v>
      </c>
      <c r="L69">
        <v>6313</v>
      </c>
      <c r="M69">
        <v>10.51</v>
      </c>
      <c r="N69">
        <v>13.202999999999999</v>
      </c>
      <c r="O69">
        <v>2.6930000000000001</v>
      </c>
      <c r="Q69">
        <v>0.54400000000000004</v>
      </c>
      <c r="R69">
        <v>1</v>
      </c>
      <c r="S69">
        <v>0</v>
      </c>
      <c r="T69">
        <v>0</v>
      </c>
      <c r="V69">
        <v>0</v>
      </c>
      <c r="Y69" s="1">
        <v>44851</v>
      </c>
      <c r="Z69" s="6">
        <v>0.86063657407407401</v>
      </c>
      <c r="AB69">
        <v>1</v>
      </c>
      <c r="AD69" s="3">
        <f t="shared" si="4"/>
        <v>13.082269416742363</v>
      </c>
      <c r="AE69" s="3">
        <f t="shared" si="5"/>
        <v>15.888151591719669</v>
      </c>
      <c r="AF69" s="3">
        <f t="shared" si="6"/>
        <v>2.805882174977306</v>
      </c>
      <c r="AG69" s="3">
        <f t="shared" si="7"/>
        <v>0.65301677174818629</v>
      </c>
      <c r="AH69" s="3"/>
      <c r="AK69">
        <f>ABS(100*(AD69-AD70)/(AVERAGE(AD69:AD70)))</f>
        <v>2.3611585004796098</v>
      </c>
      <c r="AQ69">
        <f>ABS(100*(AE69-AE70)/(AVERAGE(AE69:AE70)))</f>
        <v>0.57771127752825169</v>
      </c>
      <c r="AW69">
        <f>ABS(100*(AF69-AF70)/(AVERAGE(AF69:AF70)))</f>
        <v>13.224676974631327</v>
      </c>
      <c r="BC69">
        <f>ABS(100*(AG69-AG70)/(AVERAGE(AG69:AG70)))</f>
        <v>2.065775854429341</v>
      </c>
      <c r="BG69" s="3">
        <f>AVERAGE(AD69:AD70)</f>
        <v>12.929624947478601</v>
      </c>
      <c r="BH69" s="3">
        <f>AVERAGE(AE69:AE70)</f>
        <v>15.934178364416018</v>
      </c>
      <c r="BI69" s="3">
        <f>AVERAGE(AF69:AF70)</f>
        <v>3.0045534169374166</v>
      </c>
      <c r="BJ69" s="3">
        <f>AVERAGE(AG69:AG70)</f>
        <v>0.65983209782652374</v>
      </c>
    </row>
    <row r="70" spans="1:62" x14ac:dyDescent="0.35">
      <c r="A70">
        <v>46</v>
      </c>
      <c r="B70">
        <v>13</v>
      </c>
      <c r="C70" t="s">
        <v>133</v>
      </c>
      <c r="D70" t="s">
        <v>27</v>
      </c>
      <c r="G70">
        <v>0.5</v>
      </c>
      <c r="H70">
        <v>0.5</v>
      </c>
      <c r="I70">
        <v>12849</v>
      </c>
      <c r="J70">
        <v>15345</v>
      </c>
      <c r="L70">
        <v>6445</v>
      </c>
      <c r="M70">
        <v>10.272</v>
      </c>
      <c r="N70">
        <v>13.279</v>
      </c>
      <c r="O70">
        <v>3.0070000000000001</v>
      </c>
      <c r="Q70">
        <v>0.55800000000000005</v>
      </c>
      <c r="R70">
        <v>1</v>
      </c>
      <c r="S70">
        <v>0</v>
      </c>
      <c r="T70">
        <v>0</v>
      </c>
      <c r="V70">
        <v>0</v>
      </c>
      <c r="Y70" s="1">
        <v>44851</v>
      </c>
      <c r="Z70" s="6">
        <v>0.86846064814814816</v>
      </c>
      <c r="AB70">
        <v>1</v>
      </c>
      <c r="AD70" s="3">
        <f t="shared" si="4"/>
        <v>12.77698047821484</v>
      </c>
      <c r="AE70" s="3">
        <f t="shared" si="5"/>
        <v>15.980205137112367</v>
      </c>
      <c r="AF70" s="3">
        <f t="shared" si="6"/>
        <v>3.2032246588975273</v>
      </c>
      <c r="AG70" s="3">
        <f t="shared" si="7"/>
        <v>0.6666474239048612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135</v>
      </c>
      <c r="D71" t="s">
        <v>27</v>
      </c>
      <c r="G71">
        <v>0.5</v>
      </c>
      <c r="H71">
        <v>0.5</v>
      </c>
      <c r="I71">
        <v>7397</v>
      </c>
      <c r="J71">
        <v>7356</v>
      </c>
      <c r="L71">
        <v>13331</v>
      </c>
      <c r="M71">
        <v>6.09</v>
      </c>
      <c r="N71">
        <v>6.5110000000000001</v>
      </c>
      <c r="O71">
        <v>0.42099999999999999</v>
      </c>
      <c r="Q71">
        <v>1.278</v>
      </c>
      <c r="R71">
        <v>1</v>
      </c>
      <c r="S71">
        <v>0</v>
      </c>
      <c r="T71">
        <v>0</v>
      </c>
      <c r="V71">
        <v>0</v>
      </c>
      <c r="Y71" s="1">
        <v>44851</v>
      </c>
      <c r="Z71" s="6">
        <v>0.88170138888888883</v>
      </c>
      <c r="AB71">
        <v>1</v>
      </c>
      <c r="AD71" s="3">
        <f t="shared" si="4"/>
        <v>7.3904584948748262</v>
      </c>
      <c r="AE71" s="3">
        <f t="shared" si="5"/>
        <v>7.7171065512444432</v>
      </c>
      <c r="AF71" s="3">
        <f t="shared" si="6"/>
        <v>0.32664805636961702</v>
      </c>
      <c r="AG71" s="3">
        <f t="shared" si="7"/>
        <v>1.3777131114114054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135</v>
      </c>
      <c r="D72" t="s">
        <v>27</v>
      </c>
      <c r="G72">
        <v>0.5</v>
      </c>
      <c r="H72">
        <v>0.5</v>
      </c>
      <c r="I72">
        <v>4899</v>
      </c>
      <c r="J72">
        <v>7262</v>
      </c>
      <c r="L72">
        <v>13131</v>
      </c>
      <c r="M72">
        <v>4.173</v>
      </c>
      <c r="N72">
        <v>6.431</v>
      </c>
      <c r="O72">
        <v>2.258</v>
      </c>
      <c r="Q72">
        <v>1.2569999999999999</v>
      </c>
      <c r="R72">
        <v>1</v>
      </c>
      <c r="S72">
        <v>0</v>
      </c>
      <c r="T72">
        <v>0</v>
      </c>
      <c r="V72">
        <v>0</v>
      </c>
      <c r="Y72" s="1">
        <v>44851</v>
      </c>
      <c r="Z72" s="6">
        <v>0.88868055555555558</v>
      </c>
      <c r="AB72">
        <v>1</v>
      </c>
      <c r="AD72" s="3">
        <f t="shared" si="4"/>
        <v>4.922459244254255</v>
      </c>
      <c r="AE72" s="3">
        <f t="shared" si="5"/>
        <v>7.6198814583577761</v>
      </c>
      <c r="AF72" s="3">
        <f t="shared" si="6"/>
        <v>2.6974222141035211</v>
      </c>
      <c r="AG72" s="3">
        <f t="shared" si="7"/>
        <v>1.3570606081437162</v>
      </c>
      <c r="AH72" s="3"/>
      <c r="AK72">
        <f>ABS(100*(AD72-AD73)/(AVERAGE(AD72:AD73)))</f>
        <v>0.40222865556901022</v>
      </c>
      <c r="AQ72">
        <f>ABS(100*(AE72-AE73)/(AVERAGE(AE72:AE73)))</f>
        <v>2.2016025473452578</v>
      </c>
      <c r="AW72">
        <f>ABS(100*(AF72-AF73)/(AVERAGE(AF72:AF73)))</f>
        <v>6.7829056520254429</v>
      </c>
      <c r="BC72">
        <f>ABS(100*(AG72-AG73)/(AVERAGE(AG72:AG73)))</f>
        <v>2.5170273057917467</v>
      </c>
      <c r="BG72" s="3">
        <f>AVERAGE(AD72:AD73)</f>
        <v>4.9125793433310339</v>
      </c>
      <c r="BH72" s="3">
        <f>AVERAGE(AE72:AE73)</f>
        <v>7.704694837258911</v>
      </c>
      <c r="BI72" s="3">
        <f>AVERAGE(AF72:AF73)</f>
        <v>2.7921154939278772</v>
      </c>
      <c r="BJ72" s="3">
        <f>AVERAGE(AG72:AG73)</f>
        <v>1.3743570796304059</v>
      </c>
    </row>
    <row r="73" spans="1:62" x14ac:dyDescent="0.35">
      <c r="A73">
        <v>49</v>
      </c>
      <c r="B73">
        <v>14</v>
      </c>
      <c r="C73" t="s">
        <v>135</v>
      </c>
      <c r="D73" t="s">
        <v>27</v>
      </c>
      <c r="G73">
        <v>0.5</v>
      </c>
      <c r="H73">
        <v>0.5</v>
      </c>
      <c r="I73">
        <v>4879</v>
      </c>
      <c r="J73">
        <v>7426</v>
      </c>
      <c r="L73">
        <v>13466</v>
      </c>
      <c r="M73">
        <v>4.1580000000000004</v>
      </c>
      <c r="N73">
        <v>6.57</v>
      </c>
      <c r="O73">
        <v>2.4129999999999998</v>
      </c>
      <c r="Q73">
        <v>1.292</v>
      </c>
      <c r="R73">
        <v>1</v>
      </c>
      <c r="S73">
        <v>0</v>
      </c>
      <c r="T73">
        <v>0</v>
      </c>
      <c r="V73">
        <v>0</v>
      </c>
      <c r="Y73" s="1">
        <v>44851</v>
      </c>
      <c r="Z73" s="6">
        <v>0.89619212962962969</v>
      </c>
      <c r="AB73">
        <v>1</v>
      </c>
      <c r="AD73" s="3">
        <f t="shared" si="4"/>
        <v>4.9026994424078136</v>
      </c>
      <c r="AE73" s="3">
        <f t="shared" si="5"/>
        <v>7.7895082161600468</v>
      </c>
      <c r="AF73" s="3">
        <f t="shared" si="6"/>
        <v>2.8868087737522332</v>
      </c>
      <c r="AG73" s="3">
        <f t="shared" si="7"/>
        <v>1.3916535511170955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138</v>
      </c>
      <c r="D74" t="s">
        <v>27</v>
      </c>
      <c r="G74">
        <v>0.5</v>
      </c>
      <c r="H74">
        <v>0.5</v>
      </c>
      <c r="I74">
        <v>8100</v>
      </c>
      <c r="J74">
        <v>10216</v>
      </c>
      <c r="L74">
        <v>1332</v>
      </c>
      <c r="M74">
        <v>6.6289999999999996</v>
      </c>
      <c r="N74">
        <v>8.9339999999999993</v>
      </c>
      <c r="O74">
        <v>2.3039999999999998</v>
      </c>
      <c r="Q74">
        <v>2.3E-2</v>
      </c>
      <c r="R74">
        <v>1</v>
      </c>
      <c r="S74">
        <v>0</v>
      </c>
      <c r="T74">
        <v>0</v>
      </c>
      <c r="V74">
        <v>0</v>
      </c>
      <c r="Y74" s="1">
        <v>44851</v>
      </c>
      <c r="Z74" s="6">
        <v>0.90923611111111102</v>
      </c>
      <c r="AB74">
        <v>1</v>
      </c>
      <c r="AD74" s="3">
        <f t="shared" si="4"/>
        <v>8.0850155297772535</v>
      </c>
      <c r="AE74" s="3">
        <f t="shared" si="5"/>
        <v>10.675231717796235</v>
      </c>
      <c r="AF74" s="3">
        <f t="shared" si="6"/>
        <v>2.5902161880189816</v>
      </c>
      <c r="AG74" s="3">
        <f t="shared" si="7"/>
        <v>0.13866617786638305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138</v>
      </c>
      <c r="D75" t="s">
        <v>27</v>
      </c>
      <c r="G75">
        <v>0.5</v>
      </c>
      <c r="H75">
        <v>0.5</v>
      </c>
      <c r="I75">
        <v>8850</v>
      </c>
      <c r="J75">
        <v>10199</v>
      </c>
      <c r="L75">
        <v>1245</v>
      </c>
      <c r="M75">
        <v>7.2050000000000001</v>
      </c>
      <c r="N75">
        <v>8.9190000000000005</v>
      </c>
      <c r="O75">
        <v>1.714</v>
      </c>
      <c r="Q75">
        <v>1.4E-2</v>
      </c>
      <c r="R75">
        <v>1</v>
      </c>
      <c r="S75">
        <v>0</v>
      </c>
      <c r="T75">
        <v>0</v>
      </c>
      <c r="V75">
        <v>0</v>
      </c>
      <c r="Y75" s="1">
        <v>44851</v>
      </c>
      <c r="Z75" s="6">
        <v>0.91645833333333337</v>
      </c>
      <c r="AB75">
        <v>1</v>
      </c>
      <c r="AD75" s="3">
        <f t="shared" si="4"/>
        <v>8.8260080990188179</v>
      </c>
      <c r="AE75" s="3">
        <f t="shared" si="5"/>
        <v>10.65764845631673</v>
      </c>
      <c r="AF75" s="3">
        <f t="shared" si="6"/>
        <v>1.8316403572979123</v>
      </c>
      <c r="AG75" s="3">
        <f t="shared" si="7"/>
        <v>0.12968233894493819</v>
      </c>
      <c r="AH75" s="3"/>
      <c r="AK75">
        <f>ABS(100*(AD75-AD76)/(AVERAGE(AD75:AD76)))</f>
        <v>1.2389764657890494</v>
      </c>
      <c r="AQ75">
        <f>ABS(100*(AE75-AE76)/(AVERAGE(AE75:AE76)))</f>
        <v>0.34876558771951882</v>
      </c>
      <c r="AW75">
        <f>ABS(100*(AF75-AF76)/(AVERAGE(AF75:AF76)))</f>
        <v>7.661149458006367</v>
      </c>
      <c r="BC75">
        <f>ABS(100*(AG75-AG76)/(AVERAGE(AG75:AG76)))</f>
        <v>2.7486528688367642</v>
      </c>
      <c r="BG75" s="3">
        <f>AVERAGE(AD75:AD76)</f>
        <v>8.7716686439411049</v>
      </c>
      <c r="BH75" s="3">
        <f>AVERAGE(AE75:AE76)</f>
        <v>10.676266027295028</v>
      </c>
      <c r="BI75" s="3">
        <f>AVERAGE(AF75:AF76)</f>
        <v>1.9045973833539236</v>
      </c>
      <c r="BJ75" s="3">
        <f>AVERAGE(AG75:AG76)</f>
        <v>0.13148943298086102</v>
      </c>
    </row>
    <row r="76" spans="1:62" x14ac:dyDescent="0.35">
      <c r="A76">
        <v>52</v>
      </c>
      <c r="B76">
        <v>15</v>
      </c>
      <c r="C76" t="s">
        <v>138</v>
      </c>
      <c r="D76" t="s">
        <v>27</v>
      </c>
      <c r="G76">
        <v>0.5</v>
      </c>
      <c r="H76">
        <v>0.5</v>
      </c>
      <c r="I76">
        <v>8740</v>
      </c>
      <c r="J76">
        <v>10235</v>
      </c>
      <c r="L76">
        <v>1280</v>
      </c>
      <c r="M76">
        <v>7.12</v>
      </c>
      <c r="N76">
        <v>8.9499999999999993</v>
      </c>
      <c r="O76">
        <v>1.83</v>
      </c>
      <c r="Q76">
        <v>1.7999999999999999E-2</v>
      </c>
      <c r="R76">
        <v>1</v>
      </c>
      <c r="S76">
        <v>0</v>
      </c>
      <c r="T76">
        <v>0</v>
      </c>
      <c r="V76">
        <v>0</v>
      </c>
      <c r="Y76" s="1">
        <v>44851</v>
      </c>
      <c r="Z76" s="6">
        <v>0.92410879629629628</v>
      </c>
      <c r="AB76">
        <v>1</v>
      </c>
      <c r="AD76" s="3">
        <f t="shared" si="4"/>
        <v>8.7173291888633901</v>
      </c>
      <c r="AE76" s="3">
        <f t="shared" si="5"/>
        <v>10.694883598273325</v>
      </c>
      <c r="AF76" s="3">
        <f t="shared" si="6"/>
        <v>1.9775544094099349</v>
      </c>
      <c r="AG76" s="3">
        <f t="shared" si="7"/>
        <v>0.13329652701678382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139</v>
      </c>
      <c r="D77" t="s">
        <v>27</v>
      </c>
      <c r="G77">
        <v>0.5</v>
      </c>
      <c r="H77">
        <v>0.5</v>
      </c>
      <c r="I77">
        <v>6882</v>
      </c>
      <c r="J77">
        <v>7807</v>
      </c>
      <c r="L77">
        <v>3510</v>
      </c>
      <c r="M77">
        <v>5.6950000000000003</v>
      </c>
      <c r="N77">
        <v>6.8920000000000003</v>
      </c>
      <c r="O77">
        <v>1.198</v>
      </c>
      <c r="Q77">
        <v>0.251</v>
      </c>
      <c r="R77">
        <v>1</v>
      </c>
      <c r="S77">
        <v>0</v>
      </c>
      <c r="T77">
        <v>0</v>
      </c>
      <c r="V77">
        <v>0</v>
      </c>
      <c r="Y77" s="1">
        <v>44851</v>
      </c>
      <c r="Z77" s="6">
        <v>0.93722222222222218</v>
      </c>
      <c r="AB77">
        <v>1</v>
      </c>
      <c r="AD77" s="3">
        <f t="shared" si="4"/>
        <v>6.881643597328952</v>
      </c>
      <c r="AE77" s="3">
        <f t="shared" si="5"/>
        <v>8.1835801352006872</v>
      </c>
      <c r="AF77" s="3">
        <f t="shared" si="6"/>
        <v>1.3019365378717351</v>
      </c>
      <c r="AG77" s="3">
        <f t="shared" si="7"/>
        <v>0.36357193845152003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139</v>
      </c>
      <c r="D78" t="s">
        <v>27</v>
      </c>
      <c r="G78">
        <v>0.5</v>
      </c>
      <c r="H78">
        <v>0.5</v>
      </c>
      <c r="I78">
        <v>5702</v>
      </c>
      <c r="J78">
        <v>7836</v>
      </c>
      <c r="L78">
        <v>3463</v>
      </c>
      <c r="M78">
        <v>4.7889999999999997</v>
      </c>
      <c r="N78">
        <v>6.9169999999999998</v>
      </c>
      <c r="O78">
        <v>2.1280000000000001</v>
      </c>
      <c r="Q78">
        <v>0.246</v>
      </c>
      <c r="R78">
        <v>1</v>
      </c>
      <c r="S78">
        <v>0</v>
      </c>
      <c r="T78">
        <v>0</v>
      </c>
      <c r="V78">
        <v>0</v>
      </c>
      <c r="Y78" s="1">
        <v>44851</v>
      </c>
      <c r="Z78" s="6">
        <v>0.94430555555555562</v>
      </c>
      <c r="AB78">
        <v>1</v>
      </c>
      <c r="AD78" s="3">
        <f t="shared" si="4"/>
        <v>5.7158152883888897</v>
      </c>
      <c r="AE78" s="3">
        <f t="shared" si="5"/>
        <v>8.2135751106657224</v>
      </c>
      <c r="AF78" s="3">
        <f t="shared" si="6"/>
        <v>2.4977598222768327</v>
      </c>
      <c r="AG78" s="3">
        <f t="shared" si="7"/>
        <v>0.35871860018361307</v>
      </c>
      <c r="AH78" s="3"/>
      <c r="AK78">
        <f>ABS(100*(AD78-AD79)/(AVERAGE(AD78:AD79)))</f>
        <v>0.2072075001180376</v>
      </c>
      <c r="AQ78">
        <f>ABS(100*(AE78-AE79)/(AVERAGE(AE78:AE79)))</f>
        <v>0.70768552781362648</v>
      </c>
      <c r="AW78">
        <f>ABS(100*(AF78-AF79)/(AVERAGE(AF78:AF79)))</f>
        <v>2.8331653150978884</v>
      </c>
      <c r="BC78">
        <f>ABS(100*(AG78-AG79)/(AVERAGE(AG78:AG79)))</f>
        <v>0.40220049129414698</v>
      </c>
      <c r="BG78" s="3">
        <f>AVERAGE(AD78:AD79)</f>
        <v>5.7217432289428221</v>
      </c>
      <c r="BH78" s="3">
        <f>AVERAGE(AE78:AE79)</f>
        <v>8.1846144446994806</v>
      </c>
      <c r="BI78" s="3">
        <f>AVERAGE(AF78:AF79)</f>
        <v>2.462871215756659</v>
      </c>
      <c r="BJ78" s="3">
        <f>AVERAGE(AG78:AG79)</f>
        <v>0.35944143779798221</v>
      </c>
    </row>
    <row r="79" spans="1:62" x14ac:dyDescent="0.35">
      <c r="A79">
        <v>55</v>
      </c>
      <c r="B79">
        <v>16</v>
      </c>
      <c r="C79" t="s">
        <v>139</v>
      </c>
      <c r="D79" t="s">
        <v>27</v>
      </c>
      <c r="G79">
        <v>0.5</v>
      </c>
      <c r="H79">
        <v>0.5</v>
      </c>
      <c r="I79">
        <v>5714</v>
      </c>
      <c r="J79">
        <v>7780</v>
      </c>
      <c r="L79">
        <v>3477</v>
      </c>
      <c r="M79">
        <v>4.7990000000000004</v>
      </c>
      <c r="N79">
        <v>6.8689999999999998</v>
      </c>
      <c r="O79">
        <v>2.0710000000000002</v>
      </c>
      <c r="Q79">
        <v>0.248</v>
      </c>
      <c r="R79">
        <v>1</v>
      </c>
      <c r="S79">
        <v>0</v>
      </c>
      <c r="T79">
        <v>0</v>
      </c>
      <c r="V79">
        <v>0</v>
      </c>
      <c r="Y79" s="1">
        <v>44851</v>
      </c>
      <c r="Z79" s="6">
        <v>0.95179398148148142</v>
      </c>
      <c r="AB79">
        <v>1</v>
      </c>
      <c r="AD79" s="3">
        <f t="shared" si="4"/>
        <v>5.7276711694967553</v>
      </c>
      <c r="AE79" s="3">
        <f t="shared" si="5"/>
        <v>8.1556537787332406</v>
      </c>
      <c r="AF79" s="3">
        <f t="shared" si="6"/>
        <v>2.4279826092364853</v>
      </c>
      <c r="AG79" s="3">
        <f t="shared" si="7"/>
        <v>0.3601642754123513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140</v>
      </c>
      <c r="D80" t="s">
        <v>27</v>
      </c>
      <c r="G80">
        <v>0.5</v>
      </c>
      <c r="H80">
        <v>0.5</v>
      </c>
      <c r="I80">
        <v>4626</v>
      </c>
      <c r="J80">
        <v>7145</v>
      </c>
      <c r="L80">
        <v>2133</v>
      </c>
      <c r="M80">
        <v>3.964</v>
      </c>
      <c r="N80">
        <v>6.3319999999999999</v>
      </c>
      <c r="O80">
        <v>2.3679999999999999</v>
      </c>
      <c r="Q80">
        <v>0.107</v>
      </c>
      <c r="R80">
        <v>1</v>
      </c>
      <c r="S80">
        <v>0</v>
      </c>
      <c r="T80">
        <v>0</v>
      </c>
      <c r="V80">
        <v>0</v>
      </c>
      <c r="Y80" s="1">
        <v>44851</v>
      </c>
      <c r="Z80" s="6">
        <v>0.96484953703703702</v>
      </c>
      <c r="AB80">
        <v>1</v>
      </c>
      <c r="AD80" s="3">
        <f t="shared" si="4"/>
        <v>4.6527379490503256</v>
      </c>
      <c r="AE80" s="3">
        <f t="shared" si="5"/>
        <v>7.4988672469988389</v>
      </c>
      <c r="AF80" s="3">
        <f t="shared" si="6"/>
        <v>2.8461292979485133</v>
      </c>
      <c r="AG80" s="3">
        <f t="shared" si="7"/>
        <v>0.22137945345347887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140</v>
      </c>
      <c r="D81" t="s">
        <v>27</v>
      </c>
      <c r="G81">
        <v>0.5</v>
      </c>
      <c r="H81">
        <v>0.5</v>
      </c>
      <c r="I81">
        <v>3995</v>
      </c>
      <c r="J81">
        <v>7087</v>
      </c>
      <c r="L81">
        <v>2168</v>
      </c>
      <c r="M81">
        <v>3.48</v>
      </c>
      <c r="N81">
        <v>6.282</v>
      </c>
      <c r="O81">
        <v>2.802</v>
      </c>
      <c r="Q81">
        <v>0.111</v>
      </c>
      <c r="R81">
        <v>1</v>
      </c>
      <c r="S81">
        <v>0</v>
      </c>
      <c r="T81">
        <v>0</v>
      </c>
      <c r="V81">
        <v>0</v>
      </c>
      <c r="Y81" s="1">
        <v>44851</v>
      </c>
      <c r="Z81" s="6">
        <v>0.9719444444444445</v>
      </c>
      <c r="AB81">
        <v>1</v>
      </c>
      <c r="AD81" s="3">
        <f t="shared" si="4"/>
        <v>4.0293162007950896</v>
      </c>
      <c r="AE81" s="3">
        <f t="shared" si="5"/>
        <v>7.4388772960687675</v>
      </c>
      <c r="AF81" s="3">
        <f t="shared" si="6"/>
        <v>3.4095610952736779</v>
      </c>
      <c r="AG81" s="3">
        <f t="shared" si="7"/>
        <v>0.22499364152532453</v>
      </c>
      <c r="AH81" s="3"/>
      <c r="AK81">
        <f>ABS(100*(AD81-AD82)/(AVERAGE(AD81:AD82)))</f>
        <v>0.17178773423562008</v>
      </c>
      <c r="AQ81">
        <f>ABS(100*(AE81-AE82)/(AVERAGE(AE81:AE82)))</f>
        <v>0.98234283199741057</v>
      </c>
      <c r="AW81">
        <f>ABS(100*(AF81-AF82)/(AVERAGE(AF81:AF82)))</f>
        <v>2.3292182548175053</v>
      </c>
      <c r="BC81">
        <f>ABS(100*(AG81-AG82)/(AVERAGE(AG81:AG82)))</f>
        <v>1.5727263030026959</v>
      </c>
      <c r="BG81" s="3">
        <f>AVERAGE(AD81:AD82)</f>
        <v>4.0258582354719614</v>
      </c>
      <c r="BH81" s="3">
        <f>AVERAGE(AE81:AE82)</f>
        <v>7.4755952832759665</v>
      </c>
      <c r="BI81" s="3">
        <f>AVERAGE(AF81:AF82)</f>
        <v>3.4497370478040046</v>
      </c>
      <c r="BJ81" s="3">
        <f>AVERAGE(AG81:AG82)</f>
        <v>0.2232381787475709</v>
      </c>
    </row>
    <row r="82" spans="1:62" x14ac:dyDescent="0.35">
      <c r="A82">
        <v>58</v>
      </c>
      <c r="B82">
        <v>17</v>
      </c>
      <c r="C82" t="s">
        <v>140</v>
      </c>
      <c r="D82" t="s">
        <v>27</v>
      </c>
      <c r="G82">
        <v>0.5</v>
      </c>
      <c r="H82">
        <v>0.5</v>
      </c>
      <c r="I82">
        <v>3988</v>
      </c>
      <c r="J82">
        <v>7158</v>
      </c>
      <c r="L82">
        <v>2134</v>
      </c>
      <c r="M82">
        <v>3.4740000000000002</v>
      </c>
      <c r="N82">
        <v>6.343</v>
      </c>
      <c r="O82">
        <v>2.8690000000000002</v>
      </c>
      <c r="Q82">
        <v>0.107</v>
      </c>
      <c r="R82">
        <v>1</v>
      </c>
      <c r="S82">
        <v>0</v>
      </c>
      <c r="T82">
        <v>0</v>
      </c>
      <c r="V82">
        <v>0</v>
      </c>
      <c r="Y82" s="1">
        <v>44851</v>
      </c>
      <c r="Z82" s="6">
        <v>0.97947916666666668</v>
      </c>
      <c r="AB82">
        <v>1</v>
      </c>
      <c r="AD82" s="3">
        <f t="shared" si="4"/>
        <v>4.0224002701488342</v>
      </c>
      <c r="AE82" s="3">
        <f t="shared" si="5"/>
        <v>7.5123132704831654</v>
      </c>
      <c r="AF82" s="3">
        <f t="shared" si="6"/>
        <v>3.4899130003343313</v>
      </c>
      <c r="AG82" s="3">
        <f t="shared" si="7"/>
        <v>0.22148271596981731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141</v>
      </c>
      <c r="D83" t="s">
        <v>27</v>
      </c>
      <c r="G83">
        <v>0.5</v>
      </c>
      <c r="H83">
        <v>0.5</v>
      </c>
      <c r="I83">
        <v>5096</v>
      </c>
      <c r="J83">
        <v>8245</v>
      </c>
      <c r="L83">
        <v>18241</v>
      </c>
      <c r="M83">
        <v>4.3239999999999998</v>
      </c>
      <c r="N83">
        <v>7.2640000000000002</v>
      </c>
      <c r="O83">
        <v>2.94</v>
      </c>
      <c r="Q83">
        <v>1.792</v>
      </c>
      <c r="R83">
        <v>1</v>
      </c>
      <c r="S83">
        <v>0</v>
      </c>
      <c r="T83">
        <v>0</v>
      </c>
      <c r="V83">
        <v>0</v>
      </c>
      <c r="Y83" s="1">
        <v>44851</v>
      </c>
      <c r="Z83" s="6">
        <v>0.99254629629629632</v>
      </c>
      <c r="AB83">
        <v>1</v>
      </c>
      <c r="AD83" s="3">
        <f t="shared" si="4"/>
        <v>5.1170932924417061</v>
      </c>
      <c r="AE83" s="3">
        <f t="shared" si="5"/>
        <v>8.6366076956726054</v>
      </c>
      <c r="AF83" s="3">
        <f t="shared" si="6"/>
        <v>3.5195144032308994</v>
      </c>
      <c r="AG83" s="3">
        <f t="shared" si="7"/>
        <v>1.884732066633179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141</v>
      </c>
      <c r="D84" t="s">
        <v>27</v>
      </c>
      <c r="G84">
        <v>0.5</v>
      </c>
      <c r="H84">
        <v>0.5</v>
      </c>
      <c r="I84">
        <v>5398</v>
      </c>
      <c r="J84">
        <v>8324</v>
      </c>
      <c r="L84">
        <v>18519</v>
      </c>
      <c r="M84">
        <v>4.556</v>
      </c>
      <c r="N84">
        <v>7.33</v>
      </c>
      <c r="O84">
        <v>2.774</v>
      </c>
      <c r="Q84">
        <v>1.821</v>
      </c>
      <c r="R84">
        <v>1</v>
      </c>
      <c r="S84">
        <v>0</v>
      </c>
      <c r="T84">
        <v>0</v>
      </c>
      <c r="V84">
        <v>0</v>
      </c>
      <c r="Y84" s="1">
        <v>44851</v>
      </c>
      <c r="Z84" s="6">
        <v>0.99974537037037037</v>
      </c>
      <c r="AB84">
        <v>1</v>
      </c>
      <c r="AD84" s="3">
        <f t="shared" si="4"/>
        <v>5.4154663003229766</v>
      </c>
      <c r="AE84" s="3">
        <f t="shared" si="5"/>
        <v>8.7183181460773582</v>
      </c>
      <c r="AF84" s="3">
        <f t="shared" si="6"/>
        <v>3.3028518457543816</v>
      </c>
      <c r="AG84" s="3">
        <f t="shared" si="7"/>
        <v>1.9134390461752671</v>
      </c>
      <c r="AH84" s="3"/>
      <c r="AK84">
        <f>ABS(100*(AD84-AD85)/(AVERAGE(AD84:AD85)))</f>
        <v>0.36421273617345407</v>
      </c>
      <c r="AQ84">
        <f>ABS(100*(AE84-AE85)/(AVERAGE(AE84:AE85)))</f>
        <v>1.1814379221434352</v>
      </c>
      <c r="AW84">
        <f>ABS(100*(AF84-AF85)/(AVERAGE(AF84:AF85)))</f>
        <v>3.7681977945211007</v>
      </c>
      <c r="BC84">
        <f>ABS(100*(AG84-AG85)/(AVERAGE(AG84:AG85)))</f>
        <v>0.74198131741510465</v>
      </c>
      <c r="BG84" s="3">
        <f>AVERAGE(AD84:AD85)</f>
        <v>5.4253462012461977</v>
      </c>
      <c r="BH84" s="3">
        <f>AVERAGE(AE84:AE85)</f>
        <v>8.6671198258870383</v>
      </c>
      <c r="BI84" s="3">
        <f>AVERAGE(AF84:AF85)</f>
        <v>3.2417736246408402</v>
      </c>
      <c r="BJ84" s="3">
        <f>AVERAGE(AG84:AG85)</f>
        <v>1.92056415980262</v>
      </c>
    </row>
    <row r="85" spans="1:62" x14ac:dyDescent="0.35">
      <c r="A85">
        <v>61</v>
      </c>
      <c r="B85">
        <v>18</v>
      </c>
      <c r="C85" t="s">
        <v>141</v>
      </c>
      <c r="D85" t="s">
        <v>27</v>
      </c>
      <c r="G85">
        <v>0.5</v>
      </c>
      <c r="H85">
        <v>0.5</v>
      </c>
      <c r="I85">
        <v>5418</v>
      </c>
      <c r="J85">
        <v>8225</v>
      </c>
      <c r="L85">
        <v>18657</v>
      </c>
      <c r="M85">
        <v>4.5720000000000001</v>
      </c>
      <c r="N85">
        <v>7.2469999999999999</v>
      </c>
      <c r="O85">
        <v>2.6749999999999998</v>
      </c>
      <c r="Q85">
        <v>1.835</v>
      </c>
      <c r="R85">
        <v>1</v>
      </c>
      <c r="S85">
        <v>0</v>
      </c>
      <c r="T85">
        <v>0</v>
      </c>
      <c r="V85">
        <v>0</v>
      </c>
      <c r="Y85" s="1">
        <v>44852</v>
      </c>
      <c r="Z85" s="6">
        <v>7.3148148148148148E-3</v>
      </c>
      <c r="AB85">
        <v>1</v>
      </c>
      <c r="AD85" s="3">
        <f t="shared" si="4"/>
        <v>5.4352261021694179</v>
      </c>
      <c r="AE85" s="3">
        <f t="shared" si="5"/>
        <v>8.6159215056967167</v>
      </c>
      <c r="AF85" s="3">
        <f t="shared" si="6"/>
        <v>3.1806954035272987</v>
      </c>
      <c r="AG85" s="3">
        <f t="shared" si="7"/>
        <v>1.9276892734299729</v>
      </c>
      <c r="AH85" s="3"/>
    </row>
    <row r="86" spans="1:62" x14ac:dyDescent="0.35">
      <c r="A86">
        <v>62</v>
      </c>
      <c r="B86">
        <v>19</v>
      </c>
      <c r="C86" t="s">
        <v>142</v>
      </c>
      <c r="D86" t="s">
        <v>27</v>
      </c>
      <c r="G86">
        <v>0.5</v>
      </c>
      <c r="H86">
        <v>0.5</v>
      </c>
      <c r="I86">
        <v>7264</v>
      </c>
      <c r="J86">
        <v>10293</v>
      </c>
      <c r="L86">
        <v>1727</v>
      </c>
      <c r="M86">
        <v>5.9880000000000004</v>
      </c>
      <c r="N86">
        <v>8.9979999999999993</v>
      </c>
      <c r="O86">
        <v>3.01</v>
      </c>
      <c r="Q86">
        <v>6.5000000000000002E-2</v>
      </c>
      <c r="R86">
        <v>1</v>
      </c>
      <c r="S86">
        <v>0</v>
      </c>
      <c r="T86">
        <v>0</v>
      </c>
      <c r="V86">
        <v>0</v>
      </c>
      <c r="Y86" s="1">
        <v>44852</v>
      </c>
      <c r="Z86" s="6">
        <v>2.0532407407407405E-2</v>
      </c>
      <c r="AB86">
        <v>1</v>
      </c>
      <c r="AD86" s="3">
        <f t="shared" si="4"/>
        <v>7.2590558125959888</v>
      </c>
      <c r="AE86" s="3">
        <f t="shared" si="5"/>
        <v>10.754873549203397</v>
      </c>
      <c r="AF86" s="3">
        <f t="shared" si="6"/>
        <v>3.4958177366074086</v>
      </c>
      <c r="AG86" s="3">
        <f t="shared" si="7"/>
        <v>0.1794548718200695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142</v>
      </c>
      <c r="D87" t="s">
        <v>27</v>
      </c>
      <c r="G87">
        <v>0.5</v>
      </c>
      <c r="H87">
        <v>0.5</v>
      </c>
      <c r="I87">
        <v>7661</v>
      </c>
      <c r="J87">
        <v>10271</v>
      </c>
      <c r="L87">
        <v>1680</v>
      </c>
      <c r="M87">
        <v>6.2919999999999998</v>
      </c>
      <c r="N87">
        <v>8.98</v>
      </c>
      <c r="O87">
        <v>2.6880000000000002</v>
      </c>
      <c r="Q87">
        <v>0.06</v>
      </c>
      <c r="R87">
        <v>1</v>
      </c>
      <c r="S87">
        <v>0</v>
      </c>
      <c r="T87">
        <v>0</v>
      </c>
      <c r="V87">
        <v>0</v>
      </c>
      <c r="Y87" s="1">
        <v>44852</v>
      </c>
      <c r="Z87" s="6">
        <v>2.7743055555555559E-2</v>
      </c>
      <c r="AB87">
        <v>1</v>
      </c>
      <c r="AD87" s="3">
        <f t="shared" si="4"/>
        <v>7.6512878792478576</v>
      </c>
      <c r="AE87" s="3">
        <f t="shared" si="5"/>
        <v>10.732118740229923</v>
      </c>
      <c r="AF87" s="3">
        <f t="shared" si="6"/>
        <v>3.0808308609820658</v>
      </c>
      <c r="AG87" s="3">
        <f t="shared" si="7"/>
        <v>0.17460153355216249</v>
      </c>
      <c r="AH87" s="3"/>
      <c r="AK87">
        <f>ABS(100*(AD87-AD88)/(AVERAGE(AD87:AD88)))</f>
        <v>0.11614707385251043</v>
      </c>
      <c r="AQ87">
        <f>ABS(100*(AE87-AE88)/(AVERAGE(AE87:AE88)))</f>
        <v>0.32713951468994856</v>
      </c>
      <c r="AW87">
        <f>ABS(100*(AF87-AF88)/(AVERAGE(AF87:AF88)))</f>
        <v>0.84922050614356626</v>
      </c>
      <c r="BC87">
        <f>ABS(100*(AG87-AG88)/(AVERAGE(AG87:AG88)))</f>
        <v>1.642372223620409</v>
      </c>
      <c r="BG87" s="3">
        <f>AVERAGE(AD87:AD88)</f>
        <v>7.655733834663307</v>
      </c>
      <c r="BH87" s="3">
        <f>AVERAGE(AE87:AE88)</f>
        <v>10.749702001709426</v>
      </c>
      <c r="BI87" s="3">
        <f>AVERAGE(AF87:AF88)</f>
        <v>3.0939681670461208</v>
      </c>
      <c r="BJ87" s="3">
        <f>AVERAGE(AG87:AG88)</f>
        <v>0.17604720878090074</v>
      </c>
    </row>
    <row r="88" spans="1:62" x14ac:dyDescent="0.35">
      <c r="A88">
        <v>64</v>
      </c>
      <c r="B88">
        <v>19</v>
      </c>
      <c r="C88" t="s">
        <v>142</v>
      </c>
      <c r="D88" t="s">
        <v>27</v>
      </c>
      <c r="G88">
        <v>0.5</v>
      </c>
      <c r="H88">
        <v>0.5</v>
      </c>
      <c r="I88">
        <v>7670</v>
      </c>
      <c r="J88">
        <v>10305</v>
      </c>
      <c r="L88">
        <v>1708</v>
      </c>
      <c r="M88">
        <v>6.2990000000000004</v>
      </c>
      <c r="N88">
        <v>9.0090000000000003</v>
      </c>
      <c r="O88">
        <v>2.71</v>
      </c>
      <c r="Q88">
        <v>6.3E-2</v>
      </c>
      <c r="R88">
        <v>1</v>
      </c>
      <c r="S88">
        <v>0</v>
      </c>
      <c r="T88">
        <v>0</v>
      </c>
      <c r="V88">
        <v>0</v>
      </c>
      <c r="Y88" s="1">
        <v>44852</v>
      </c>
      <c r="Z88" s="6">
        <v>3.5451388888888886E-2</v>
      </c>
      <c r="AB88">
        <v>1</v>
      </c>
      <c r="AD88" s="3">
        <f t="shared" si="4"/>
        <v>7.6601797900787556</v>
      </c>
      <c r="AE88" s="3">
        <f t="shared" si="5"/>
        <v>10.767285263188931</v>
      </c>
      <c r="AF88" s="3">
        <f t="shared" si="6"/>
        <v>3.1071054731101757</v>
      </c>
      <c r="AG88" s="3">
        <f t="shared" si="7"/>
        <v>0.17749288400963903</v>
      </c>
      <c r="AH88" s="3"/>
    </row>
    <row r="89" spans="1:62" x14ac:dyDescent="0.35">
      <c r="A89">
        <v>65</v>
      </c>
      <c r="B89">
        <v>20</v>
      </c>
      <c r="C89" t="s">
        <v>143</v>
      </c>
      <c r="D89" t="s">
        <v>27</v>
      </c>
      <c r="G89">
        <v>0.5</v>
      </c>
      <c r="H89">
        <v>0.5</v>
      </c>
      <c r="I89">
        <v>4502</v>
      </c>
      <c r="J89">
        <v>5882</v>
      </c>
      <c r="L89">
        <v>2052</v>
      </c>
      <c r="M89">
        <v>3.8690000000000002</v>
      </c>
      <c r="N89">
        <v>5.2619999999999996</v>
      </c>
      <c r="O89">
        <v>1.393</v>
      </c>
      <c r="Q89">
        <v>9.9000000000000005E-2</v>
      </c>
      <c r="R89">
        <v>1</v>
      </c>
      <c r="S89">
        <v>0</v>
      </c>
      <c r="T89">
        <v>0</v>
      </c>
      <c r="V89">
        <v>0</v>
      </c>
      <c r="Y89" s="1">
        <v>44852</v>
      </c>
      <c r="Z89" s="6">
        <v>4.854166666666667E-2</v>
      </c>
      <c r="AB89">
        <v>1</v>
      </c>
      <c r="AD89" s="3">
        <f t="shared" ref="AD89:AD124" si="8">((I89*$F$21)+$F$22)*1000/G89</f>
        <v>4.530227177602387</v>
      </c>
      <c r="AE89" s="3">
        <f t="shared" ref="AE89:AE124" si="9">((J89*$H$21)+$H$22)*1000/H89</f>
        <v>6.1925343500215968</v>
      </c>
      <c r="AF89" s="3">
        <f t="shared" ref="AF89:AF124" si="10">AE89-AD89</f>
        <v>1.6623071724192098</v>
      </c>
      <c r="AG89" s="3">
        <f t="shared" ref="AG89:AG124" si="11">((L89*$J$21)+$J$22)*1000/H89</f>
        <v>0.21301518963006472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143</v>
      </c>
      <c r="D90" t="s">
        <v>27</v>
      </c>
      <c r="G90">
        <v>0.5</v>
      </c>
      <c r="H90">
        <v>0.5</v>
      </c>
      <c r="I90">
        <v>3033</v>
      </c>
      <c r="J90">
        <v>5941</v>
      </c>
      <c r="L90">
        <v>2046</v>
      </c>
      <c r="M90">
        <v>2.742</v>
      </c>
      <c r="N90">
        <v>5.3120000000000003</v>
      </c>
      <c r="O90">
        <v>2.57</v>
      </c>
      <c r="Q90">
        <v>9.8000000000000004E-2</v>
      </c>
      <c r="R90">
        <v>1</v>
      </c>
      <c r="S90">
        <v>0</v>
      </c>
      <c r="T90">
        <v>0</v>
      </c>
      <c r="V90">
        <v>0</v>
      </c>
      <c r="Y90" s="1">
        <v>44852</v>
      </c>
      <c r="Z90" s="6">
        <v>5.5520833333333332E-2</v>
      </c>
      <c r="AB90">
        <v>1</v>
      </c>
      <c r="AD90" s="3">
        <f t="shared" si="8"/>
        <v>3.0788697319812424</v>
      </c>
      <c r="AE90" s="3">
        <f t="shared" si="9"/>
        <v>6.2535586104504626</v>
      </c>
      <c r="AF90" s="3">
        <f t="shared" si="10"/>
        <v>3.1746888784692202</v>
      </c>
      <c r="AG90" s="3">
        <f t="shared" si="11"/>
        <v>0.21239561453203404</v>
      </c>
      <c r="AH90" s="3"/>
      <c r="AK90">
        <f>ABS(100*(AD90-AD91)/(AVERAGE(AD90:AD91)))</f>
        <v>1.324376601864262</v>
      </c>
      <c r="AQ90">
        <f>ABS(100*(AE90-AE91)/(AVERAGE(AE90:AE91)))</f>
        <v>0.68042798657167292</v>
      </c>
      <c r="AW90">
        <f>ABS(100*(AF90-AF91)/(AVERAGE(AF90:AF91)))</f>
        <v>5.9837795972388079E-2</v>
      </c>
      <c r="BC90">
        <f>ABS(100*(AG90-AG91)/(AVERAGE(AG90:AG91)))</f>
        <v>0.3881891427073465</v>
      </c>
      <c r="BG90" s="3">
        <f>AVERAGE(AD90:AD91)</f>
        <v>3.0586159350886395</v>
      </c>
      <c r="BH90" s="3">
        <f>AVERAGE(AE90:AE91)</f>
        <v>6.2323552657251788</v>
      </c>
      <c r="BI90" s="3">
        <f>AVERAGE(AF90:AF91)</f>
        <v>3.1737393306365393</v>
      </c>
      <c r="BJ90" s="3">
        <f>AVERAGE(AG90:AG91)</f>
        <v>0.21280866459738781</v>
      </c>
    </row>
    <row r="91" spans="1:62" x14ac:dyDescent="0.35">
      <c r="A91">
        <v>67</v>
      </c>
      <c r="B91">
        <v>20</v>
      </c>
      <c r="C91" t="s">
        <v>143</v>
      </c>
      <c r="D91" t="s">
        <v>27</v>
      </c>
      <c r="G91">
        <v>0.5</v>
      </c>
      <c r="H91">
        <v>0.5</v>
      </c>
      <c r="I91">
        <v>2992</v>
      </c>
      <c r="J91">
        <v>5900</v>
      </c>
      <c r="L91">
        <v>2054</v>
      </c>
      <c r="M91">
        <v>2.71</v>
      </c>
      <c r="N91">
        <v>5.2770000000000001</v>
      </c>
      <c r="O91">
        <v>2.5670000000000002</v>
      </c>
      <c r="Q91">
        <v>9.9000000000000005E-2</v>
      </c>
      <c r="R91">
        <v>1</v>
      </c>
      <c r="S91">
        <v>0</v>
      </c>
      <c r="T91">
        <v>0</v>
      </c>
      <c r="V91">
        <v>0</v>
      </c>
      <c r="Y91" s="1">
        <v>44852</v>
      </c>
      <c r="Z91" s="6">
        <v>6.2881944444444449E-2</v>
      </c>
      <c r="AB91">
        <v>1</v>
      </c>
      <c r="AD91" s="3">
        <f t="shared" si="8"/>
        <v>3.0383621381960366</v>
      </c>
      <c r="AE91" s="3">
        <f t="shared" si="9"/>
        <v>6.2111519209998951</v>
      </c>
      <c r="AF91" s="3">
        <f t="shared" si="10"/>
        <v>3.1727897828038585</v>
      </c>
      <c r="AG91" s="3">
        <f t="shared" si="11"/>
        <v>0.21322171466274159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1015</v>
      </c>
      <c r="J92">
        <v>476</v>
      </c>
      <c r="L92">
        <v>260</v>
      </c>
      <c r="M92">
        <v>1.1930000000000001</v>
      </c>
      <c r="N92">
        <v>0.68200000000000005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44852</v>
      </c>
      <c r="Z92" s="6">
        <v>7.4837962962962967E-2</v>
      </c>
      <c r="AB92">
        <v>1</v>
      </c>
      <c r="AD92" s="3">
        <f t="shared" si="8"/>
        <v>1.0851057256752725</v>
      </c>
      <c r="AE92" s="3">
        <f t="shared" si="9"/>
        <v>0.60105719953943648</v>
      </c>
      <c r="AF92" s="3">
        <f t="shared" si="10"/>
        <v>-0.48404852613583604</v>
      </c>
      <c r="AG92" s="3">
        <f t="shared" si="11"/>
        <v>2.7968760351568141E-2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180</v>
      </c>
      <c r="J93">
        <v>439</v>
      </c>
      <c r="L93">
        <v>287</v>
      </c>
      <c r="M93">
        <v>0.55300000000000005</v>
      </c>
      <c r="N93">
        <v>0.65</v>
      </c>
      <c r="O93">
        <v>9.7000000000000003E-2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44852</v>
      </c>
      <c r="Z93" s="6">
        <v>8.0937499999999996E-2</v>
      </c>
      <c r="AB93">
        <v>1</v>
      </c>
      <c r="AD93" s="3">
        <f t="shared" si="8"/>
        <v>0.26013399858633063</v>
      </c>
      <c r="AE93" s="3">
        <f t="shared" si="9"/>
        <v>0.56278774808404619</v>
      </c>
      <c r="AF93" s="3">
        <f t="shared" si="10"/>
        <v>0.30265374949771556</v>
      </c>
      <c r="AG93" s="3">
        <f t="shared" si="11"/>
        <v>3.075684829270621E-2</v>
      </c>
      <c r="AH93" s="3"/>
      <c r="AK93">
        <f>ABS(100*(AD93-AD94)/(AVERAGE(AD93:AD94)))</f>
        <v>9.9682546506991017</v>
      </c>
      <c r="AQ93">
        <f>ABS(100*(AE93-AE94)/(AVERAGE(AE93:AE94)))</f>
        <v>4.1395251200965957</v>
      </c>
      <c r="AW93">
        <f>ABS(100*(AF93-AF94)/(AVERAGE(AF93:AF94)))</f>
        <v>14.833019276920449</v>
      </c>
      <c r="BC93">
        <f>ABS(100*(AG93-AG94)/(AVERAGE(AG93:AG94)))</f>
        <v>22.816443540999789</v>
      </c>
      <c r="BG93" s="3">
        <f>AVERAGE(AD93:AD94)</f>
        <v>0.24778412243230455</v>
      </c>
      <c r="BH93" s="3">
        <f>AVERAGE(AE93:AE94)</f>
        <v>0.574682307320181</v>
      </c>
      <c r="BI93" s="3">
        <f>AVERAGE(AF93:AF94)</f>
        <v>0.32689818488787648</v>
      </c>
      <c r="BJ93" s="3">
        <f>AVERAGE(AG93:AG94)</f>
        <v>2.760734154438358E-2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155</v>
      </c>
      <c r="J94">
        <v>462</v>
      </c>
      <c r="L94">
        <v>226</v>
      </c>
      <c r="M94">
        <v>0.53400000000000003</v>
      </c>
      <c r="N94">
        <v>0.67</v>
      </c>
      <c r="O94">
        <v>0.13600000000000001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44852</v>
      </c>
      <c r="Z94" s="6">
        <v>8.7326388888888884E-2</v>
      </c>
      <c r="AB94">
        <v>1</v>
      </c>
      <c r="AD94" s="3">
        <f t="shared" si="8"/>
        <v>0.23543424627827847</v>
      </c>
      <c r="AE94" s="3">
        <f t="shared" si="9"/>
        <v>0.5865768665563158</v>
      </c>
      <c r="AF94" s="3">
        <f t="shared" si="10"/>
        <v>0.35114262027803733</v>
      </c>
      <c r="AG94" s="3">
        <f t="shared" si="11"/>
        <v>2.4457834796060951E-2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767</v>
      </c>
      <c r="J95">
        <v>169</v>
      </c>
      <c r="L95">
        <v>75</v>
      </c>
      <c r="M95">
        <v>1.6719999999999999</v>
      </c>
      <c r="N95">
        <v>0.70299999999999996</v>
      </c>
      <c r="O95">
        <v>0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44852</v>
      </c>
      <c r="Z95" s="6">
        <v>9.9363425925925911E-2</v>
      </c>
      <c r="AB95">
        <v>3</v>
      </c>
      <c r="AC95" t="s">
        <v>199</v>
      </c>
      <c r="AD95" s="3">
        <f t="shared" si="8"/>
        <v>1.4001403046323255</v>
      </c>
      <c r="AE95" s="3">
        <f t="shared" si="9"/>
        <v>0.47254030568262739</v>
      </c>
      <c r="AF95" s="3">
        <f t="shared" si="10"/>
        <v>-0.92759999894969813</v>
      </c>
      <c r="AG95" s="3">
        <f t="shared" si="11"/>
        <v>1.4775324714925828E-2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688</v>
      </c>
      <c r="J96">
        <v>237</v>
      </c>
      <c r="L96">
        <v>68</v>
      </c>
      <c r="M96">
        <v>1.571</v>
      </c>
      <c r="N96">
        <v>0.79800000000000004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1">
        <v>44852</v>
      </c>
      <c r="Z96" s="6">
        <v>0.10503472222222222</v>
      </c>
      <c r="AB96">
        <v>3</v>
      </c>
      <c r="AC96" t="s">
        <v>199</v>
      </c>
      <c r="AD96" s="3">
        <f t="shared" si="8"/>
        <v>1.2700549424765839</v>
      </c>
      <c r="AE96" s="3">
        <f t="shared" si="9"/>
        <v>0.58976204887931849</v>
      </c>
      <c r="AF96" s="3">
        <f t="shared" si="10"/>
        <v>-0.68029289359726541</v>
      </c>
      <c r="AG96" s="3">
        <f t="shared" si="11"/>
        <v>1.3570595357643949E-2</v>
      </c>
      <c r="AH96" s="3"/>
      <c r="AI96">
        <f>100*(AVERAGE(I96:I97))/(AVERAGE(I$51:I$52))</f>
        <v>8.9173121960007204</v>
      </c>
      <c r="AK96">
        <f>ABS(100*(AD96-AD97)/(AVERAGE(AD96:AD97)))</f>
        <v>66.747806040488769</v>
      </c>
      <c r="AO96">
        <f>100*(AVERAGE(J96:J97))/(AVERAGE(J$51:J$52))</f>
        <v>12.906296749626003</v>
      </c>
      <c r="AQ96">
        <f>ABS(100*(AE96-AE97)/(AVERAGE(AE96:AE97)))</f>
        <v>135.08907541808099</v>
      </c>
      <c r="AU96">
        <f>100*(((AVERAGE(J96:J97))-(AVERAGE(I96:I97)))/((AVERAGE(J$51:J$52))-(AVERAGE($I$51:I52))))</f>
        <v>25.19422863485017</v>
      </c>
      <c r="AW96">
        <f>ABS(100*(AF96-AF97)/(AVERAGE(AF96:AF97)))</f>
        <v>357.31294304124407</v>
      </c>
      <c r="BA96">
        <f>100*(AVERAGE(L96:L97))/(AVERAGE(L$51:L$52))</f>
        <v>21.029713114754099</v>
      </c>
      <c r="BC96">
        <f>ABS(100*(AG96-AG97)/(AVERAGE(AG96:AG97)))</f>
        <v>187.30615725119253</v>
      </c>
      <c r="BG96" s="3">
        <f>AVERAGE(AD96:AD97)</f>
        <v>0.95225146277964623</v>
      </c>
      <c r="BH96" s="3">
        <f>AVERAGE(AE96:AE97)</f>
        <v>1.8171426541152598</v>
      </c>
      <c r="BI96" s="3">
        <f>AVERAGE(AF96:AF97)</f>
        <v>0.86489119133561354</v>
      </c>
      <c r="BJ96" s="3">
        <f>AVERAGE(AG96:AG97)</f>
        <v>0.21381382495728193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302</v>
      </c>
      <c r="J97">
        <v>1661</v>
      </c>
      <c r="L97">
        <v>2395</v>
      </c>
      <c r="M97">
        <v>1.077</v>
      </c>
      <c r="N97">
        <v>2.81</v>
      </c>
      <c r="O97">
        <v>1.7330000000000001</v>
      </c>
      <c r="Q97">
        <v>0.224</v>
      </c>
      <c r="R97">
        <v>1</v>
      </c>
      <c r="S97">
        <v>0</v>
      </c>
      <c r="T97">
        <v>0</v>
      </c>
      <c r="V97">
        <v>0</v>
      </c>
      <c r="Y97" s="1">
        <v>44852</v>
      </c>
      <c r="Z97" s="6">
        <v>0.11140046296296297</v>
      </c>
      <c r="AB97">
        <v>3</v>
      </c>
      <c r="AC97" t="s">
        <v>199</v>
      </c>
      <c r="AD97" s="3">
        <f t="shared" si="8"/>
        <v>0.63444798308270856</v>
      </c>
      <c r="AE97" s="3">
        <f t="shared" si="9"/>
        <v>3.0445232593512008</v>
      </c>
      <c r="AF97" s="3">
        <f t="shared" si="10"/>
        <v>2.4100752762684925</v>
      </c>
      <c r="AG97" s="3">
        <f t="shared" si="11"/>
        <v>0.41405705455691993</v>
      </c>
      <c r="AH97" s="3"/>
    </row>
    <row r="98" spans="1:62" x14ac:dyDescent="0.35">
      <c r="A98">
        <v>74</v>
      </c>
      <c r="B98">
        <v>21</v>
      </c>
      <c r="C98" t="s">
        <v>145</v>
      </c>
      <c r="D98" t="s">
        <v>27</v>
      </c>
      <c r="G98">
        <v>0.5</v>
      </c>
      <c r="H98">
        <v>0.5</v>
      </c>
      <c r="I98">
        <v>4915</v>
      </c>
      <c r="J98">
        <v>7072</v>
      </c>
      <c r="L98">
        <v>8747</v>
      </c>
      <c r="M98">
        <v>4.1859999999999999</v>
      </c>
      <c r="N98">
        <v>6.27</v>
      </c>
      <c r="O98">
        <v>2.0840000000000001</v>
      </c>
      <c r="Q98">
        <v>0.79900000000000004</v>
      </c>
      <c r="R98">
        <v>1</v>
      </c>
      <c r="S98">
        <v>0</v>
      </c>
      <c r="T98">
        <v>0</v>
      </c>
      <c r="V98">
        <v>0</v>
      </c>
      <c r="Y98" s="1">
        <v>44852</v>
      </c>
      <c r="Z98" s="6">
        <v>0.12442129629629629</v>
      </c>
      <c r="AB98">
        <v>1</v>
      </c>
      <c r="AD98" s="3">
        <f t="shared" si="8"/>
        <v>4.9382670857314084</v>
      </c>
      <c r="AE98" s="3">
        <f t="shared" si="9"/>
        <v>7.4233626535868531</v>
      </c>
      <c r="AF98" s="3">
        <f t="shared" si="10"/>
        <v>2.4850955678554447</v>
      </c>
      <c r="AG98" s="3">
        <f t="shared" si="11"/>
        <v>0.90435773651596552</v>
      </c>
      <c r="AH98" s="3"/>
    </row>
    <row r="99" spans="1:62" x14ac:dyDescent="0.35">
      <c r="A99">
        <v>75</v>
      </c>
      <c r="B99">
        <v>21</v>
      </c>
      <c r="C99" t="s">
        <v>145</v>
      </c>
      <c r="D99" t="s">
        <v>27</v>
      </c>
      <c r="G99">
        <v>0.5</v>
      </c>
      <c r="H99">
        <v>0.5</v>
      </c>
      <c r="I99">
        <v>6111</v>
      </c>
      <c r="J99">
        <v>7043</v>
      </c>
      <c r="L99">
        <v>8811</v>
      </c>
      <c r="M99">
        <v>5.1029999999999998</v>
      </c>
      <c r="N99">
        <v>6.2450000000000001</v>
      </c>
      <c r="O99">
        <v>1.1419999999999999</v>
      </c>
      <c r="Q99">
        <v>0.80500000000000005</v>
      </c>
      <c r="R99">
        <v>1</v>
      </c>
      <c r="S99">
        <v>0</v>
      </c>
      <c r="T99">
        <v>0</v>
      </c>
      <c r="V99">
        <v>0</v>
      </c>
      <c r="Y99" s="1">
        <v>44852</v>
      </c>
      <c r="Z99" s="6">
        <v>0.1315625</v>
      </c>
      <c r="AB99">
        <v>1</v>
      </c>
      <c r="AD99" s="3">
        <f t="shared" si="8"/>
        <v>6.1199032361486232</v>
      </c>
      <c r="AE99" s="3">
        <f t="shared" si="9"/>
        <v>7.3933676781218169</v>
      </c>
      <c r="AF99" s="3">
        <f t="shared" si="10"/>
        <v>1.2734644419731938</v>
      </c>
      <c r="AG99" s="3">
        <f t="shared" si="11"/>
        <v>0.91096653756162627</v>
      </c>
      <c r="AH99" s="3"/>
      <c r="AK99">
        <f>ABS(100*(AD99-AD100)/(AVERAGE(AD99:AD100)))</f>
        <v>0.82674153380186732</v>
      </c>
      <c r="AQ99">
        <f>ABS(100*(AE99-AE100)/(AVERAGE(AE99:AE100)))</f>
        <v>0.90521440272396991</v>
      </c>
      <c r="AW99">
        <f>ABS(100*(AF99-AF100)/(AVERAGE(AF99:AF100)))</f>
        <v>8.8283400048189105</v>
      </c>
      <c r="BC99">
        <f>ABS(100*(AG99-AG100)/(AVERAGE(AG99:AG100)))</f>
        <v>2.3975173071062383</v>
      </c>
      <c r="BG99" s="3">
        <f>AVERAGE(AD99:AD100)</f>
        <v>6.0947094887944093</v>
      </c>
      <c r="BH99" s="3">
        <f>AVERAGE(AE99:AE100)</f>
        <v>7.4269827368326329</v>
      </c>
      <c r="BI99" s="3">
        <f>AVERAGE(AF99:AF100)</f>
        <v>1.3322732480382231</v>
      </c>
      <c r="BJ99" s="3">
        <f>AVERAGE(AG99:AG100)</f>
        <v>0.90017560460425861</v>
      </c>
    </row>
    <row r="100" spans="1:62" x14ac:dyDescent="0.35">
      <c r="A100">
        <v>76</v>
      </c>
      <c r="B100">
        <v>21</v>
      </c>
      <c r="C100" t="s">
        <v>145</v>
      </c>
      <c r="D100" t="s">
        <v>27</v>
      </c>
      <c r="G100">
        <v>0.5</v>
      </c>
      <c r="H100">
        <v>0.5</v>
      </c>
      <c r="I100">
        <v>6060</v>
      </c>
      <c r="J100">
        <v>7108</v>
      </c>
      <c r="L100">
        <v>8602</v>
      </c>
      <c r="M100">
        <v>5.0640000000000001</v>
      </c>
      <c r="N100">
        <v>6.3010000000000002</v>
      </c>
      <c r="O100">
        <v>1.2370000000000001</v>
      </c>
      <c r="Q100">
        <v>0.78400000000000003</v>
      </c>
      <c r="R100">
        <v>1</v>
      </c>
      <c r="S100">
        <v>0</v>
      </c>
      <c r="T100">
        <v>0</v>
      </c>
      <c r="V100">
        <v>0</v>
      </c>
      <c r="Y100" s="1">
        <v>44852</v>
      </c>
      <c r="Z100" s="6">
        <v>0.13918981481481482</v>
      </c>
      <c r="AB100">
        <v>1</v>
      </c>
      <c r="AD100" s="3">
        <f t="shared" si="8"/>
        <v>6.0695157414401963</v>
      </c>
      <c r="AE100" s="3">
        <f t="shared" si="9"/>
        <v>7.4605977955434488</v>
      </c>
      <c r="AF100" s="3">
        <f t="shared" si="10"/>
        <v>1.3910820541032525</v>
      </c>
      <c r="AG100" s="3">
        <f t="shared" si="11"/>
        <v>0.88938467164689095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181</v>
      </c>
      <c r="D101" t="s">
        <v>27</v>
      </c>
      <c r="G101">
        <v>0.5</v>
      </c>
      <c r="H101">
        <v>0.5</v>
      </c>
      <c r="I101">
        <v>8202</v>
      </c>
      <c r="J101">
        <v>10739</v>
      </c>
      <c r="L101">
        <v>1843</v>
      </c>
      <c r="M101">
        <v>6.7069999999999999</v>
      </c>
      <c r="N101">
        <v>9.3770000000000007</v>
      </c>
      <c r="O101">
        <v>2.67</v>
      </c>
      <c r="Q101">
        <v>7.6999999999999999E-2</v>
      </c>
      <c r="R101">
        <v>1</v>
      </c>
      <c r="S101">
        <v>0</v>
      </c>
      <c r="T101">
        <v>0</v>
      </c>
      <c r="V101">
        <v>0</v>
      </c>
      <c r="Y101" s="1">
        <v>44852</v>
      </c>
      <c r="Z101" s="6">
        <v>0.1525</v>
      </c>
      <c r="AB101">
        <v>1</v>
      </c>
      <c r="AD101" s="3">
        <f t="shared" si="8"/>
        <v>8.1857905191941054</v>
      </c>
      <c r="AE101" s="3">
        <f t="shared" si="9"/>
        <v>11.21617558566567</v>
      </c>
      <c r="AF101" s="3">
        <f t="shared" si="10"/>
        <v>3.030385066471565</v>
      </c>
      <c r="AG101" s="3">
        <f t="shared" si="11"/>
        <v>0.19143332371532934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181</v>
      </c>
      <c r="D102" t="s">
        <v>27</v>
      </c>
      <c r="G102">
        <v>0.5</v>
      </c>
      <c r="H102">
        <v>0.5</v>
      </c>
      <c r="I102">
        <v>8925</v>
      </c>
      <c r="J102">
        <v>10629</v>
      </c>
      <c r="L102">
        <v>1785</v>
      </c>
      <c r="M102">
        <v>7.2619999999999996</v>
      </c>
      <c r="N102">
        <v>9.2829999999999995</v>
      </c>
      <c r="O102">
        <v>2.0209999999999999</v>
      </c>
      <c r="Q102">
        <v>7.0999999999999994E-2</v>
      </c>
      <c r="R102">
        <v>1</v>
      </c>
      <c r="S102">
        <v>0</v>
      </c>
      <c r="T102">
        <v>0</v>
      </c>
      <c r="V102">
        <v>0</v>
      </c>
      <c r="Y102" s="1">
        <v>44852</v>
      </c>
      <c r="Z102" s="6">
        <v>0.1597800925925926</v>
      </c>
      <c r="AB102">
        <v>1</v>
      </c>
      <c r="AD102" s="3">
        <f t="shared" si="8"/>
        <v>8.9001073559429731</v>
      </c>
      <c r="AE102" s="3">
        <f t="shared" si="9"/>
        <v>11.102401540798294</v>
      </c>
      <c r="AF102" s="3">
        <f t="shared" si="10"/>
        <v>2.2022941848553206</v>
      </c>
      <c r="AG102" s="3">
        <f t="shared" si="11"/>
        <v>0.18544409776769943</v>
      </c>
      <c r="AH102" s="3"/>
      <c r="AK102">
        <f>ABS(100*(AD102-AD103)/(AVERAGE(AD102:AD103)))</f>
        <v>0.58662087173323663</v>
      </c>
      <c r="AQ102">
        <f>ABS(100*(AE102-AE103)/(AVERAGE(AE102:AE103)))</f>
        <v>0.69627414406820132</v>
      </c>
      <c r="AW102">
        <f>ABS(100*(AF102-AF103)/(AVERAGE(AF102:AF103)))</f>
        <v>1.1381890057415465</v>
      </c>
      <c r="BC102">
        <f>ABS(100*(AG102-AG103)/(AVERAGE(AG102:AG103)))</f>
        <v>1.6566796093011338</v>
      </c>
      <c r="BG102" s="3">
        <f>AVERAGE(AD102:AD103)</f>
        <v>8.9262890933895083</v>
      </c>
      <c r="BH102" s="3">
        <f>AVERAGE(AE102:AE103)</f>
        <v>11.141188147003081</v>
      </c>
      <c r="BI102" s="3">
        <f>AVERAGE(AF102:AF103)</f>
        <v>2.2148990536135722</v>
      </c>
      <c r="BJ102" s="3">
        <f>AVERAGE(AG102:AG103)</f>
        <v>0.18699303551277613</v>
      </c>
    </row>
    <row r="103" spans="1:62" x14ac:dyDescent="0.35">
      <c r="A103">
        <v>79</v>
      </c>
      <c r="B103">
        <v>22</v>
      </c>
      <c r="C103" t="s">
        <v>181</v>
      </c>
      <c r="D103" t="s">
        <v>27</v>
      </c>
      <c r="G103">
        <v>0.5</v>
      </c>
      <c r="H103">
        <v>0.5</v>
      </c>
      <c r="I103">
        <v>8978</v>
      </c>
      <c r="J103">
        <v>10704</v>
      </c>
      <c r="L103">
        <v>1815</v>
      </c>
      <c r="M103">
        <v>7.3019999999999996</v>
      </c>
      <c r="N103">
        <v>9.3469999999999995</v>
      </c>
      <c r="O103">
        <v>2.044</v>
      </c>
      <c r="Q103">
        <v>7.3999999999999996E-2</v>
      </c>
      <c r="R103">
        <v>1</v>
      </c>
      <c r="S103">
        <v>0</v>
      </c>
      <c r="T103">
        <v>0</v>
      </c>
      <c r="V103">
        <v>0</v>
      </c>
      <c r="Y103" s="1">
        <v>44852</v>
      </c>
      <c r="Z103" s="6">
        <v>0.16756944444444444</v>
      </c>
      <c r="AB103">
        <v>1</v>
      </c>
      <c r="AD103" s="3">
        <f t="shared" si="8"/>
        <v>8.9524708308360434</v>
      </c>
      <c r="AE103" s="3">
        <f t="shared" si="9"/>
        <v>11.179974753207867</v>
      </c>
      <c r="AF103" s="3">
        <f t="shared" si="10"/>
        <v>2.2275039223718238</v>
      </c>
      <c r="AG103" s="3">
        <f t="shared" si="11"/>
        <v>0.18854197325785282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182</v>
      </c>
      <c r="D104" t="s">
        <v>27</v>
      </c>
      <c r="G104">
        <v>0.5</v>
      </c>
      <c r="H104">
        <v>0.5</v>
      </c>
      <c r="I104">
        <v>4408</v>
      </c>
      <c r="J104">
        <v>3606</v>
      </c>
      <c r="L104">
        <v>1017</v>
      </c>
      <c r="M104">
        <v>3.7970000000000002</v>
      </c>
      <c r="N104">
        <v>3.3340000000000001</v>
      </c>
      <c r="O104">
        <v>0</v>
      </c>
      <c r="Q104" s="11">
        <v>0</v>
      </c>
      <c r="R104">
        <v>1</v>
      </c>
      <c r="S104">
        <v>0</v>
      </c>
      <c r="T104">
        <v>0</v>
      </c>
      <c r="V104">
        <v>0</v>
      </c>
      <c r="Y104" s="1">
        <v>44852</v>
      </c>
      <c r="Z104" s="6">
        <v>0.1807175925925926</v>
      </c>
      <c r="AB104">
        <v>1</v>
      </c>
      <c r="AD104" s="3">
        <f t="shared" si="8"/>
        <v>4.4373561089241109</v>
      </c>
      <c r="AE104" s="3">
        <f t="shared" si="9"/>
        <v>3.8384459307656971</v>
      </c>
      <c r="AF104" s="3">
        <f t="shared" si="10"/>
        <v>-0.59891017815841385</v>
      </c>
      <c r="AG104" s="3">
        <f t="shared" si="11"/>
        <v>0.10613848521977233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182</v>
      </c>
      <c r="D105" t="s">
        <v>27</v>
      </c>
      <c r="G105">
        <v>0.5</v>
      </c>
      <c r="H105">
        <v>0.5</v>
      </c>
      <c r="I105">
        <v>2484</v>
      </c>
      <c r="J105">
        <v>3656</v>
      </c>
      <c r="L105">
        <v>1011</v>
      </c>
      <c r="M105">
        <v>2.3210000000000002</v>
      </c>
      <c r="N105">
        <v>3.3759999999999999</v>
      </c>
      <c r="O105">
        <v>1.0549999999999999</v>
      </c>
      <c r="Q105" s="11">
        <v>0</v>
      </c>
      <c r="R105">
        <v>1</v>
      </c>
      <c r="S105">
        <v>0</v>
      </c>
      <c r="T105">
        <v>0</v>
      </c>
      <c r="V105">
        <v>0</v>
      </c>
      <c r="Y105" s="1">
        <v>44852</v>
      </c>
      <c r="Z105" s="6">
        <v>0.18758101851851852</v>
      </c>
      <c r="AB105">
        <v>1</v>
      </c>
      <c r="AD105" s="3">
        <f t="shared" si="8"/>
        <v>2.5364631712964174</v>
      </c>
      <c r="AE105" s="3">
        <f t="shared" si="9"/>
        <v>3.8901614057054132</v>
      </c>
      <c r="AF105" s="3">
        <f t="shared" si="10"/>
        <v>1.3536982344089958</v>
      </c>
      <c r="AG105" s="3">
        <f t="shared" si="11"/>
        <v>0.10551891012174164</v>
      </c>
      <c r="AH105" s="3"/>
      <c r="AK105">
        <f>ABS(100*(AD105-AD106)/(AVERAGE(AD105:AD106)))</f>
        <v>7.5172892767916988</v>
      </c>
      <c r="AQ105">
        <f>ABS(100*(AE105-AE106)/(AVERAGE(AE105:AE106)))</f>
        <v>0.90809072533348345</v>
      </c>
      <c r="AW105">
        <f>ABS(100*(AF105-AF106)/(AVERAGE(AF105:AF106)))</f>
        <v>10.406151048679764</v>
      </c>
      <c r="BC105">
        <f>ABS(100*(AG105-AG106)/(AVERAGE(AG105:AG106)))</f>
        <v>6.1649296382587044</v>
      </c>
      <c r="BG105" s="3">
        <f>AVERAGE(AD105:AD106)</f>
        <v>2.4445800927104635</v>
      </c>
      <c r="BH105" s="3">
        <f>AVERAGE(AE105:AE106)</f>
        <v>3.8725781442259097</v>
      </c>
      <c r="BI105" s="3">
        <f>AVERAGE(AF105:AF106)</f>
        <v>1.4279980515154465</v>
      </c>
      <c r="BJ105" s="3">
        <f>AVERAGE(AG105:AG106)</f>
        <v>0.10887494190274116</v>
      </c>
    </row>
    <row r="106" spans="1:62" x14ac:dyDescent="0.35">
      <c r="A106">
        <v>82</v>
      </c>
      <c r="B106">
        <v>23</v>
      </c>
      <c r="C106" t="s">
        <v>182</v>
      </c>
      <c r="D106" t="s">
        <v>27</v>
      </c>
      <c r="G106">
        <v>0.5</v>
      </c>
      <c r="H106">
        <v>0.5</v>
      </c>
      <c r="I106">
        <v>2298</v>
      </c>
      <c r="J106">
        <v>3622</v>
      </c>
      <c r="L106">
        <v>1076</v>
      </c>
      <c r="M106">
        <v>2.1779999999999999</v>
      </c>
      <c r="N106">
        <v>3.347</v>
      </c>
      <c r="O106">
        <v>1.169</v>
      </c>
      <c r="Q106" s="11">
        <v>0</v>
      </c>
      <c r="R106">
        <v>1</v>
      </c>
      <c r="S106">
        <v>0</v>
      </c>
      <c r="T106">
        <v>0</v>
      </c>
      <c r="V106">
        <v>0</v>
      </c>
      <c r="Y106" s="1">
        <v>44852</v>
      </c>
      <c r="Z106" s="6">
        <v>0.19495370370370368</v>
      </c>
      <c r="AB106">
        <v>1</v>
      </c>
      <c r="AD106" s="3">
        <f t="shared" si="8"/>
        <v>2.3526970141245092</v>
      </c>
      <c r="AE106" s="3">
        <f t="shared" si="9"/>
        <v>3.8549948827464062</v>
      </c>
      <c r="AF106" s="3">
        <f t="shared" si="10"/>
        <v>1.5022978686218971</v>
      </c>
      <c r="AG106" s="3">
        <f t="shared" si="11"/>
        <v>0.11223097368374067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183</v>
      </c>
      <c r="D107" t="s">
        <v>27</v>
      </c>
      <c r="G107">
        <v>0.5</v>
      </c>
      <c r="H107">
        <v>0.5</v>
      </c>
      <c r="I107">
        <v>3950</v>
      </c>
      <c r="J107">
        <v>6299</v>
      </c>
      <c r="L107">
        <v>984</v>
      </c>
      <c r="M107">
        <v>3.4460000000000002</v>
      </c>
      <c r="N107">
        <v>5.6150000000000002</v>
      </c>
      <c r="O107">
        <v>2.169</v>
      </c>
      <c r="Q107" s="11">
        <v>0</v>
      </c>
      <c r="R107">
        <v>1</v>
      </c>
      <c r="S107">
        <v>0</v>
      </c>
      <c r="T107">
        <v>0</v>
      </c>
      <c r="V107">
        <v>0</v>
      </c>
      <c r="Y107" s="1">
        <v>44852</v>
      </c>
      <c r="Z107" s="6">
        <v>0.20795138888888889</v>
      </c>
      <c r="AB107">
        <v>1</v>
      </c>
      <c r="AD107" s="3">
        <f t="shared" si="8"/>
        <v>3.9848566466405955</v>
      </c>
      <c r="AE107" s="3">
        <f t="shared" si="9"/>
        <v>6.6238414110188337</v>
      </c>
      <c r="AF107" s="3">
        <f t="shared" si="10"/>
        <v>2.6389847643782383</v>
      </c>
      <c r="AG107" s="3">
        <f t="shared" si="11"/>
        <v>0.10273082218060359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183</v>
      </c>
      <c r="D108" t="s">
        <v>27</v>
      </c>
      <c r="G108">
        <v>0.5</v>
      </c>
      <c r="H108">
        <v>0.5</v>
      </c>
      <c r="I108">
        <v>4285</v>
      </c>
      <c r="J108">
        <v>6314</v>
      </c>
      <c r="L108">
        <v>994</v>
      </c>
      <c r="M108">
        <v>3.702</v>
      </c>
      <c r="N108">
        <v>5.6280000000000001</v>
      </c>
      <c r="O108">
        <v>1.925</v>
      </c>
      <c r="Q108" s="11">
        <v>0</v>
      </c>
      <c r="R108">
        <v>1</v>
      </c>
      <c r="S108">
        <v>0</v>
      </c>
      <c r="T108">
        <v>0</v>
      </c>
      <c r="V108">
        <v>0</v>
      </c>
      <c r="Y108" s="1">
        <v>44852</v>
      </c>
      <c r="Z108" s="6">
        <v>0.21506944444444445</v>
      </c>
      <c r="AB108">
        <v>1</v>
      </c>
      <c r="AD108" s="3">
        <f t="shared" si="8"/>
        <v>4.3158333275684937</v>
      </c>
      <c r="AE108" s="3">
        <f t="shared" si="9"/>
        <v>6.639356053500749</v>
      </c>
      <c r="AF108" s="3">
        <f t="shared" si="10"/>
        <v>2.3235227259322553</v>
      </c>
      <c r="AG108" s="3">
        <f t="shared" si="11"/>
        <v>0.10376344734398806</v>
      </c>
      <c r="AH108" s="3"/>
      <c r="AK108">
        <f>ABS(100*(AD108-AD109)/(AVERAGE(AD108:AD109)))</f>
        <v>1.3598241956597366</v>
      </c>
      <c r="AQ108">
        <f>ABS(100*(AE108-AE109)/(AVERAGE(AE108:AE109)))</f>
        <v>0.1091087186713708</v>
      </c>
      <c r="AW108">
        <f>ABS(100*(AF108-AF109)/(AVERAGE(AF108:AF109)))</f>
        <v>2.1732736555436296</v>
      </c>
      <c r="BC108">
        <f>ABS(100*(AG108-AG109)/(AVERAGE(AG108:AG109)))</f>
        <v>1.302147183471182</v>
      </c>
      <c r="BG108" s="3">
        <f>AVERAGE(AD108:AD109)</f>
        <v>4.2866876198449919</v>
      </c>
      <c r="BH108" s="3">
        <f>AVERAGE(AE108:AE109)</f>
        <v>6.6357359702549683</v>
      </c>
      <c r="BI108" s="3">
        <f>AVERAGE(AF108:AF109)</f>
        <v>2.3490483504099764</v>
      </c>
      <c r="BJ108" s="3">
        <f>AVERAGE(AG108:AG109)</f>
        <v>0.10309224098778816</v>
      </c>
    </row>
    <row r="109" spans="1:62" x14ac:dyDescent="0.35">
      <c r="A109">
        <v>85</v>
      </c>
      <c r="B109">
        <v>24</v>
      </c>
      <c r="C109" t="s">
        <v>183</v>
      </c>
      <c r="D109" t="s">
        <v>27</v>
      </c>
      <c r="G109">
        <v>0.5</v>
      </c>
      <c r="H109">
        <v>0.5</v>
      </c>
      <c r="I109">
        <v>4226</v>
      </c>
      <c r="J109">
        <v>6307</v>
      </c>
      <c r="L109">
        <v>981</v>
      </c>
      <c r="M109">
        <v>3.657</v>
      </c>
      <c r="N109">
        <v>5.6210000000000004</v>
      </c>
      <c r="O109">
        <v>1.9650000000000001</v>
      </c>
      <c r="Q109" s="11">
        <v>0</v>
      </c>
      <c r="R109">
        <v>1</v>
      </c>
      <c r="S109">
        <v>0</v>
      </c>
      <c r="T109">
        <v>0</v>
      </c>
      <c r="V109">
        <v>0</v>
      </c>
      <c r="Y109" s="1">
        <v>44852</v>
      </c>
      <c r="Z109" s="6">
        <v>0.22258101851851853</v>
      </c>
      <c r="AB109">
        <v>1</v>
      </c>
      <c r="AD109" s="3">
        <f t="shared" si="8"/>
        <v>4.257541912121491</v>
      </c>
      <c r="AE109" s="3">
        <f t="shared" si="9"/>
        <v>6.6321158870091885</v>
      </c>
      <c r="AF109" s="3">
        <f t="shared" si="10"/>
        <v>2.3745739748876975</v>
      </c>
      <c r="AG109" s="3">
        <f t="shared" si="11"/>
        <v>0.10242103463158825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184</v>
      </c>
      <c r="D110" t="s">
        <v>27</v>
      </c>
      <c r="G110">
        <v>0.5</v>
      </c>
      <c r="H110">
        <v>0.5</v>
      </c>
      <c r="I110">
        <v>7067</v>
      </c>
      <c r="J110">
        <v>10565</v>
      </c>
      <c r="L110">
        <v>1272</v>
      </c>
      <c r="M110">
        <v>5.8369999999999997</v>
      </c>
      <c r="N110">
        <v>9.2289999999999992</v>
      </c>
      <c r="O110">
        <v>3.3919999999999999</v>
      </c>
      <c r="Q110">
        <v>1.7000000000000001E-2</v>
      </c>
      <c r="R110">
        <v>1</v>
      </c>
      <c r="S110">
        <v>0</v>
      </c>
      <c r="T110">
        <v>0</v>
      </c>
      <c r="V110">
        <v>0</v>
      </c>
      <c r="Y110" s="1">
        <v>44852</v>
      </c>
      <c r="Z110" s="6">
        <v>0.2356365740740741</v>
      </c>
      <c r="AB110">
        <v>1</v>
      </c>
      <c r="AD110" s="3">
        <f t="shared" si="8"/>
        <v>7.0644217644085376</v>
      </c>
      <c r="AE110" s="3">
        <f t="shared" si="9"/>
        <v>11.036205732875457</v>
      </c>
      <c r="AF110" s="3">
        <f t="shared" si="10"/>
        <v>3.9717839684669194</v>
      </c>
      <c r="AG110" s="3">
        <f t="shared" si="11"/>
        <v>0.13247042688607624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184</v>
      </c>
      <c r="D111" t="s">
        <v>27</v>
      </c>
      <c r="G111">
        <v>0.5</v>
      </c>
      <c r="H111">
        <v>0.5</v>
      </c>
      <c r="I111">
        <v>7463</v>
      </c>
      <c r="J111">
        <v>10477</v>
      </c>
      <c r="L111">
        <v>1363</v>
      </c>
      <c r="M111">
        <v>6.14</v>
      </c>
      <c r="N111">
        <v>9.1539999999999999</v>
      </c>
      <c r="O111">
        <v>3.0139999999999998</v>
      </c>
      <c r="Q111">
        <v>2.7E-2</v>
      </c>
      <c r="R111">
        <v>1</v>
      </c>
      <c r="S111">
        <v>0</v>
      </c>
      <c r="T111">
        <v>0</v>
      </c>
      <c r="V111">
        <v>0</v>
      </c>
      <c r="Y111" s="1">
        <v>44852</v>
      </c>
      <c r="Z111" s="6">
        <v>0.24281249999999999</v>
      </c>
      <c r="AB111">
        <v>1</v>
      </c>
      <c r="AD111" s="3">
        <f t="shared" si="8"/>
        <v>7.4556658409680834</v>
      </c>
      <c r="AE111" s="3">
        <f t="shared" si="9"/>
        <v>10.945186496981554</v>
      </c>
      <c r="AF111" s="3">
        <f t="shared" si="10"/>
        <v>3.4895206560134708</v>
      </c>
      <c r="AG111" s="3">
        <f t="shared" si="11"/>
        <v>0.14186731587287491</v>
      </c>
      <c r="AH111" s="3"/>
      <c r="AK111">
        <f>ABS(100*(AD111-AD112)/(AVERAGE(AD111:AD112)))</f>
        <v>0.22502261659113296</v>
      </c>
      <c r="AQ111">
        <f>ABS(100*(AE111-AE112)/(AVERAGE(AE111:AE112)))</f>
        <v>1.2956384795645004</v>
      </c>
      <c r="AW111">
        <f>ABS(100*(AF111-AF112)/(AVERAGE(AF111:AF112)))</f>
        <v>3.5450874139948274</v>
      </c>
      <c r="BC111">
        <f>ABS(100*(AG111-AG112)/(AVERAGE(AG111:AG112)))</f>
        <v>1.8364109765098824</v>
      </c>
      <c r="BG111" s="3">
        <f>AVERAGE(AD111:AD112)</f>
        <v>7.4640637567528216</v>
      </c>
      <c r="BH111" s="3">
        <f>AVERAGE(AE111:AE112)</f>
        <v>11.016553852398363</v>
      </c>
      <c r="BI111" s="3">
        <f>AVERAGE(AF111:AF112)</f>
        <v>3.5524900956455423</v>
      </c>
      <c r="BJ111" s="3">
        <f>AVERAGE(AG111:AG112)</f>
        <v>0.14057653441864432</v>
      </c>
    </row>
    <row r="112" spans="1:62" x14ac:dyDescent="0.35">
      <c r="A112">
        <v>88</v>
      </c>
      <c r="B112">
        <v>25</v>
      </c>
      <c r="C112" t="s">
        <v>184</v>
      </c>
      <c r="D112" t="s">
        <v>27</v>
      </c>
      <c r="G112">
        <v>0.5</v>
      </c>
      <c r="H112">
        <v>0.5</v>
      </c>
      <c r="I112">
        <v>7480</v>
      </c>
      <c r="J112">
        <v>10615</v>
      </c>
      <c r="L112">
        <v>1338</v>
      </c>
      <c r="M112">
        <v>6.1539999999999999</v>
      </c>
      <c r="N112">
        <v>9.2710000000000008</v>
      </c>
      <c r="O112">
        <v>3.1179999999999999</v>
      </c>
      <c r="Q112">
        <v>2.4E-2</v>
      </c>
      <c r="R112">
        <v>1</v>
      </c>
      <c r="S112">
        <v>0</v>
      </c>
      <c r="T112">
        <v>0</v>
      </c>
      <c r="V112">
        <v>0</v>
      </c>
      <c r="Y112" s="1">
        <v>44852</v>
      </c>
      <c r="Z112" s="6">
        <v>0.25050925925925926</v>
      </c>
      <c r="AB112">
        <v>1</v>
      </c>
      <c r="AD112" s="3">
        <f t="shared" si="8"/>
        <v>7.472461672537559</v>
      </c>
      <c r="AE112" s="3">
        <f t="shared" si="9"/>
        <v>11.087921207815173</v>
      </c>
      <c r="AF112" s="3">
        <f t="shared" si="10"/>
        <v>3.6154595352776138</v>
      </c>
      <c r="AG112" s="3">
        <f t="shared" si="11"/>
        <v>0.13928575296441373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185</v>
      </c>
      <c r="D113" t="s">
        <v>27</v>
      </c>
      <c r="G113">
        <v>0.5</v>
      </c>
      <c r="H113">
        <v>0.5</v>
      </c>
      <c r="I113">
        <v>6274</v>
      </c>
      <c r="J113">
        <v>7754</v>
      </c>
      <c r="L113">
        <v>11719</v>
      </c>
      <c r="M113">
        <v>5.2279999999999998</v>
      </c>
      <c r="N113">
        <v>6.8479999999999999</v>
      </c>
      <c r="O113">
        <v>1.62</v>
      </c>
      <c r="Q113">
        <v>1.1100000000000001</v>
      </c>
      <c r="R113">
        <v>1</v>
      </c>
      <c r="S113">
        <v>0</v>
      </c>
      <c r="T113">
        <v>0</v>
      </c>
      <c r="V113">
        <v>0</v>
      </c>
      <c r="Y113" s="1">
        <v>44852</v>
      </c>
      <c r="Z113" s="6">
        <v>0.2636458333333333</v>
      </c>
      <c r="AB113">
        <v>1</v>
      </c>
      <c r="AD113" s="3">
        <f t="shared" si="8"/>
        <v>6.280945621197124</v>
      </c>
      <c r="AE113" s="3">
        <f t="shared" si="9"/>
        <v>8.1287617317645875</v>
      </c>
      <c r="AF113" s="3">
        <f t="shared" si="10"/>
        <v>1.8478161105674635</v>
      </c>
      <c r="AG113" s="3">
        <f t="shared" si="11"/>
        <v>1.2112539350738294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185</v>
      </c>
      <c r="D114" t="s">
        <v>27</v>
      </c>
      <c r="G114">
        <v>0.5</v>
      </c>
      <c r="H114">
        <v>0.5</v>
      </c>
      <c r="I114">
        <v>5544</v>
      </c>
      <c r="J114">
        <v>7779</v>
      </c>
      <c r="L114">
        <v>12101</v>
      </c>
      <c r="M114">
        <v>4.6680000000000001</v>
      </c>
      <c r="N114">
        <v>6.8689999999999998</v>
      </c>
      <c r="O114">
        <v>2.2000000000000002</v>
      </c>
      <c r="Q114">
        <v>1.1499999999999999</v>
      </c>
      <c r="R114">
        <v>1</v>
      </c>
      <c r="S114">
        <v>0</v>
      </c>
      <c r="T114">
        <v>0</v>
      </c>
      <c r="V114">
        <v>0</v>
      </c>
      <c r="Y114" s="1">
        <v>44852</v>
      </c>
      <c r="Z114" s="6">
        <v>0.27068287037037037</v>
      </c>
      <c r="AB114">
        <v>1</v>
      </c>
      <c r="AD114" s="3">
        <f t="shared" si="8"/>
        <v>5.5597128538020009</v>
      </c>
      <c r="AE114" s="3">
        <f t="shared" si="9"/>
        <v>8.1546194692344471</v>
      </c>
      <c r="AF114" s="3">
        <f t="shared" si="10"/>
        <v>2.5949066154324463</v>
      </c>
      <c r="AG114" s="3">
        <f t="shared" si="11"/>
        <v>1.250700216315116</v>
      </c>
      <c r="AH114" s="3"/>
      <c r="AK114">
        <f>ABS(100*(AD114-AD115)/(AVERAGE(AD114:AD115)))</f>
        <v>1.9015853649526269</v>
      </c>
      <c r="AQ114">
        <f>ABS(100*(AE114-AE115)/(AVERAGE(AE114:AE115)))</f>
        <v>0.63620360205208204</v>
      </c>
      <c r="AW114">
        <f>ABS(100*(AF114-AF115)/(AVERAGE(AF114:AF115)))</f>
        <v>2.0222486091772471</v>
      </c>
      <c r="BC114">
        <f>ABS(100*(AG114-AG115)/(AVERAGE(AG114:AG115)))</f>
        <v>1.2879797126897921</v>
      </c>
      <c r="BG114" s="3">
        <f>AVERAGE(AD114:AD115)</f>
        <v>5.5073493789089305</v>
      </c>
      <c r="BH114" s="3">
        <f>AVERAGE(AE114:AE115)</f>
        <v>8.1287617317645875</v>
      </c>
      <c r="BI114" s="3">
        <f>AVERAGE(AF114:AF115)</f>
        <v>2.6214123528556583</v>
      </c>
      <c r="BJ114" s="3">
        <f>AVERAGE(AG114:AG115)</f>
        <v>1.2426973712988865</v>
      </c>
    </row>
    <row r="115" spans="1:62" x14ac:dyDescent="0.35">
      <c r="A115">
        <v>91</v>
      </c>
      <c r="B115">
        <v>26</v>
      </c>
      <c r="C115" t="s">
        <v>185</v>
      </c>
      <c r="D115" t="s">
        <v>27</v>
      </c>
      <c r="G115">
        <v>0.5</v>
      </c>
      <c r="H115">
        <v>0.5</v>
      </c>
      <c r="I115">
        <v>5438</v>
      </c>
      <c r="J115">
        <v>7729</v>
      </c>
      <c r="L115">
        <v>11946</v>
      </c>
      <c r="M115">
        <v>4.5869999999999997</v>
      </c>
      <c r="N115">
        <v>6.8259999999999996</v>
      </c>
      <c r="O115">
        <v>2.2400000000000002</v>
      </c>
      <c r="Q115">
        <v>1.133</v>
      </c>
      <c r="R115">
        <v>1</v>
      </c>
      <c r="S115">
        <v>0</v>
      </c>
      <c r="T115">
        <v>0</v>
      </c>
      <c r="V115">
        <v>0</v>
      </c>
      <c r="Y115" s="1">
        <v>44852</v>
      </c>
      <c r="Z115" s="6">
        <v>0.27824074074074073</v>
      </c>
      <c r="AB115">
        <v>1</v>
      </c>
      <c r="AD115" s="3">
        <f t="shared" si="8"/>
        <v>5.4549859040158593</v>
      </c>
      <c r="AE115" s="3">
        <f t="shared" si="9"/>
        <v>8.1029039942947296</v>
      </c>
      <c r="AF115" s="3">
        <f t="shared" si="10"/>
        <v>2.6479180902788704</v>
      </c>
      <c r="AG115" s="3">
        <f t="shared" si="11"/>
        <v>1.234694526282657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186</v>
      </c>
      <c r="D116" t="s">
        <v>27</v>
      </c>
      <c r="G116">
        <v>0.5</v>
      </c>
      <c r="H116">
        <v>0.5</v>
      </c>
      <c r="I116">
        <v>4247</v>
      </c>
      <c r="J116">
        <v>7493</v>
      </c>
      <c r="L116">
        <v>2059</v>
      </c>
      <c r="M116">
        <v>3.673</v>
      </c>
      <c r="N116">
        <v>6.6269999999999998</v>
      </c>
      <c r="O116">
        <v>2.9540000000000002</v>
      </c>
      <c r="Q116">
        <v>9.9000000000000005E-2</v>
      </c>
      <c r="R116">
        <v>1</v>
      </c>
      <c r="S116">
        <v>0</v>
      </c>
      <c r="T116">
        <v>0</v>
      </c>
      <c r="V116">
        <v>0</v>
      </c>
      <c r="X116" t="s">
        <v>198</v>
      </c>
      <c r="Y116" s="1">
        <v>44852</v>
      </c>
      <c r="Z116" s="6">
        <v>0.29530092592592594</v>
      </c>
      <c r="AB116">
        <v>1</v>
      </c>
      <c r="AD116" s="3">
        <f t="shared" si="8"/>
        <v>4.2782897040602546</v>
      </c>
      <c r="AE116" s="3">
        <f t="shared" si="9"/>
        <v>7.8588069525792665</v>
      </c>
      <c r="AF116" s="3">
        <f t="shared" si="10"/>
        <v>3.580517248519012</v>
      </c>
      <c r="AG116" s="3">
        <f t="shared" si="11"/>
        <v>0.21373802724443383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186</v>
      </c>
      <c r="D117" t="s">
        <v>27</v>
      </c>
      <c r="G117">
        <v>0.5</v>
      </c>
      <c r="H117">
        <v>0.5</v>
      </c>
      <c r="I117">
        <v>3731</v>
      </c>
      <c r="J117">
        <v>6901</v>
      </c>
      <c r="L117">
        <v>2005</v>
      </c>
      <c r="M117">
        <v>3.278</v>
      </c>
      <c r="N117">
        <v>6.125</v>
      </c>
      <c r="O117">
        <v>2.8479999999999999</v>
      </c>
      <c r="Q117">
        <v>9.4E-2</v>
      </c>
      <c r="R117">
        <v>1</v>
      </c>
      <c r="S117">
        <v>0</v>
      </c>
      <c r="T117">
        <v>0</v>
      </c>
      <c r="V117">
        <v>0</v>
      </c>
      <c r="Y117" s="1">
        <v>44852</v>
      </c>
      <c r="Z117" s="6">
        <v>0.3024189814814815</v>
      </c>
      <c r="AB117">
        <v>1</v>
      </c>
      <c r="AD117" s="3">
        <f t="shared" si="8"/>
        <v>3.7684868164220586</v>
      </c>
      <c r="AE117" s="3">
        <f t="shared" si="9"/>
        <v>7.2464957292930219</v>
      </c>
      <c r="AF117" s="3">
        <f t="shared" si="10"/>
        <v>3.4780089128709633</v>
      </c>
      <c r="AG117" s="3">
        <f t="shared" si="11"/>
        <v>0.2081618513621577</v>
      </c>
      <c r="AH117" s="3"/>
      <c r="AK117">
        <f>ABS(100*(AD117-AD118)/(AVERAGE(AD117:AD118)))</f>
        <v>3.4401869983144189</v>
      </c>
      <c r="AQ117">
        <f>ABS(100*(AE117-AE118)/(AVERAGE(AE117:AE118)))</f>
        <v>0.74497294178327256</v>
      </c>
      <c r="AW117">
        <f>ABS(100*(AF117-AF118)/(AVERAGE(AF117:AF118)))</f>
        <v>2.0958729643496889</v>
      </c>
      <c r="BC117">
        <f>ABS(100*(AG117-AG118)/(AVERAGE(AG117:AG118)))</f>
        <v>0.64281619350238894</v>
      </c>
      <c r="BG117" s="3">
        <f>AVERAGE(AD117:AD118)</f>
        <v>3.7047614554672839</v>
      </c>
      <c r="BH117" s="3">
        <f>AVERAGE(AE117:AE118)</f>
        <v>7.2196036823243688</v>
      </c>
      <c r="BI117" s="3">
        <f>AVERAGE(AF117:AF118)</f>
        <v>3.5148422268570854</v>
      </c>
      <c r="BJ117" s="3">
        <f>AVERAGE(AG117:AG118)</f>
        <v>0.20883305771835758</v>
      </c>
    </row>
    <row r="118" spans="1:62" x14ac:dyDescent="0.35">
      <c r="A118">
        <v>94</v>
      </c>
      <c r="B118">
        <v>27</v>
      </c>
      <c r="C118" t="s">
        <v>186</v>
      </c>
      <c r="D118" t="s">
        <v>27</v>
      </c>
      <c r="G118">
        <v>0.5</v>
      </c>
      <c r="H118">
        <v>0.5</v>
      </c>
      <c r="I118">
        <v>3602</v>
      </c>
      <c r="J118">
        <v>6849</v>
      </c>
      <c r="L118">
        <v>2018</v>
      </c>
      <c r="M118">
        <v>3.1779999999999999</v>
      </c>
      <c r="N118">
        <v>6.0810000000000004</v>
      </c>
      <c r="O118">
        <v>2.9020000000000001</v>
      </c>
      <c r="Q118">
        <v>9.5000000000000001E-2</v>
      </c>
      <c r="R118">
        <v>1</v>
      </c>
      <c r="S118">
        <v>0</v>
      </c>
      <c r="T118">
        <v>0</v>
      </c>
      <c r="V118">
        <v>0</v>
      </c>
      <c r="Y118" s="1">
        <v>44852</v>
      </c>
      <c r="Z118" s="6">
        <v>0.30990740740740741</v>
      </c>
      <c r="AB118">
        <v>1</v>
      </c>
      <c r="AD118" s="3">
        <f t="shared" si="8"/>
        <v>3.6410360945125091</v>
      </c>
      <c r="AE118" s="3">
        <f t="shared" si="9"/>
        <v>7.1927116353557166</v>
      </c>
      <c r="AF118" s="3">
        <f t="shared" si="10"/>
        <v>3.5516755408432075</v>
      </c>
      <c r="AG118" s="3">
        <f t="shared" si="11"/>
        <v>0.20950426407455749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3</v>
      </c>
      <c r="C119" t="s">
        <v>28</v>
      </c>
      <c r="D119" t="s">
        <v>27</v>
      </c>
      <c r="G119">
        <v>0.5</v>
      </c>
      <c r="H119">
        <v>0.5</v>
      </c>
      <c r="I119">
        <v>1189</v>
      </c>
      <c r="J119">
        <v>498</v>
      </c>
      <c r="L119">
        <v>246</v>
      </c>
      <c r="M119">
        <v>1.327</v>
      </c>
      <c r="N119">
        <v>0.70099999999999996</v>
      </c>
      <c r="O119">
        <v>0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44852</v>
      </c>
      <c r="Z119" s="6">
        <v>0.32214120370370369</v>
      </c>
      <c r="AB119">
        <v>1</v>
      </c>
      <c r="AD119" s="3">
        <f t="shared" si="8"/>
        <v>1.2570160017393157</v>
      </c>
      <c r="AE119" s="3">
        <f t="shared" si="9"/>
        <v>0.62381200851291174</v>
      </c>
      <c r="AF119" s="3">
        <f t="shared" si="10"/>
        <v>-0.63320399322640397</v>
      </c>
      <c r="AG119" s="3">
        <f t="shared" si="11"/>
        <v>2.652308512282989E-2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3</v>
      </c>
      <c r="C120" t="s">
        <v>28</v>
      </c>
      <c r="D120" t="s">
        <v>27</v>
      </c>
      <c r="G120">
        <v>0.5</v>
      </c>
      <c r="H120">
        <v>0.5</v>
      </c>
      <c r="I120">
        <v>215</v>
      </c>
      <c r="J120">
        <v>462</v>
      </c>
      <c r="L120">
        <v>212</v>
      </c>
      <c r="M120">
        <v>0.57999999999999996</v>
      </c>
      <c r="N120">
        <v>0.67</v>
      </c>
      <c r="O120">
        <v>0.09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44852</v>
      </c>
      <c r="Z120" s="6">
        <v>0.32811342592592591</v>
      </c>
      <c r="AB120">
        <v>1</v>
      </c>
      <c r="AD120" s="3">
        <f t="shared" si="8"/>
        <v>0.29471365181760362</v>
      </c>
      <c r="AE120" s="3">
        <f t="shared" si="9"/>
        <v>0.5865768665563158</v>
      </c>
      <c r="AF120" s="3">
        <f t="shared" si="10"/>
        <v>0.29186321473871218</v>
      </c>
      <c r="AG120" s="3">
        <f t="shared" si="11"/>
        <v>2.30121595673227E-2</v>
      </c>
      <c r="AH120" s="3"/>
      <c r="AK120">
        <f>ABS(100*(AD120-AD121)/(AVERAGE(AD120:AD121)))</f>
        <v>6.5790348191483883</v>
      </c>
      <c r="AQ120">
        <f>ABS(100*(AE120-AE121)/(AVERAGE(AE120:AE121)))</f>
        <v>1.2419731099867093</v>
      </c>
      <c r="AW120">
        <f>ABS(100*(AF120-AF121)/(AVERAGE(AF120:AF121)))</f>
        <v>3.8745027583528229</v>
      </c>
      <c r="BC120">
        <f>ABS(100*(AG120-AG121)/(AVERAGE(AG120:AG121)))</f>
        <v>1.3371901227334226</v>
      </c>
      <c r="BG120" s="3">
        <f>AVERAGE(AD120:AD121)</f>
        <v>0.28532774594054378</v>
      </c>
      <c r="BH120" s="3">
        <f>AVERAGE(AE120:AE121)</f>
        <v>0.58295678331053558</v>
      </c>
      <c r="BI120" s="3">
        <f>AVERAGE(AF120:AF121)</f>
        <v>0.2976290373699918</v>
      </c>
      <c r="BJ120" s="3">
        <f>AVERAGE(AG120:AG121)</f>
        <v>2.316705334183037E-2</v>
      </c>
    </row>
    <row r="121" spans="1:62" x14ac:dyDescent="0.35">
      <c r="A121">
        <v>97</v>
      </c>
      <c r="B121">
        <v>3</v>
      </c>
      <c r="C121" t="s">
        <v>28</v>
      </c>
      <c r="D121" t="s">
        <v>27</v>
      </c>
      <c r="G121">
        <v>0.5</v>
      </c>
      <c r="H121">
        <v>0.5</v>
      </c>
      <c r="I121">
        <v>196</v>
      </c>
      <c r="J121">
        <v>455</v>
      </c>
      <c r="L121">
        <v>215</v>
      </c>
      <c r="M121">
        <v>0.56499999999999995</v>
      </c>
      <c r="N121">
        <v>0.66400000000000003</v>
      </c>
      <c r="O121">
        <v>9.9000000000000005E-2</v>
      </c>
      <c r="Q121">
        <v>0</v>
      </c>
      <c r="R121">
        <v>1</v>
      </c>
      <c r="S121">
        <v>0</v>
      </c>
      <c r="T121">
        <v>0</v>
      </c>
      <c r="V121">
        <v>0</v>
      </c>
      <c r="Y121" s="1">
        <v>44852</v>
      </c>
      <c r="Z121" s="6">
        <v>0.33456018518518515</v>
      </c>
      <c r="AB121">
        <v>1</v>
      </c>
      <c r="AD121" s="3">
        <f t="shared" si="8"/>
        <v>0.27594184006348399</v>
      </c>
      <c r="AE121" s="3">
        <f t="shared" si="9"/>
        <v>0.57933670006475546</v>
      </c>
      <c r="AF121" s="3">
        <f t="shared" si="10"/>
        <v>0.30339486000127147</v>
      </c>
      <c r="AG121" s="3">
        <f t="shared" si="11"/>
        <v>2.3321947116338039E-2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1</v>
      </c>
      <c r="C122" t="s">
        <v>71</v>
      </c>
      <c r="D122" t="s">
        <v>27</v>
      </c>
      <c r="G122">
        <v>0.3</v>
      </c>
      <c r="H122">
        <v>0.3</v>
      </c>
      <c r="I122">
        <v>70</v>
      </c>
      <c r="J122">
        <v>30</v>
      </c>
      <c r="L122">
        <v>148</v>
      </c>
      <c r="M122">
        <v>0.78200000000000003</v>
      </c>
      <c r="N122">
        <v>0.50600000000000001</v>
      </c>
      <c r="O122">
        <v>0</v>
      </c>
      <c r="Q122">
        <v>0</v>
      </c>
      <c r="R122">
        <v>1</v>
      </c>
      <c r="S122">
        <v>0</v>
      </c>
      <c r="T122">
        <v>0</v>
      </c>
      <c r="V122">
        <v>0</v>
      </c>
      <c r="Y122" s="1">
        <v>44852</v>
      </c>
      <c r="Z122" s="6">
        <v>0.34449074074074071</v>
      </c>
      <c r="AB122">
        <v>3</v>
      </c>
      <c r="AC122" t="s">
        <v>199</v>
      </c>
      <c r="AD122" s="3">
        <f t="shared" si="8"/>
        <v>0.25242514738483529</v>
      </c>
      <c r="AE122" s="3">
        <f t="shared" si="9"/>
        <v>0.23292527179527373</v>
      </c>
      <c r="AF122" s="3">
        <f t="shared" si="10"/>
        <v>-1.9499875589561566E-2</v>
      </c>
      <c r="AG122" s="3">
        <f t="shared" si="11"/>
        <v>2.733893086943685E-2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1</v>
      </c>
      <c r="C123" t="s">
        <v>71</v>
      </c>
      <c r="D123" t="s">
        <v>27</v>
      </c>
      <c r="G123">
        <v>0.3</v>
      </c>
      <c r="H123">
        <v>0.3</v>
      </c>
      <c r="I123">
        <v>69</v>
      </c>
      <c r="J123">
        <v>22</v>
      </c>
      <c r="L123">
        <v>115</v>
      </c>
      <c r="M123">
        <v>0.77900000000000003</v>
      </c>
      <c r="N123">
        <v>0.495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44852</v>
      </c>
      <c r="Z123" s="6">
        <v>0.35006944444444449</v>
      </c>
      <c r="AB123">
        <v>3</v>
      </c>
      <c r="AC123" t="s">
        <v>199</v>
      </c>
      <c r="AD123" s="3">
        <f t="shared" si="8"/>
        <v>0.25077849723096507</v>
      </c>
      <c r="AE123" s="3">
        <f t="shared" si="9"/>
        <v>0.21913447847801595</v>
      </c>
      <c r="AF123" s="3">
        <f t="shared" si="10"/>
        <v>-3.1644018752949116E-2</v>
      </c>
      <c r="AG123" s="3">
        <f t="shared" si="11"/>
        <v>2.1659492470822279E-2</v>
      </c>
      <c r="AH123" s="3"/>
      <c r="AK123">
        <f>ABS(100*(AD123-AD124)/(AVERAGE(AD123:AD124)))</f>
        <v>15.570132845230793</v>
      </c>
      <c r="AQ123">
        <f>ABS(100*(AE123-AE124)/(AVERAGE(AE123:AE124)))</f>
        <v>91.637819638599055</v>
      </c>
      <c r="AW123">
        <f>ABS(100*(AF123-AF124)/(AVERAGE(AF123:AF124)))</f>
        <v>236.84186890702293</v>
      </c>
      <c r="BC123">
        <f>ABS(100*(AG123-AG124)/(AVERAGE(AG123:AG124)))</f>
        <v>98.65068255784864</v>
      </c>
      <c r="BG123" s="3">
        <f>AVERAGE(AD123:AD124)</f>
        <v>0.23266534553839352</v>
      </c>
      <c r="BH123" s="3">
        <f>AVERAGE(AE123:AE124)</f>
        <v>0.40444826367866721</v>
      </c>
      <c r="BI123" s="3">
        <f>AVERAGE(AF123:AF124)</f>
        <v>0.17178291814027374</v>
      </c>
      <c r="BJ123" s="3">
        <f>AVERAGE(AG123:AG124)</f>
        <v>4.2742256223255157E-2</v>
      </c>
    </row>
    <row r="124" spans="1:62" x14ac:dyDescent="0.35">
      <c r="A124">
        <v>100</v>
      </c>
      <c r="B124">
        <v>1</v>
      </c>
      <c r="C124" t="s">
        <v>71</v>
      </c>
      <c r="D124" t="s">
        <v>27</v>
      </c>
      <c r="G124">
        <v>0.3</v>
      </c>
      <c r="H124">
        <v>0.3</v>
      </c>
      <c r="I124">
        <v>47</v>
      </c>
      <c r="J124">
        <v>237</v>
      </c>
      <c r="L124">
        <v>360</v>
      </c>
      <c r="M124">
        <v>0.752</v>
      </c>
      <c r="N124">
        <v>0.79900000000000004</v>
      </c>
      <c r="O124">
        <v>4.7E-2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44852</v>
      </c>
      <c r="Z124" s="6">
        <v>0.35612268518518514</v>
      </c>
      <c r="AB124">
        <v>3</v>
      </c>
      <c r="AC124" t="s">
        <v>199</v>
      </c>
      <c r="AD124" s="3">
        <f t="shared" si="8"/>
        <v>0.21455219384582194</v>
      </c>
      <c r="AE124" s="3">
        <f t="shared" si="9"/>
        <v>0.58976204887931849</v>
      </c>
      <c r="AF124" s="3">
        <f t="shared" si="10"/>
        <v>0.37520985503349658</v>
      </c>
      <c r="AG124" s="3">
        <f t="shared" si="11"/>
        <v>6.3825019975688027E-2</v>
      </c>
      <c r="AH124" s="3"/>
      <c r="BG124" s="3"/>
      <c r="BH124" s="3"/>
      <c r="BI124" s="3"/>
      <c r="BJ124" s="3"/>
    </row>
  </sheetData>
  <conditionalFormatting sqref="BC37:BD38 AK40:AL41 AW40:AX41 AQ40:AR41 AK43:AL44 AL42 AQ43:AR44 AR42 AW43:AX44 AX42 BD42 BC40:BD41 BD39 BD36">
    <cfRule type="cellIs" dxfId="329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328" priority="329" operator="between">
      <formula>80</formula>
      <formula>120</formula>
    </cfRule>
  </conditionalFormatting>
  <conditionalFormatting sqref="BC44">
    <cfRule type="cellIs" dxfId="327" priority="328" operator="greaterThan">
      <formula>20</formula>
    </cfRule>
  </conditionalFormatting>
  <conditionalFormatting sqref="AL48 AX48 BD48 BC53:BD53 AW53:AX53 AK53:AL53">
    <cfRule type="cellIs" dxfId="326" priority="327" operator="greaterThan">
      <formula>20</formula>
    </cfRule>
  </conditionalFormatting>
  <conditionalFormatting sqref="AK53">
    <cfRule type="cellIs" dxfId="325" priority="325" operator="greaterThan">
      <formula>20</formula>
    </cfRule>
  </conditionalFormatting>
  <conditionalFormatting sqref="BC53">
    <cfRule type="cellIs" dxfId="324" priority="322" operator="greaterThan">
      <formula>20</formula>
    </cfRule>
  </conditionalFormatting>
  <conditionalFormatting sqref="AM35:AN40 AY35:AZ40">
    <cfRule type="cellIs" dxfId="323" priority="320" operator="between">
      <formula>80</formula>
      <formula>120</formula>
    </cfRule>
  </conditionalFormatting>
  <conditionalFormatting sqref="AR48 AQ53:AR53">
    <cfRule type="cellIs" dxfId="322" priority="326" operator="greaterThan">
      <formula>20</formula>
    </cfRule>
  </conditionalFormatting>
  <conditionalFormatting sqref="AQ35:AR35 AQ40:AR40 AR39 AQ37:AR38 AR36">
    <cfRule type="cellIs" dxfId="321" priority="319" operator="greaterThan">
      <formula>20</formula>
    </cfRule>
  </conditionalFormatting>
  <conditionalFormatting sqref="AS35:AT40">
    <cfRule type="cellIs" dxfId="320" priority="318" operator="between">
      <formula>80</formula>
      <formula>120</formula>
    </cfRule>
  </conditionalFormatting>
  <conditionalFormatting sqref="AQ53">
    <cfRule type="cellIs" dxfId="319" priority="324" operator="greaterThan">
      <formula>20</formula>
    </cfRule>
  </conditionalFormatting>
  <conditionalFormatting sqref="AW53">
    <cfRule type="cellIs" dxfId="318" priority="323" operator="greaterThan">
      <formula>20</formula>
    </cfRule>
  </conditionalFormatting>
  <conditionalFormatting sqref="AK35:AL35 AW35:AX35 AK40:AL40 AL39 AK37:AL38 AL36 AW40:AX40 AX39 AW37:AX38 AX36">
    <cfRule type="cellIs" dxfId="317" priority="321" operator="greaterThan">
      <formula>20</formula>
    </cfRule>
  </conditionalFormatting>
  <conditionalFormatting sqref="BC53">
    <cfRule type="cellIs" dxfId="316" priority="316" operator="greaterThan">
      <formula>20</formula>
    </cfRule>
  </conditionalFormatting>
  <conditionalFormatting sqref="AW53">
    <cfRule type="cellIs" dxfId="315" priority="317" operator="greaterThan">
      <formula>20</formula>
    </cfRule>
  </conditionalFormatting>
  <conditionalFormatting sqref="BE84">
    <cfRule type="cellIs" dxfId="314" priority="212" operator="between">
      <formula>80</formula>
      <formula>120</formula>
    </cfRule>
  </conditionalFormatting>
  <conditionalFormatting sqref="AK49">
    <cfRule type="cellIs" dxfId="313" priority="315" operator="greaterThan">
      <formula>20</formula>
    </cfRule>
  </conditionalFormatting>
  <conditionalFormatting sqref="AQ49">
    <cfRule type="cellIs" dxfId="312" priority="314" operator="greaterThan">
      <formula>20</formula>
    </cfRule>
  </conditionalFormatting>
  <conditionalFormatting sqref="AW49">
    <cfRule type="cellIs" dxfId="311" priority="313" operator="greaterThan">
      <formula>20</formula>
    </cfRule>
  </conditionalFormatting>
  <conditionalFormatting sqref="BC49">
    <cfRule type="cellIs" dxfId="310" priority="312" operator="greaterThan">
      <formula>20</formula>
    </cfRule>
  </conditionalFormatting>
  <conditionalFormatting sqref="AK46">
    <cfRule type="cellIs" dxfId="309" priority="311" operator="greaterThan">
      <formula>20</formula>
    </cfRule>
  </conditionalFormatting>
  <conditionalFormatting sqref="AQ46">
    <cfRule type="cellIs" dxfId="308" priority="310" operator="greaterThan">
      <formula>20</formula>
    </cfRule>
  </conditionalFormatting>
  <conditionalFormatting sqref="AW46">
    <cfRule type="cellIs" dxfId="307" priority="309" operator="greaterThan">
      <formula>20</formula>
    </cfRule>
  </conditionalFormatting>
  <conditionalFormatting sqref="BC46">
    <cfRule type="cellIs" dxfId="306" priority="308" operator="greaterThan">
      <formula>20</formula>
    </cfRule>
  </conditionalFormatting>
  <conditionalFormatting sqref="AK47">
    <cfRule type="cellIs" dxfId="305" priority="307" operator="greaterThan">
      <formula>20</formula>
    </cfRule>
  </conditionalFormatting>
  <conditionalFormatting sqref="AQ47">
    <cfRule type="cellIs" dxfId="304" priority="306" operator="greaterThan">
      <formula>20</formula>
    </cfRule>
  </conditionalFormatting>
  <conditionalFormatting sqref="AW47">
    <cfRule type="cellIs" dxfId="303" priority="305" operator="greaterThan">
      <formula>20</formula>
    </cfRule>
  </conditionalFormatting>
  <conditionalFormatting sqref="BC47">
    <cfRule type="cellIs" dxfId="302" priority="304" operator="greaterThan">
      <formula>20</formula>
    </cfRule>
  </conditionalFormatting>
  <conditionalFormatting sqref="AW89">
    <cfRule type="cellIs" dxfId="301" priority="206" operator="greaterThan">
      <formula>20</formula>
    </cfRule>
  </conditionalFormatting>
  <conditionalFormatting sqref="BC89">
    <cfRule type="cellIs" dxfId="300" priority="205" operator="greaterThan">
      <formula>20</formula>
    </cfRule>
  </conditionalFormatting>
  <conditionalFormatting sqref="AK95 AK92">
    <cfRule type="cellIs" dxfId="299" priority="204" operator="greaterThan">
      <formula>20</formula>
    </cfRule>
  </conditionalFormatting>
  <conditionalFormatting sqref="AQ95 AQ92">
    <cfRule type="cellIs" dxfId="298" priority="203" operator="greaterThan">
      <formula>20</formula>
    </cfRule>
  </conditionalFormatting>
  <conditionalFormatting sqref="AK52">
    <cfRule type="cellIs" dxfId="297" priority="303" operator="greaterThan">
      <formula>20</formula>
    </cfRule>
  </conditionalFormatting>
  <conditionalFormatting sqref="AQ52">
    <cfRule type="cellIs" dxfId="296" priority="302" operator="greaterThan">
      <formula>20</formula>
    </cfRule>
  </conditionalFormatting>
  <conditionalFormatting sqref="AW52">
    <cfRule type="cellIs" dxfId="295" priority="301" operator="greaterThan">
      <formula>20</formula>
    </cfRule>
  </conditionalFormatting>
  <conditionalFormatting sqref="BC52">
    <cfRule type="cellIs" dxfId="294" priority="300" operator="greaterThan">
      <formula>20</formula>
    </cfRule>
  </conditionalFormatting>
  <conditionalFormatting sqref="AK86 AK83 AK80 AK77 AK74 AK71 AK68 AK65 AK62 AK59 AK56">
    <cfRule type="cellIs" dxfId="293" priority="299" operator="greaterThan">
      <formula>20</formula>
    </cfRule>
  </conditionalFormatting>
  <conditionalFormatting sqref="AQ86 AQ83 AQ80 AQ77 AQ74 AQ71 AQ68 AQ65 AQ62 AQ59 AQ56">
    <cfRule type="cellIs" dxfId="292" priority="298" operator="greaterThan">
      <formula>20</formula>
    </cfRule>
  </conditionalFormatting>
  <conditionalFormatting sqref="AW86 AW83 AW80 AW77 AW74 AW71 AW68 AW65 AW62 AW59 AW56">
    <cfRule type="cellIs" dxfId="291" priority="297" operator="greaterThan">
      <formula>20</formula>
    </cfRule>
  </conditionalFormatting>
  <conditionalFormatting sqref="BC86 BC83 BC80 BC77 BC74 BC71 BC68 BC65 BC62 BC59 BC56">
    <cfRule type="cellIs" dxfId="290" priority="296" operator="greaterThan">
      <formula>20</formula>
    </cfRule>
  </conditionalFormatting>
  <conditionalFormatting sqref="AK93">
    <cfRule type="cellIs" dxfId="289" priority="295" operator="greaterThan">
      <formula>20</formula>
    </cfRule>
  </conditionalFormatting>
  <conditionalFormatting sqref="AQ93">
    <cfRule type="cellIs" dxfId="288" priority="294" operator="greaterThan">
      <formula>20</formula>
    </cfRule>
  </conditionalFormatting>
  <conditionalFormatting sqref="AW93">
    <cfRule type="cellIs" dxfId="287" priority="293" operator="greaterThan">
      <formula>20</formula>
    </cfRule>
  </conditionalFormatting>
  <conditionalFormatting sqref="BC96 BC93">
    <cfRule type="cellIs" dxfId="286" priority="292" operator="greaterThan">
      <formula>20</formula>
    </cfRule>
  </conditionalFormatting>
  <conditionalFormatting sqref="AM87:AN87">
    <cfRule type="cellIs" dxfId="285" priority="291" operator="between">
      <formula>80</formula>
      <formula>120</formula>
    </cfRule>
  </conditionalFormatting>
  <conditionalFormatting sqref="AL86">
    <cfRule type="cellIs" dxfId="284" priority="290" operator="greaterThan">
      <formula>20</formula>
    </cfRule>
  </conditionalFormatting>
  <conditionalFormatting sqref="AM86:AN86">
    <cfRule type="cellIs" dxfId="283" priority="289" operator="between">
      <formula>80</formula>
      <formula>120</formula>
    </cfRule>
  </conditionalFormatting>
  <conditionalFormatting sqref="AM86:AN86">
    <cfRule type="cellIs" dxfId="282" priority="288" operator="between">
      <formula>80</formula>
      <formula>120</formula>
    </cfRule>
  </conditionalFormatting>
  <conditionalFormatting sqref="AR84">
    <cfRule type="cellIs" dxfId="281" priority="227" operator="greaterThan">
      <formula>20</formula>
    </cfRule>
  </conditionalFormatting>
  <conditionalFormatting sqref="AM88:AN88">
    <cfRule type="cellIs" dxfId="280" priority="287" operator="between">
      <formula>80</formula>
      <formula>120</formula>
    </cfRule>
  </conditionalFormatting>
  <conditionalFormatting sqref="AK87 AK84 AK81 AK78 AK75 AK72 AK69 AK66 AK63 AK60 AK57 AK54">
    <cfRule type="cellIs" dxfId="279" priority="242" operator="greaterThan">
      <formula>20</formula>
    </cfRule>
  </conditionalFormatting>
  <conditionalFormatting sqref="AQ87 AQ84 AQ81 AQ78 AQ75 AQ72 AQ69 AQ66 AQ63 AQ60 AQ57 AQ54">
    <cfRule type="cellIs" dxfId="278" priority="241" operator="greaterThan">
      <formula>20</formula>
    </cfRule>
  </conditionalFormatting>
  <conditionalFormatting sqref="AW87 AW84 AW81 AW78 AW75 AW72 AW69 AW66 AW63 AW60 AW57 AW54">
    <cfRule type="cellIs" dxfId="277" priority="240" operator="greaterThan">
      <formula>20</formula>
    </cfRule>
  </conditionalFormatting>
  <conditionalFormatting sqref="BC87 BC84 BC81 BC78 BC75 BC72 BC69 BC66 BC63 BC60 BC57 BC54">
    <cfRule type="cellIs" dxfId="276" priority="239" operator="greaterThan">
      <formula>20</formula>
    </cfRule>
  </conditionalFormatting>
  <conditionalFormatting sqref="AQ94 AQ91">
    <cfRule type="cellIs" dxfId="275" priority="237" operator="greaterThan">
      <formula>20</formula>
    </cfRule>
  </conditionalFormatting>
  <conditionalFormatting sqref="AW94 AW91">
    <cfRule type="cellIs" dxfId="274" priority="236" operator="greaterThan">
      <formula>20</formula>
    </cfRule>
  </conditionalFormatting>
  <conditionalFormatting sqref="AS87:AT87">
    <cfRule type="cellIs" dxfId="273" priority="286" operator="between">
      <formula>80</formula>
      <formula>120</formula>
    </cfRule>
  </conditionalFormatting>
  <conditionalFormatting sqref="AS87:AT87">
    <cfRule type="cellIs" dxfId="272" priority="285" operator="between">
      <formula>80</formula>
      <formula>120</formula>
    </cfRule>
  </conditionalFormatting>
  <conditionalFormatting sqref="AR86">
    <cfRule type="cellIs" dxfId="271" priority="284" operator="greaterThan">
      <formula>20</formula>
    </cfRule>
  </conditionalFormatting>
  <conditionalFormatting sqref="AS86:AT86">
    <cfRule type="cellIs" dxfId="270" priority="283" operator="between">
      <formula>80</formula>
      <formula>120</formula>
    </cfRule>
  </conditionalFormatting>
  <conditionalFormatting sqref="AS86:AT86">
    <cfRule type="cellIs" dxfId="269" priority="282" operator="between">
      <formula>80</formula>
      <formula>120</formula>
    </cfRule>
  </conditionalFormatting>
  <conditionalFormatting sqref="AS86:AT86">
    <cfRule type="cellIs" dxfId="268" priority="281" operator="between">
      <formula>80</formula>
      <formula>120</formula>
    </cfRule>
  </conditionalFormatting>
  <conditionalFormatting sqref="AS88:AT88">
    <cfRule type="cellIs" dxfId="267" priority="280" operator="between">
      <formula>80</formula>
      <formula>120</formula>
    </cfRule>
  </conditionalFormatting>
  <conditionalFormatting sqref="AS88:AT88">
    <cfRule type="cellIs" dxfId="266" priority="279" operator="between">
      <formula>80</formula>
      <formula>120</formula>
    </cfRule>
  </conditionalFormatting>
  <conditionalFormatting sqref="AY87:AZ87">
    <cfRule type="cellIs" dxfId="265" priority="278" operator="between">
      <formula>80</formula>
      <formula>120</formula>
    </cfRule>
  </conditionalFormatting>
  <conditionalFormatting sqref="AX86">
    <cfRule type="cellIs" dxfId="264" priority="277" operator="greaterThan">
      <formula>20</formula>
    </cfRule>
  </conditionalFormatting>
  <conditionalFormatting sqref="AY86:AZ86">
    <cfRule type="cellIs" dxfId="263" priority="276" operator="between">
      <formula>80</formula>
      <formula>120</formula>
    </cfRule>
  </conditionalFormatting>
  <conditionalFormatting sqref="AY86:AZ86">
    <cfRule type="cellIs" dxfId="262" priority="274" operator="between">
      <formula>80</formula>
      <formula>120</formula>
    </cfRule>
  </conditionalFormatting>
  <conditionalFormatting sqref="AY86:AZ86">
    <cfRule type="cellIs" dxfId="261" priority="275" operator="between">
      <formula>80</formula>
      <formula>120</formula>
    </cfRule>
  </conditionalFormatting>
  <conditionalFormatting sqref="AY88:AZ88">
    <cfRule type="cellIs" dxfId="260" priority="273" operator="between">
      <formula>80</formula>
      <formula>120</formula>
    </cfRule>
  </conditionalFormatting>
  <conditionalFormatting sqref="BE87">
    <cfRule type="cellIs" dxfId="259" priority="272" operator="between">
      <formula>80</formula>
      <formula>120</formula>
    </cfRule>
  </conditionalFormatting>
  <conditionalFormatting sqref="BD86">
    <cfRule type="cellIs" dxfId="258" priority="271" operator="greaterThan">
      <formula>20</formula>
    </cfRule>
  </conditionalFormatting>
  <conditionalFormatting sqref="BE86">
    <cfRule type="cellIs" dxfId="257" priority="270" operator="between">
      <formula>80</formula>
      <formula>120</formula>
    </cfRule>
  </conditionalFormatting>
  <conditionalFormatting sqref="BE86">
    <cfRule type="cellIs" dxfId="256" priority="269" operator="between">
      <formula>80</formula>
      <formula>120</formula>
    </cfRule>
  </conditionalFormatting>
  <conditionalFormatting sqref="BE86">
    <cfRule type="cellIs" dxfId="255" priority="267" operator="between">
      <formula>80</formula>
      <formula>120</formula>
    </cfRule>
  </conditionalFormatting>
  <conditionalFormatting sqref="BE86">
    <cfRule type="cellIs" dxfId="254" priority="268" operator="between">
      <formula>80</formula>
      <formula>120</formula>
    </cfRule>
  </conditionalFormatting>
  <conditionalFormatting sqref="BE88">
    <cfRule type="cellIs" dxfId="253" priority="266" operator="between">
      <formula>80</formula>
      <formula>120</formula>
    </cfRule>
  </conditionalFormatting>
  <conditionalFormatting sqref="AW95 AW92">
    <cfRule type="cellIs" dxfId="252" priority="202" operator="greaterThan">
      <formula>20</formula>
    </cfRule>
  </conditionalFormatting>
  <conditionalFormatting sqref="AQ93 AQ90">
    <cfRule type="cellIs" dxfId="251" priority="199" operator="greaterThan">
      <formula>20</formula>
    </cfRule>
  </conditionalFormatting>
  <conditionalFormatting sqref="AS97:AT97">
    <cfRule type="cellIs" dxfId="250" priority="195" operator="between">
      <formula>80</formula>
      <formula>120</formula>
    </cfRule>
  </conditionalFormatting>
  <conditionalFormatting sqref="BE97">
    <cfRule type="cellIs" dxfId="249" priority="192" operator="between">
      <formula>80</formula>
      <formula>120</formula>
    </cfRule>
  </conditionalFormatting>
  <conditionalFormatting sqref="AS98:AT98 AY98:AZ98 BE98 AM98:AN98">
    <cfRule type="cellIs" dxfId="248" priority="191" operator="between">
      <formula>80</formula>
      <formula>120</formula>
    </cfRule>
  </conditionalFormatting>
  <conditionalFormatting sqref="BC98:BD98 AW98:AX98 AK98:AL98">
    <cfRule type="cellIs" dxfId="247" priority="190" operator="greaterThan">
      <formula>20</formula>
    </cfRule>
  </conditionalFormatting>
  <conditionalFormatting sqref="BC43">
    <cfRule type="cellIs" dxfId="246" priority="265" operator="greaterThan">
      <formula>20</formula>
    </cfRule>
  </conditionalFormatting>
  <conditionalFormatting sqref="AK47:AL47 AW47:AX47 BC47:BD47">
    <cfRule type="cellIs" dxfId="245" priority="264" operator="greaterThan">
      <formula>20</formula>
    </cfRule>
  </conditionalFormatting>
  <conditionalFormatting sqref="AQ47:AR47">
    <cfRule type="cellIs" dxfId="244" priority="263" operator="greaterThan">
      <formula>20</formula>
    </cfRule>
  </conditionalFormatting>
  <conditionalFormatting sqref="AQ47">
    <cfRule type="cellIs" dxfId="243" priority="261" operator="greaterThan">
      <formula>20</formula>
    </cfRule>
  </conditionalFormatting>
  <conditionalFormatting sqref="BC47 BC49">
    <cfRule type="cellIs" dxfId="242" priority="259" operator="greaterThan">
      <formula>20</formula>
    </cfRule>
  </conditionalFormatting>
  <conditionalFormatting sqref="AK47">
    <cfRule type="cellIs" dxfId="241" priority="262" operator="greaterThan">
      <formula>20</formula>
    </cfRule>
  </conditionalFormatting>
  <conditionalFormatting sqref="AW47 AW49">
    <cfRule type="cellIs" dxfId="240" priority="260" operator="greaterThan">
      <formula>20</formula>
    </cfRule>
  </conditionalFormatting>
  <conditionalFormatting sqref="AK49:AL49 AW49:AX49 BC49:BD49">
    <cfRule type="cellIs" dxfId="239" priority="258" operator="greaterThan">
      <formula>20</formula>
    </cfRule>
  </conditionalFormatting>
  <conditionalFormatting sqref="AM49:AN49 BE49 AY49:AZ49">
    <cfRule type="cellIs" dxfId="238" priority="257" operator="between">
      <formula>80</formula>
      <formula>120</formula>
    </cfRule>
  </conditionalFormatting>
  <conditionalFormatting sqref="AQ49:AR49">
    <cfRule type="cellIs" dxfId="237" priority="256" operator="greaterThan">
      <formula>20</formula>
    </cfRule>
  </conditionalFormatting>
  <conditionalFormatting sqref="AS49:AT49">
    <cfRule type="cellIs" dxfId="236" priority="255" operator="between">
      <formula>80</formula>
      <formula>120</formula>
    </cfRule>
  </conditionalFormatting>
  <conditionalFormatting sqref="AK46">
    <cfRule type="cellIs" dxfId="235" priority="254" operator="greaterThan">
      <formula>20</formula>
    </cfRule>
  </conditionalFormatting>
  <conditionalFormatting sqref="AQ46">
    <cfRule type="cellIs" dxfId="234" priority="253" operator="greaterThan">
      <formula>20</formula>
    </cfRule>
  </conditionalFormatting>
  <conditionalFormatting sqref="AW46">
    <cfRule type="cellIs" dxfId="233" priority="252" operator="greaterThan">
      <formula>20</formula>
    </cfRule>
  </conditionalFormatting>
  <conditionalFormatting sqref="BC46">
    <cfRule type="cellIs" dxfId="232" priority="251" operator="greaterThan">
      <formula>20</formula>
    </cfRule>
  </conditionalFormatting>
  <conditionalFormatting sqref="AK50">
    <cfRule type="cellIs" dxfId="231" priority="250" operator="greaterThan">
      <formula>20</formula>
    </cfRule>
  </conditionalFormatting>
  <conditionalFormatting sqref="AQ50">
    <cfRule type="cellIs" dxfId="230" priority="249" operator="greaterThan">
      <formula>20</formula>
    </cfRule>
  </conditionalFormatting>
  <conditionalFormatting sqref="AW50">
    <cfRule type="cellIs" dxfId="229" priority="248" operator="greaterThan">
      <formula>20</formula>
    </cfRule>
  </conditionalFormatting>
  <conditionalFormatting sqref="BC50">
    <cfRule type="cellIs" dxfId="228" priority="247" operator="greaterThan">
      <formula>20</formula>
    </cfRule>
  </conditionalFormatting>
  <conditionalFormatting sqref="AK51">
    <cfRule type="cellIs" dxfId="227" priority="246" operator="greaterThan">
      <formula>20</formula>
    </cfRule>
  </conditionalFormatting>
  <conditionalFormatting sqref="AQ51">
    <cfRule type="cellIs" dxfId="226" priority="245" operator="greaterThan">
      <formula>20</formula>
    </cfRule>
  </conditionalFormatting>
  <conditionalFormatting sqref="AW51">
    <cfRule type="cellIs" dxfId="225" priority="244" operator="greaterThan">
      <formula>20</formula>
    </cfRule>
  </conditionalFormatting>
  <conditionalFormatting sqref="BC51">
    <cfRule type="cellIs" dxfId="224" priority="243" operator="greaterThan">
      <formula>20</formula>
    </cfRule>
  </conditionalFormatting>
  <conditionalFormatting sqref="AK94 AK91">
    <cfRule type="cellIs" dxfId="223" priority="238" operator="greaterThan">
      <formula>20</formula>
    </cfRule>
  </conditionalFormatting>
  <conditionalFormatting sqref="BC94 BC91">
    <cfRule type="cellIs" dxfId="222" priority="235" operator="greaterThan">
      <formula>20</formula>
    </cfRule>
  </conditionalFormatting>
  <conditionalFormatting sqref="AM85:AN85">
    <cfRule type="cellIs" dxfId="221" priority="234" operator="between">
      <formula>80</formula>
      <formula>120</formula>
    </cfRule>
  </conditionalFormatting>
  <conditionalFormatting sqref="AL84">
    <cfRule type="cellIs" dxfId="220" priority="233" operator="greaterThan">
      <formula>20</formula>
    </cfRule>
  </conditionalFormatting>
  <conditionalFormatting sqref="AM84:AN84">
    <cfRule type="cellIs" dxfId="219" priority="232" operator="between">
      <formula>80</formula>
      <formula>120</formula>
    </cfRule>
  </conditionalFormatting>
  <conditionalFormatting sqref="AM84:AN84">
    <cfRule type="cellIs" dxfId="218" priority="231" operator="between">
      <formula>80</formula>
      <formula>120</formula>
    </cfRule>
  </conditionalFormatting>
  <conditionalFormatting sqref="AM86:AN87">
    <cfRule type="cellIs" dxfId="217" priority="230" operator="between">
      <formula>80</formula>
      <formula>120</formula>
    </cfRule>
  </conditionalFormatting>
  <conditionalFormatting sqref="AS85:AT85">
    <cfRule type="cellIs" dxfId="216" priority="229" operator="between">
      <formula>80</formula>
      <formula>120</formula>
    </cfRule>
  </conditionalFormatting>
  <conditionalFormatting sqref="AS85:AT85">
    <cfRule type="cellIs" dxfId="215" priority="228" operator="between">
      <formula>80</formula>
      <formula>120</formula>
    </cfRule>
  </conditionalFormatting>
  <conditionalFormatting sqref="AS84:AT84">
    <cfRule type="cellIs" dxfId="214" priority="226" operator="between">
      <formula>80</formula>
      <formula>120</formula>
    </cfRule>
  </conditionalFormatting>
  <conditionalFormatting sqref="AS84:AT84">
    <cfRule type="cellIs" dxfId="213" priority="225" operator="between">
      <formula>80</formula>
      <formula>120</formula>
    </cfRule>
  </conditionalFormatting>
  <conditionalFormatting sqref="AS84:AT84">
    <cfRule type="cellIs" dxfId="212" priority="224" operator="between">
      <formula>80</formula>
      <formula>120</formula>
    </cfRule>
  </conditionalFormatting>
  <conditionalFormatting sqref="AS86:AT87">
    <cfRule type="cellIs" dxfId="211" priority="223" operator="between">
      <formula>80</formula>
      <formula>120</formula>
    </cfRule>
  </conditionalFormatting>
  <conditionalFormatting sqref="AS86:AT87">
    <cfRule type="cellIs" dxfId="210" priority="222" operator="between">
      <formula>80</formula>
      <formula>120</formula>
    </cfRule>
  </conditionalFormatting>
  <conditionalFormatting sqref="BD84">
    <cfRule type="cellIs" dxfId="209" priority="214" operator="greaterThan">
      <formula>20</formula>
    </cfRule>
  </conditionalFormatting>
  <conditionalFormatting sqref="AY85:AZ85">
    <cfRule type="cellIs" dxfId="208" priority="221" operator="between">
      <formula>80</formula>
      <formula>120</formula>
    </cfRule>
  </conditionalFormatting>
  <conditionalFormatting sqref="AX84">
    <cfRule type="cellIs" dxfId="207" priority="220" operator="greaterThan">
      <formula>20</formula>
    </cfRule>
  </conditionalFormatting>
  <conditionalFormatting sqref="AY84:AZ84">
    <cfRule type="cellIs" dxfId="206" priority="219" operator="between">
      <formula>80</formula>
      <formula>120</formula>
    </cfRule>
  </conditionalFormatting>
  <conditionalFormatting sqref="AY84:AZ84">
    <cfRule type="cellIs" dxfId="205" priority="217" operator="between">
      <formula>80</formula>
      <formula>120</formula>
    </cfRule>
  </conditionalFormatting>
  <conditionalFormatting sqref="AY84:AZ84">
    <cfRule type="cellIs" dxfId="204" priority="218" operator="between">
      <formula>80</formula>
      <formula>120</formula>
    </cfRule>
  </conditionalFormatting>
  <conditionalFormatting sqref="AY86:AZ87">
    <cfRule type="cellIs" dxfId="203" priority="216" operator="between">
      <formula>80</formula>
      <formula>120</formula>
    </cfRule>
  </conditionalFormatting>
  <conditionalFormatting sqref="AK89">
    <cfRule type="cellIs" dxfId="202" priority="208" operator="greaterThan">
      <formula>20</formula>
    </cfRule>
  </conditionalFormatting>
  <conditionalFormatting sqref="BE85">
    <cfRule type="cellIs" dxfId="201" priority="215" operator="between">
      <formula>80</formula>
      <formula>120</formula>
    </cfRule>
  </conditionalFormatting>
  <conditionalFormatting sqref="BE84">
    <cfRule type="cellIs" dxfId="200" priority="213" operator="between">
      <formula>80</formula>
      <formula>120</formula>
    </cfRule>
  </conditionalFormatting>
  <conditionalFormatting sqref="BE84">
    <cfRule type="cellIs" dxfId="199" priority="210" operator="between">
      <formula>80</formula>
      <formula>120</formula>
    </cfRule>
  </conditionalFormatting>
  <conditionalFormatting sqref="BE84">
    <cfRule type="cellIs" dxfId="198" priority="211" operator="between">
      <formula>80</formula>
      <formula>120</formula>
    </cfRule>
  </conditionalFormatting>
  <conditionalFormatting sqref="AK93 AK90">
    <cfRule type="cellIs" dxfId="197" priority="200" operator="greaterThan">
      <formula>20</formula>
    </cfRule>
  </conditionalFormatting>
  <conditionalFormatting sqref="BE86:BE87">
    <cfRule type="cellIs" dxfId="196" priority="209" operator="between">
      <formula>80</formula>
      <formula>120</formula>
    </cfRule>
  </conditionalFormatting>
  <conditionalFormatting sqref="AW93 AW90">
    <cfRule type="cellIs" dxfId="195" priority="198" operator="greaterThan">
      <formula>20</formula>
    </cfRule>
  </conditionalFormatting>
  <conditionalFormatting sqref="AQ89">
    <cfRule type="cellIs" dxfId="194" priority="207" operator="greaterThan">
      <formula>20</formula>
    </cfRule>
  </conditionalFormatting>
  <conditionalFormatting sqref="BC95 BC92">
    <cfRule type="cellIs" dxfId="193" priority="201" operator="greaterThan">
      <formula>20</formula>
    </cfRule>
  </conditionalFormatting>
  <conditionalFormatting sqref="BC96 BC93 BC90">
    <cfRule type="cellIs" dxfId="192" priority="197" operator="greaterThan">
      <formula>20</formula>
    </cfRule>
  </conditionalFormatting>
  <conditionalFormatting sqref="AM97:AN97">
    <cfRule type="cellIs" dxfId="191" priority="196" operator="between">
      <formula>80</formula>
      <formula>120</formula>
    </cfRule>
  </conditionalFormatting>
  <conditionalFormatting sqref="AS97:AT97">
    <cfRule type="cellIs" dxfId="190" priority="194" operator="between">
      <formula>80</formula>
      <formula>120</formula>
    </cfRule>
  </conditionalFormatting>
  <conditionalFormatting sqref="AY97:AZ97">
    <cfRule type="cellIs" dxfId="189" priority="193" operator="between">
      <formula>80</formula>
      <formula>120</formula>
    </cfRule>
  </conditionalFormatting>
  <conditionalFormatting sqref="AK98">
    <cfRule type="cellIs" dxfId="188" priority="188" operator="greaterThan">
      <formula>20</formula>
    </cfRule>
  </conditionalFormatting>
  <conditionalFormatting sqref="BC98">
    <cfRule type="cellIs" dxfId="187" priority="185" operator="greaterThan">
      <formula>20</formula>
    </cfRule>
  </conditionalFormatting>
  <conditionalFormatting sqref="AQ98:AR98">
    <cfRule type="cellIs" dxfId="186" priority="189" operator="greaterThan">
      <formula>20</formula>
    </cfRule>
  </conditionalFormatting>
  <conditionalFormatting sqref="AQ98">
    <cfRule type="cellIs" dxfId="185" priority="187" operator="greaterThan">
      <formula>20</formula>
    </cfRule>
  </conditionalFormatting>
  <conditionalFormatting sqref="AW98">
    <cfRule type="cellIs" dxfId="184" priority="186" operator="greaterThan">
      <formula>20</formula>
    </cfRule>
  </conditionalFormatting>
  <conditionalFormatting sqref="BC98">
    <cfRule type="cellIs" dxfId="183" priority="183" operator="greaterThan">
      <formula>20</formula>
    </cfRule>
  </conditionalFormatting>
  <conditionalFormatting sqref="AW98">
    <cfRule type="cellIs" dxfId="182" priority="184" operator="greaterThan">
      <formula>20</formula>
    </cfRule>
  </conditionalFormatting>
  <conditionalFormatting sqref="AK122 AK119 AK116 AK113 AK110 AK107 AK104 AK101">
    <cfRule type="cellIs" dxfId="181" priority="182" operator="greaterThan">
      <formula>20</formula>
    </cfRule>
  </conditionalFormatting>
  <conditionalFormatting sqref="AQ122 AQ119 AQ116 AQ113 AQ110 AQ107 AQ104 AQ101">
    <cfRule type="cellIs" dxfId="180" priority="181" operator="greaterThan">
      <formula>20</formula>
    </cfRule>
  </conditionalFormatting>
  <conditionalFormatting sqref="AW122 AW119 AW116 AW113 AW110 AW107 AW104 AW101">
    <cfRule type="cellIs" dxfId="179" priority="180" operator="greaterThan">
      <formula>20</formula>
    </cfRule>
  </conditionalFormatting>
  <conditionalFormatting sqref="BC122 BC119 BC116 BC113 BC110 BC107 BC104 BC101">
    <cfRule type="cellIs" dxfId="178" priority="179" operator="greaterThan">
      <formula>20</formula>
    </cfRule>
  </conditionalFormatting>
  <conditionalFormatting sqref="AK123 AK120 AK117 AK114 AK111 AK108 AK105 AK102 AK99">
    <cfRule type="cellIs" dxfId="151" priority="152" operator="greaterThan">
      <formula>20</formula>
    </cfRule>
  </conditionalFormatting>
  <conditionalFormatting sqref="AQ123 AQ120 AQ117 AQ114 AQ111 AQ108 AQ105 AQ102 AQ99">
    <cfRule type="cellIs" dxfId="150" priority="151" operator="greaterThan">
      <formula>20</formula>
    </cfRule>
  </conditionalFormatting>
  <conditionalFormatting sqref="AW123 AW120 AW117 AW114 AW111 AW108 AW105 AW102 AW99">
    <cfRule type="cellIs" dxfId="149" priority="150" operator="greaterThan">
      <formula>20</formula>
    </cfRule>
  </conditionalFormatting>
  <conditionalFormatting sqref="BC123 BC120 BC117 BC114 BC111 BC108 BC105 BC102 BC99">
    <cfRule type="cellIs" dxfId="148" priority="149" operator="greaterThan">
      <formula>20</formula>
    </cfRule>
  </conditionalFormatting>
  <conditionalFormatting sqref="AM90:AN90">
    <cfRule type="cellIs" dxfId="93" priority="94" operator="between">
      <formula>80</formula>
      <formula>120</formula>
    </cfRule>
  </conditionalFormatting>
  <conditionalFormatting sqref="AL89">
    <cfRule type="cellIs" dxfId="92" priority="93" operator="greaterThan">
      <formula>20</formula>
    </cfRule>
  </conditionalFormatting>
  <conditionalFormatting sqref="AM89:AN89">
    <cfRule type="cellIs" dxfId="91" priority="92" operator="between">
      <formula>80</formula>
      <formula>120</formula>
    </cfRule>
  </conditionalFormatting>
  <conditionalFormatting sqref="AM89:AN89">
    <cfRule type="cellIs" dxfId="90" priority="91" operator="between">
      <formula>80</formula>
      <formula>120</formula>
    </cfRule>
  </conditionalFormatting>
  <conditionalFormatting sqref="AL90">
    <cfRule type="cellIs" dxfId="89" priority="84" operator="lessThan">
      <formula>20</formula>
    </cfRule>
  </conditionalFormatting>
  <conditionalFormatting sqref="AM88:AN88">
    <cfRule type="cellIs" dxfId="88" priority="90" operator="between">
      <formula>80</formula>
      <formula>120</formula>
    </cfRule>
  </conditionalFormatting>
  <conditionalFormatting sqref="AM87:AN87">
    <cfRule type="cellIs" dxfId="87" priority="89" operator="between">
      <formula>80</formula>
      <formula>120</formula>
    </cfRule>
  </conditionalFormatting>
  <conditionalFormatting sqref="AM87:AN87">
    <cfRule type="cellIs" dxfId="86" priority="88" operator="between">
      <formula>80</formula>
      <formula>120</formula>
    </cfRule>
  </conditionalFormatting>
  <conditionalFormatting sqref="AL90">
    <cfRule type="cellIs" dxfId="85" priority="87" operator="greaterThan">
      <formula>20</formula>
    </cfRule>
  </conditionalFormatting>
  <conditionalFormatting sqref="AM89:AN90">
    <cfRule type="cellIs" dxfId="84" priority="86" operator="between">
      <formula>80</formula>
      <formula>120</formula>
    </cfRule>
  </conditionalFormatting>
  <conditionalFormatting sqref="AL90">
    <cfRule type="cellIs" dxfId="83" priority="85" operator="greaterThan">
      <formula>20</formula>
    </cfRule>
  </conditionalFormatting>
  <conditionalFormatting sqref="AS90:AT90">
    <cfRule type="cellIs" dxfId="82" priority="83" operator="between">
      <formula>80</formula>
      <formula>120</formula>
    </cfRule>
  </conditionalFormatting>
  <conditionalFormatting sqref="AS90:AT90">
    <cfRule type="cellIs" dxfId="81" priority="82" operator="between">
      <formula>80</formula>
      <formula>120</formula>
    </cfRule>
  </conditionalFormatting>
  <conditionalFormatting sqref="AR89">
    <cfRule type="cellIs" dxfId="80" priority="81" operator="greaterThan">
      <formula>20</formula>
    </cfRule>
  </conditionalFormatting>
  <conditionalFormatting sqref="AS89:AT89">
    <cfRule type="cellIs" dxfId="79" priority="80" operator="between">
      <formula>80</formula>
      <formula>120</formula>
    </cfRule>
  </conditionalFormatting>
  <conditionalFormatting sqref="AS89:AT89">
    <cfRule type="cellIs" dxfId="78" priority="79" operator="between">
      <formula>80</formula>
      <formula>120</formula>
    </cfRule>
  </conditionalFormatting>
  <conditionalFormatting sqref="AS89:AT89">
    <cfRule type="cellIs" dxfId="77" priority="78" operator="between">
      <formula>80</formula>
      <formula>120</formula>
    </cfRule>
  </conditionalFormatting>
  <conditionalFormatting sqref="AS88:AT88">
    <cfRule type="cellIs" dxfId="76" priority="77" operator="between">
      <formula>80</formula>
      <formula>120</formula>
    </cfRule>
  </conditionalFormatting>
  <conditionalFormatting sqref="AS88:AT88">
    <cfRule type="cellIs" dxfId="75" priority="76" operator="between">
      <formula>80</formula>
      <formula>120</formula>
    </cfRule>
  </conditionalFormatting>
  <conditionalFormatting sqref="AS87:AT87">
    <cfRule type="cellIs" dxfId="74" priority="75" operator="between">
      <formula>80</formula>
      <formula>120</formula>
    </cfRule>
  </conditionalFormatting>
  <conditionalFormatting sqref="AS87:AT87">
    <cfRule type="cellIs" dxfId="73" priority="74" operator="between">
      <formula>80</formula>
      <formula>120</formula>
    </cfRule>
  </conditionalFormatting>
  <conditionalFormatting sqref="AS87:AT87">
    <cfRule type="cellIs" dxfId="72" priority="73" operator="between">
      <formula>80</formula>
      <formula>120</formula>
    </cfRule>
  </conditionalFormatting>
  <conditionalFormatting sqref="AR90">
    <cfRule type="cellIs" dxfId="71" priority="72" operator="greaterThan">
      <formula>20</formula>
    </cfRule>
  </conditionalFormatting>
  <conditionalFormatting sqref="AS89:AT90">
    <cfRule type="cellIs" dxfId="70" priority="71" operator="between">
      <formula>80</formula>
      <formula>120</formula>
    </cfRule>
  </conditionalFormatting>
  <conditionalFormatting sqref="AS89:AT90">
    <cfRule type="cellIs" dxfId="69" priority="70" operator="between">
      <formula>80</formula>
      <formula>120</formula>
    </cfRule>
  </conditionalFormatting>
  <conditionalFormatting sqref="AR90">
    <cfRule type="cellIs" dxfId="68" priority="69" operator="greaterThan">
      <formula>20</formula>
    </cfRule>
  </conditionalFormatting>
  <conditionalFormatting sqref="AR90">
    <cfRule type="cellIs" dxfId="67" priority="68" operator="lessThan">
      <formula>20</formula>
    </cfRule>
  </conditionalFormatting>
  <conditionalFormatting sqref="AY90:AZ90">
    <cfRule type="cellIs" dxfId="66" priority="67" operator="between">
      <formula>80</formula>
      <formula>120</formula>
    </cfRule>
  </conditionalFormatting>
  <conditionalFormatting sqref="AX89">
    <cfRule type="cellIs" dxfId="65" priority="66" operator="greaterThan">
      <formula>20</formula>
    </cfRule>
  </conditionalFormatting>
  <conditionalFormatting sqref="AY89:AZ89">
    <cfRule type="cellIs" dxfId="64" priority="65" operator="between">
      <formula>80</formula>
      <formula>120</formula>
    </cfRule>
  </conditionalFormatting>
  <conditionalFormatting sqref="AY89:AZ89">
    <cfRule type="cellIs" dxfId="63" priority="63" operator="between">
      <formula>80</formula>
      <formula>120</formula>
    </cfRule>
  </conditionalFormatting>
  <conditionalFormatting sqref="AY89:AZ89">
    <cfRule type="cellIs" dxfId="62" priority="64" operator="between">
      <formula>80</formula>
      <formula>120</formula>
    </cfRule>
  </conditionalFormatting>
  <conditionalFormatting sqref="AY88:AZ88">
    <cfRule type="cellIs" dxfId="61" priority="62" operator="between">
      <formula>80</formula>
      <formula>120</formula>
    </cfRule>
  </conditionalFormatting>
  <conditionalFormatting sqref="AY87:AZ87">
    <cfRule type="cellIs" dxfId="60" priority="61" operator="between">
      <formula>80</formula>
      <formula>120</formula>
    </cfRule>
  </conditionalFormatting>
  <conditionalFormatting sqref="AY87:AZ87">
    <cfRule type="cellIs" dxfId="59" priority="59" operator="between">
      <formula>80</formula>
      <formula>120</formula>
    </cfRule>
  </conditionalFormatting>
  <conditionalFormatting sqref="AY87:AZ87">
    <cfRule type="cellIs" dxfId="58" priority="60" operator="between">
      <formula>80</formula>
      <formula>120</formula>
    </cfRule>
  </conditionalFormatting>
  <conditionalFormatting sqref="AX90">
    <cfRule type="cellIs" dxfId="57" priority="58" operator="greaterThan">
      <formula>20</formula>
    </cfRule>
  </conditionalFormatting>
  <conditionalFormatting sqref="AY89:AZ90">
    <cfRule type="cellIs" dxfId="56" priority="57" operator="between">
      <formula>80</formula>
      <formula>120</formula>
    </cfRule>
  </conditionalFormatting>
  <conditionalFormatting sqref="AX90">
    <cfRule type="cellIs" dxfId="55" priority="56" operator="greaterThan">
      <formula>20</formula>
    </cfRule>
  </conditionalFormatting>
  <conditionalFormatting sqref="AX90">
    <cfRule type="cellIs" dxfId="54" priority="55" operator="lessThan">
      <formula>20</formula>
    </cfRule>
  </conditionalFormatting>
  <conditionalFormatting sqref="BE87">
    <cfRule type="cellIs" dxfId="53" priority="46" operator="between">
      <formula>80</formula>
      <formula>120</formula>
    </cfRule>
  </conditionalFormatting>
  <conditionalFormatting sqref="BE90">
    <cfRule type="cellIs" dxfId="52" priority="54" operator="between">
      <formula>80</formula>
      <formula>120</formula>
    </cfRule>
  </conditionalFormatting>
  <conditionalFormatting sqref="BD89">
    <cfRule type="cellIs" dxfId="51" priority="53" operator="greaterThan">
      <formula>20</formula>
    </cfRule>
  </conditionalFormatting>
  <conditionalFormatting sqref="BE89">
    <cfRule type="cellIs" dxfId="50" priority="52" operator="between">
      <formula>80</formula>
      <formula>120</formula>
    </cfRule>
  </conditionalFormatting>
  <conditionalFormatting sqref="BE89">
    <cfRule type="cellIs" dxfId="49" priority="51" operator="between">
      <formula>80</formula>
      <formula>120</formula>
    </cfRule>
  </conditionalFormatting>
  <conditionalFormatting sqref="BE89">
    <cfRule type="cellIs" dxfId="48" priority="49" operator="between">
      <formula>80</formula>
      <formula>120</formula>
    </cfRule>
  </conditionalFormatting>
  <conditionalFormatting sqref="BE89">
    <cfRule type="cellIs" dxfId="47" priority="50" operator="between">
      <formula>80</formula>
      <formula>120</formula>
    </cfRule>
  </conditionalFormatting>
  <conditionalFormatting sqref="BE88">
    <cfRule type="cellIs" dxfId="46" priority="48" operator="between">
      <formula>80</formula>
      <formula>120</formula>
    </cfRule>
  </conditionalFormatting>
  <conditionalFormatting sqref="BE87">
    <cfRule type="cellIs" dxfId="45" priority="47" operator="between">
      <formula>80</formula>
      <formula>120</formula>
    </cfRule>
  </conditionalFormatting>
  <conditionalFormatting sqref="BE87">
    <cfRule type="cellIs" dxfId="44" priority="44" operator="between">
      <formula>80</formula>
      <formula>120</formula>
    </cfRule>
  </conditionalFormatting>
  <conditionalFormatting sqref="BE87">
    <cfRule type="cellIs" dxfId="43" priority="45" operator="between">
      <formula>80</formula>
      <formula>120</formula>
    </cfRule>
  </conditionalFormatting>
  <conditionalFormatting sqref="BD90">
    <cfRule type="cellIs" dxfId="42" priority="43" operator="greaterThan">
      <formula>20</formula>
    </cfRule>
  </conditionalFormatting>
  <conditionalFormatting sqref="BE89:BE90">
    <cfRule type="cellIs" dxfId="41" priority="42" operator="between">
      <formula>80</formula>
      <formula>120</formula>
    </cfRule>
  </conditionalFormatting>
  <conditionalFormatting sqref="BD90">
    <cfRule type="cellIs" dxfId="40" priority="41" operator="greaterThan">
      <formula>20</formula>
    </cfRule>
  </conditionalFormatting>
  <conditionalFormatting sqref="BD90">
    <cfRule type="cellIs" dxfId="39" priority="40" operator="lessThan">
      <formula>20</formula>
    </cfRule>
  </conditionalFormatting>
  <conditionalFormatting sqref="AK26 AK33 AK36 AK39 AK42 AK45 AK48">
    <cfRule type="cellIs" dxfId="38" priority="39" operator="greaterThan">
      <formula>20</formula>
    </cfRule>
  </conditionalFormatting>
  <conditionalFormatting sqref="AQ26 AQ33 AQ36 AQ39 AQ42 AQ45 AQ48">
    <cfRule type="cellIs" dxfId="37" priority="38" operator="greaterThan">
      <formula>20</formula>
    </cfRule>
  </conditionalFormatting>
  <conditionalFormatting sqref="AW26 AW33 AW36 AW39 AW42 AW45 AW48">
    <cfRule type="cellIs" dxfId="36" priority="37" operator="greaterThan">
      <formula>20</formula>
    </cfRule>
  </conditionalFormatting>
  <conditionalFormatting sqref="BC26 BC33 BC36 BC39 BC42 BC45 BC48">
    <cfRule type="cellIs" dxfId="35" priority="36" operator="greaterThan">
      <formula>20</formula>
    </cfRule>
  </conditionalFormatting>
  <conditionalFormatting sqref="AJ36 AJ39 AJ42 AJ45 AJ48">
    <cfRule type="cellIs" dxfId="34" priority="35" operator="lessThan">
      <formula>20.1</formula>
    </cfRule>
  </conditionalFormatting>
  <conditionalFormatting sqref="AP36 AP39 AP42 AP45 AP48">
    <cfRule type="cellIs" dxfId="33" priority="34" operator="lessThan">
      <formula>20.1</formula>
    </cfRule>
  </conditionalFormatting>
  <conditionalFormatting sqref="AV36 AV39 AV42 AV45 AV48">
    <cfRule type="cellIs" dxfId="32" priority="33" operator="lessThan">
      <formula>20.1</formula>
    </cfRule>
  </conditionalFormatting>
  <conditionalFormatting sqref="BB36 BB39 BB42 BB45 BB48">
    <cfRule type="cellIs" dxfId="31" priority="32" operator="lessThan">
      <formula>20.1</formula>
    </cfRule>
  </conditionalFormatting>
  <conditionalFormatting sqref="AI26">
    <cfRule type="cellIs" dxfId="30" priority="31" operator="between">
      <formula>80</formula>
      <formula>120</formula>
    </cfRule>
  </conditionalFormatting>
  <conditionalFormatting sqref="AO26">
    <cfRule type="cellIs" dxfId="29" priority="30" operator="between">
      <formula>80</formula>
      <formula>120</formula>
    </cfRule>
  </conditionalFormatting>
  <conditionalFormatting sqref="AU26">
    <cfRule type="cellIs" dxfId="28" priority="29" operator="between">
      <formula>80</formula>
      <formula>120</formula>
    </cfRule>
  </conditionalFormatting>
  <conditionalFormatting sqref="BA26">
    <cfRule type="cellIs" dxfId="27" priority="28" operator="between">
      <formula>80</formula>
      <formula>120</formula>
    </cfRule>
  </conditionalFormatting>
  <conditionalFormatting sqref="BA96">
    <cfRule type="cellIs" dxfId="25" priority="17" operator="between">
      <formula>80</formula>
      <formula>120</formula>
    </cfRule>
  </conditionalFormatting>
  <conditionalFormatting sqref="AK96">
    <cfRule type="cellIs" dxfId="24" priority="22" operator="greaterThan">
      <formula>20</formula>
    </cfRule>
  </conditionalFormatting>
  <conditionalFormatting sqref="AQ96">
    <cfRule type="cellIs" dxfId="23" priority="21" operator="greaterThan">
      <formula>20</formula>
    </cfRule>
  </conditionalFormatting>
  <conditionalFormatting sqref="AO96">
    <cfRule type="cellIs" dxfId="22" priority="19" operator="between">
      <formula>80</formula>
      <formula>120</formula>
    </cfRule>
  </conditionalFormatting>
  <conditionalFormatting sqref="AU96">
    <cfRule type="cellIs" dxfId="21" priority="18" operator="between">
      <formula>80</formula>
      <formula>120</formula>
    </cfRule>
  </conditionalFormatting>
  <conditionalFormatting sqref="AO51">
    <cfRule type="cellIs" dxfId="19" priority="26" operator="between">
      <formula>80</formula>
      <formula>120</formula>
    </cfRule>
  </conditionalFormatting>
  <conditionalFormatting sqref="AU51">
    <cfRule type="cellIs" dxfId="18" priority="25" operator="between">
      <formula>80</formula>
      <formula>120</formula>
    </cfRule>
  </conditionalFormatting>
  <conditionalFormatting sqref="BA51">
    <cfRule type="cellIs" dxfId="16" priority="24" operator="between">
      <formula>80</formula>
      <formula>120</formula>
    </cfRule>
  </conditionalFormatting>
  <conditionalFormatting sqref="AI51">
    <cfRule type="cellIs" dxfId="15" priority="23" operator="between">
      <formula>80</formula>
      <formula>120</formula>
    </cfRule>
  </conditionalFormatting>
  <conditionalFormatting sqref="AW96">
    <cfRule type="cellIs" dxfId="12" priority="20" operator="greaterThan">
      <formula>20</formula>
    </cfRule>
  </conditionalFormatting>
  <conditionalFormatting sqref="AI96">
    <cfRule type="cellIs" dxfId="11" priority="16" operator="between">
      <formula>80</formula>
      <formula>120</formula>
    </cfRule>
  </conditionalFormatting>
  <conditionalFormatting sqref="AK29">
    <cfRule type="cellIs" dxfId="7" priority="8" operator="greaterThan">
      <formula>20</formula>
    </cfRule>
  </conditionalFormatting>
  <conditionalFormatting sqref="AQ29">
    <cfRule type="cellIs" dxfId="6" priority="7" operator="greaterThan">
      <formula>20</formula>
    </cfRule>
  </conditionalFormatting>
  <conditionalFormatting sqref="AW29">
    <cfRule type="cellIs" dxfId="5" priority="6" operator="greaterThan">
      <formula>20</formula>
    </cfRule>
  </conditionalFormatting>
  <conditionalFormatting sqref="BC29">
    <cfRule type="cellIs" dxfId="4" priority="5" operator="greaterThan">
      <formula>20</formula>
    </cfRule>
  </conditionalFormatting>
  <conditionalFormatting sqref="AI29">
    <cfRule type="cellIs" dxfId="3" priority="4" operator="between">
      <formula>80</formula>
      <formula>120</formula>
    </cfRule>
  </conditionalFormatting>
  <conditionalFormatting sqref="AO29">
    <cfRule type="cellIs" dxfId="2" priority="3" operator="between">
      <formula>80</formula>
      <formula>120</formula>
    </cfRule>
  </conditionalFormatting>
  <conditionalFormatting sqref="AU29">
    <cfRule type="cellIs" dxfId="1" priority="2" operator="between">
      <formula>80</formula>
      <formula>120</formula>
    </cfRule>
  </conditionalFormatting>
  <conditionalFormatting sqref="BA29">
    <cfRule type="cellIs" dxfId="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5922-9D50-4A38-ADAC-CD70E234EDC8}">
  <dimension ref="A1:BJ565"/>
  <sheetViews>
    <sheetView topLeftCell="A7" workbookViewId="0">
      <selection activeCell="Y25" sqref="Y25"/>
    </sheetView>
  </sheetViews>
  <sheetFormatPr defaultRowHeight="14.5" x14ac:dyDescent="0.35"/>
  <cols>
    <col min="3" max="3" width="16.36328125" customWidth="1"/>
    <col min="25" max="25" width="8.90625" style="12" bestFit="1" customWidth="1"/>
  </cols>
  <sheetData>
    <row r="1" spans="1:62" s="2" customFormat="1" ht="17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3" t="s">
        <v>24</v>
      </c>
      <c r="Z1" s="2" t="s">
        <v>25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I1" s="2" t="s">
        <v>79</v>
      </c>
      <c r="AJ1" s="2" t="s">
        <v>80</v>
      </c>
      <c r="AK1" s="2" t="s">
        <v>43</v>
      </c>
      <c r="AL1" s="2" t="s">
        <v>44</v>
      </c>
      <c r="AM1" s="2" t="s">
        <v>45</v>
      </c>
      <c r="AO1" s="2" t="s">
        <v>81</v>
      </c>
      <c r="AP1" s="2" t="s">
        <v>82</v>
      </c>
      <c r="AQ1" s="2" t="s">
        <v>46</v>
      </c>
      <c r="AR1" s="2" t="s">
        <v>47</v>
      </c>
      <c r="AS1" s="2" t="s">
        <v>48</v>
      </c>
      <c r="AU1" s="2" t="s">
        <v>83</v>
      </c>
      <c r="AV1" s="2" t="s">
        <v>49</v>
      </c>
      <c r="AW1" s="2" t="s">
        <v>50</v>
      </c>
      <c r="AX1" s="2" t="s">
        <v>51</v>
      </c>
      <c r="AY1" s="2" t="s">
        <v>52</v>
      </c>
      <c r="BA1" s="2" t="s">
        <v>84</v>
      </c>
      <c r="BB1" s="2" t="s">
        <v>53</v>
      </c>
      <c r="BC1" s="2" t="s">
        <v>54</v>
      </c>
      <c r="BD1" s="2" t="s">
        <v>55</v>
      </c>
      <c r="BE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</row>
    <row r="2" spans="1:62" x14ac:dyDescent="0.35">
      <c r="A2">
        <v>1</v>
      </c>
      <c r="B2">
        <v>1</v>
      </c>
      <c r="C2" t="s">
        <v>26</v>
      </c>
      <c r="D2" t="s">
        <v>27</v>
      </c>
      <c r="G2">
        <v>0.3</v>
      </c>
      <c r="H2">
        <v>0.3</v>
      </c>
      <c r="I2">
        <v>4927</v>
      </c>
      <c r="J2">
        <v>9866</v>
      </c>
      <c r="L2">
        <v>4098</v>
      </c>
      <c r="M2">
        <v>6.9909999999999997</v>
      </c>
      <c r="N2">
        <v>14.395</v>
      </c>
      <c r="O2">
        <v>7.4039999999999999</v>
      </c>
      <c r="Q2">
        <v>0.52100000000000002</v>
      </c>
      <c r="R2">
        <v>1</v>
      </c>
      <c r="S2">
        <v>0</v>
      </c>
      <c r="T2">
        <v>0</v>
      </c>
      <c r="V2">
        <v>0</v>
      </c>
      <c r="Y2" s="12">
        <v>44841</v>
      </c>
      <c r="Z2">
        <v>0.47847222222222219</v>
      </c>
      <c r="AB2">
        <v>1</v>
      </c>
      <c r="AD2">
        <v>8.3070791574802048</v>
      </c>
      <c r="AE2">
        <v>16.852295158921848</v>
      </c>
      <c r="AF2">
        <v>8.5452160014416432</v>
      </c>
      <c r="AG2">
        <v>0.73230263714505295</v>
      </c>
    </row>
    <row r="3" spans="1:62" x14ac:dyDescent="0.35">
      <c r="A3">
        <v>2</v>
      </c>
      <c r="B3">
        <v>1</v>
      </c>
      <c r="C3" t="s">
        <v>26</v>
      </c>
      <c r="D3" t="s">
        <v>27</v>
      </c>
      <c r="G3">
        <v>0.3</v>
      </c>
      <c r="H3">
        <v>0.3</v>
      </c>
      <c r="I3">
        <v>4944</v>
      </c>
      <c r="J3">
        <v>9797</v>
      </c>
      <c r="L3">
        <v>4234</v>
      </c>
      <c r="M3">
        <v>7.0129999999999999</v>
      </c>
      <c r="N3">
        <v>14.297000000000001</v>
      </c>
      <c r="O3">
        <v>7.2839999999999998</v>
      </c>
      <c r="Q3">
        <v>0.54500000000000004</v>
      </c>
      <c r="R3">
        <v>1</v>
      </c>
      <c r="S3">
        <v>0</v>
      </c>
      <c r="T3">
        <v>0</v>
      </c>
      <c r="V3">
        <v>0</v>
      </c>
      <c r="Y3" s="12">
        <v>44841</v>
      </c>
      <c r="Z3">
        <v>0.4854282407407407</v>
      </c>
      <c r="AB3">
        <v>1</v>
      </c>
      <c r="AD3">
        <v>8.3354169980835806</v>
      </c>
      <c r="AE3">
        <v>16.735908371410652</v>
      </c>
      <c r="AF3">
        <v>8.4004913733270712</v>
      </c>
      <c r="AG3">
        <v>0.75540849338205152</v>
      </c>
      <c r="AK3">
        <v>1.0543162389500598</v>
      </c>
      <c r="AQ3">
        <v>1.0427218528857631</v>
      </c>
      <c r="AW3">
        <v>1.0312159468534479</v>
      </c>
      <c r="BC3">
        <v>1.9760155249787223</v>
      </c>
      <c r="BG3">
        <v>8.3795906907888487</v>
      </c>
      <c r="BH3">
        <v>16.823620153303146</v>
      </c>
      <c r="BI3">
        <v>8.4440294625142975</v>
      </c>
      <c r="BJ3">
        <v>0.74801801730624673</v>
      </c>
    </row>
    <row r="4" spans="1:62" x14ac:dyDescent="0.35">
      <c r="A4">
        <v>3</v>
      </c>
      <c r="B4">
        <v>1</v>
      </c>
      <c r="C4" t="s">
        <v>26</v>
      </c>
      <c r="D4" t="s">
        <v>27</v>
      </c>
      <c r="G4">
        <v>0.3</v>
      </c>
      <c r="H4">
        <v>0.3</v>
      </c>
      <c r="I4">
        <v>4997</v>
      </c>
      <c r="J4">
        <v>9901</v>
      </c>
      <c r="L4">
        <v>4147</v>
      </c>
      <c r="M4">
        <v>7.08</v>
      </c>
      <c r="N4">
        <v>14.444000000000001</v>
      </c>
      <c r="O4">
        <v>7.3639999999999999</v>
      </c>
      <c r="Q4">
        <v>0.52900000000000003</v>
      </c>
      <c r="R4">
        <v>1</v>
      </c>
      <c r="S4">
        <v>0</v>
      </c>
      <c r="T4">
        <v>0</v>
      </c>
      <c r="V4">
        <v>0</v>
      </c>
      <c r="Y4" s="12">
        <v>44841</v>
      </c>
      <c r="Z4">
        <v>0.49278935185185185</v>
      </c>
      <c r="AB4">
        <v>1</v>
      </c>
      <c r="AD4">
        <v>8.4237643834941149</v>
      </c>
      <c r="AE4">
        <v>16.911331935195637</v>
      </c>
      <c r="AF4">
        <v>8.4875675517015221</v>
      </c>
      <c r="AG4">
        <v>0.74062754123044205</v>
      </c>
    </row>
    <row r="5" spans="1:62" x14ac:dyDescent="0.35">
      <c r="A5">
        <v>4</v>
      </c>
      <c r="B5">
        <v>3</v>
      </c>
      <c r="C5" t="s">
        <v>85</v>
      </c>
      <c r="D5" t="s">
        <v>27</v>
      </c>
      <c r="G5">
        <v>0.5</v>
      </c>
      <c r="H5">
        <v>0.5</v>
      </c>
      <c r="I5">
        <v>2719</v>
      </c>
      <c r="J5">
        <v>745</v>
      </c>
      <c r="L5">
        <v>293</v>
      </c>
      <c r="M5">
        <v>2.5009999999999999</v>
      </c>
      <c r="N5">
        <v>0.90900000000000003</v>
      </c>
      <c r="O5">
        <v>0</v>
      </c>
      <c r="Q5">
        <v>0</v>
      </c>
      <c r="R5">
        <v>1</v>
      </c>
      <c r="S5">
        <v>0</v>
      </c>
      <c r="T5">
        <v>0</v>
      </c>
      <c r="V5">
        <v>0</v>
      </c>
      <c r="Y5" s="12">
        <v>44841</v>
      </c>
      <c r="Z5">
        <v>0.50488425925925928</v>
      </c>
      <c r="AB5">
        <v>1</v>
      </c>
      <c r="AD5">
        <v>2.775896245584847</v>
      </c>
      <c r="AE5">
        <v>0.88038675718256021</v>
      </c>
      <c r="AF5">
        <v>-1.8955094884022867</v>
      </c>
      <c r="AG5">
        <v>5.1509010308589571E-2</v>
      </c>
    </row>
    <row r="6" spans="1:62" x14ac:dyDescent="0.35">
      <c r="A6">
        <v>5</v>
      </c>
      <c r="B6">
        <v>3</v>
      </c>
      <c r="C6" t="s">
        <v>85</v>
      </c>
      <c r="D6" t="s">
        <v>27</v>
      </c>
      <c r="G6">
        <v>0.5</v>
      </c>
      <c r="H6">
        <v>0.5</v>
      </c>
      <c r="I6">
        <v>401</v>
      </c>
      <c r="J6">
        <v>770</v>
      </c>
      <c r="L6">
        <v>317</v>
      </c>
      <c r="M6">
        <v>0.72299999999999998</v>
      </c>
      <c r="N6">
        <v>0.93100000000000005</v>
      </c>
      <c r="O6">
        <v>0.20799999999999999</v>
      </c>
      <c r="Q6">
        <v>0</v>
      </c>
      <c r="R6">
        <v>1</v>
      </c>
      <c r="S6">
        <v>0</v>
      </c>
      <c r="T6">
        <v>0</v>
      </c>
      <c r="V6">
        <v>0</v>
      </c>
      <c r="Y6" s="12">
        <v>44841</v>
      </c>
      <c r="Z6">
        <v>0.51124999999999998</v>
      </c>
      <c r="AB6">
        <v>1</v>
      </c>
      <c r="AD6">
        <v>0.4575274978684562</v>
      </c>
      <c r="AE6">
        <v>0.90568823272847221</v>
      </c>
      <c r="AF6">
        <v>0.44816073486001601</v>
      </c>
      <c r="AG6">
        <v>5.3955512733683555E-2</v>
      </c>
      <c r="AK6">
        <v>6.5469444851328022</v>
      </c>
      <c r="AQ6">
        <v>0.56028896737475831</v>
      </c>
      <c r="AW6">
        <v>5.2037831957270928</v>
      </c>
      <c r="BC6">
        <v>0.75858229238629349</v>
      </c>
      <c r="BG6">
        <v>0.44302519120672723</v>
      </c>
      <c r="BH6">
        <v>0.90315808517388096</v>
      </c>
      <c r="BI6">
        <v>0.46013289396715373</v>
      </c>
      <c r="BJ6">
        <v>5.3751637531592393E-2</v>
      </c>
    </row>
    <row r="7" spans="1:62" x14ac:dyDescent="0.35">
      <c r="A7">
        <v>6</v>
      </c>
      <c r="B7">
        <v>3</v>
      </c>
      <c r="C7" t="s">
        <v>85</v>
      </c>
      <c r="D7" t="s">
        <v>27</v>
      </c>
      <c r="G7">
        <v>0.5</v>
      </c>
      <c r="H7">
        <v>0.5</v>
      </c>
      <c r="I7">
        <v>372</v>
      </c>
      <c r="J7">
        <v>765</v>
      </c>
      <c r="L7">
        <v>313</v>
      </c>
      <c r="M7">
        <v>0.7</v>
      </c>
      <c r="N7">
        <v>0.92700000000000005</v>
      </c>
      <c r="O7">
        <v>0.22700000000000001</v>
      </c>
      <c r="Q7">
        <v>0</v>
      </c>
      <c r="R7">
        <v>1</v>
      </c>
      <c r="S7">
        <v>0</v>
      </c>
      <c r="T7">
        <v>0</v>
      </c>
      <c r="V7">
        <v>0</v>
      </c>
      <c r="Y7" s="12">
        <v>44841</v>
      </c>
      <c r="Z7">
        <v>0.51791666666666669</v>
      </c>
      <c r="AB7">
        <v>1</v>
      </c>
      <c r="AD7">
        <v>0.42852288454499832</v>
      </c>
      <c r="AE7">
        <v>0.90062793761928983</v>
      </c>
      <c r="AF7">
        <v>0.47210505307429151</v>
      </c>
      <c r="AG7">
        <v>5.3547762329501231E-2</v>
      </c>
    </row>
    <row r="8" spans="1:62" x14ac:dyDescent="0.35">
      <c r="A8">
        <v>7</v>
      </c>
      <c r="B8">
        <v>3</v>
      </c>
      <c r="D8" t="s">
        <v>87</v>
      </c>
      <c r="Y8" s="12">
        <v>44841</v>
      </c>
      <c r="Z8">
        <v>0.52158564814814812</v>
      </c>
    </row>
    <row r="9" spans="1:62" x14ac:dyDescent="0.35">
      <c r="A9">
        <v>8</v>
      </c>
      <c r="B9">
        <v>3</v>
      </c>
      <c r="C9" t="s">
        <v>86</v>
      </c>
      <c r="D9" t="s">
        <v>27</v>
      </c>
      <c r="G9">
        <v>0.5</v>
      </c>
      <c r="H9">
        <v>0.5</v>
      </c>
      <c r="I9">
        <v>60</v>
      </c>
      <c r="J9">
        <v>99</v>
      </c>
      <c r="L9">
        <v>188</v>
      </c>
      <c r="M9">
        <v>0.46100000000000002</v>
      </c>
      <c r="N9">
        <v>0.36199999999999999</v>
      </c>
      <c r="O9">
        <v>0</v>
      </c>
      <c r="Q9">
        <v>0</v>
      </c>
      <c r="R9">
        <v>1</v>
      </c>
      <c r="S9">
        <v>0</v>
      </c>
      <c r="T9">
        <v>0</v>
      </c>
      <c r="V9">
        <v>0</v>
      </c>
      <c r="Y9" s="12">
        <v>44841</v>
      </c>
      <c r="Z9">
        <v>0.53217592592592589</v>
      </c>
      <c r="AB9">
        <v>1</v>
      </c>
      <c r="AD9">
        <v>0.11647325154779643</v>
      </c>
      <c r="AE9">
        <v>0.22659662907619327</v>
      </c>
      <c r="AF9">
        <v>0.11012337752839683</v>
      </c>
      <c r="AG9">
        <v>4.0805562198803394E-2</v>
      </c>
    </row>
    <row r="10" spans="1:62" x14ac:dyDescent="0.35">
      <c r="A10">
        <v>9</v>
      </c>
      <c r="B10">
        <v>3</v>
      </c>
      <c r="C10" t="s">
        <v>86</v>
      </c>
      <c r="D10" t="s">
        <v>27</v>
      </c>
      <c r="G10">
        <v>0.5</v>
      </c>
      <c r="H10">
        <v>0.5</v>
      </c>
      <c r="I10">
        <v>40</v>
      </c>
      <c r="J10">
        <v>163</v>
      </c>
      <c r="L10">
        <v>132</v>
      </c>
      <c r="M10">
        <v>0.44600000000000001</v>
      </c>
      <c r="N10">
        <v>0.41599999999999998</v>
      </c>
      <c r="O10">
        <v>0</v>
      </c>
      <c r="Q10">
        <v>0</v>
      </c>
      <c r="R10">
        <v>1</v>
      </c>
      <c r="S10">
        <v>0</v>
      </c>
      <c r="T10">
        <v>0</v>
      </c>
      <c r="V10">
        <v>0</v>
      </c>
      <c r="Y10" s="12">
        <v>44841</v>
      </c>
      <c r="Z10">
        <v>0.53811342592592593</v>
      </c>
      <c r="AB10">
        <v>1</v>
      </c>
      <c r="AD10">
        <v>9.6470069945411685E-2</v>
      </c>
      <c r="AE10">
        <v>0.29136840647372808</v>
      </c>
      <c r="AF10">
        <v>0.1948983365283164</v>
      </c>
      <c r="AG10">
        <v>3.5097056540250762E-2</v>
      </c>
      <c r="AK10">
        <v>14.429358422920101</v>
      </c>
      <c r="AQ10">
        <v>21.974069066144466</v>
      </c>
      <c r="AW10">
        <v>45.845577793222219</v>
      </c>
      <c r="BC10">
        <v>5.9188372456415692</v>
      </c>
      <c r="BG10">
        <v>0.10397126304630597</v>
      </c>
      <c r="BH10">
        <v>0.26252472435138835</v>
      </c>
      <c r="BI10">
        <v>0.15855346130508238</v>
      </c>
      <c r="BJ10">
        <v>3.6167401351229381E-2</v>
      </c>
    </row>
    <row r="11" spans="1:62" x14ac:dyDescent="0.35">
      <c r="A11">
        <v>10</v>
      </c>
      <c r="B11">
        <v>3</v>
      </c>
      <c r="C11" t="s">
        <v>86</v>
      </c>
      <c r="D11" t="s">
        <v>27</v>
      </c>
      <c r="G11">
        <v>0.5</v>
      </c>
      <c r="H11">
        <v>0.5</v>
      </c>
      <c r="I11">
        <v>55</v>
      </c>
      <c r="J11">
        <v>106</v>
      </c>
      <c r="L11">
        <v>153</v>
      </c>
      <c r="M11">
        <v>0.45700000000000002</v>
      </c>
      <c r="N11">
        <v>0.36899999999999999</v>
      </c>
      <c r="O11">
        <v>0</v>
      </c>
      <c r="Q11">
        <v>0</v>
      </c>
      <c r="R11">
        <v>1</v>
      </c>
      <c r="S11">
        <v>0</v>
      </c>
      <c r="T11">
        <v>0</v>
      </c>
      <c r="V11">
        <v>0</v>
      </c>
      <c r="Y11" s="12">
        <v>44841</v>
      </c>
      <c r="Z11">
        <v>0.54413194444444446</v>
      </c>
      <c r="AB11">
        <v>1</v>
      </c>
      <c r="AD11">
        <v>0.11147245614720025</v>
      </c>
      <c r="AE11">
        <v>0.23368104222904862</v>
      </c>
      <c r="AF11">
        <v>0.12220858608184837</v>
      </c>
      <c r="AG11">
        <v>3.7237746162207999E-2</v>
      </c>
    </row>
    <row r="12" spans="1:62" x14ac:dyDescent="0.35">
      <c r="A12">
        <v>11</v>
      </c>
      <c r="B12">
        <v>4</v>
      </c>
      <c r="C12" t="s">
        <v>61</v>
      </c>
      <c r="D12" t="s">
        <v>27</v>
      </c>
      <c r="G12">
        <v>0.2</v>
      </c>
      <c r="H12">
        <v>0.2</v>
      </c>
      <c r="I12">
        <v>472</v>
      </c>
      <c r="J12">
        <v>2188</v>
      </c>
      <c r="L12">
        <v>1027</v>
      </c>
      <c r="M12">
        <v>1.9419999999999999</v>
      </c>
      <c r="N12">
        <v>5.3310000000000004</v>
      </c>
      <c r="O12">
        <v>3.3889999999999998</v>
      </c>
      <c r="Q12">
        <v>0</v>
      </c>
      <c r="R12">
        <v>1</v>
      </c>
      <c r="S12">
        <v>0</v>
      </c>
      <c r="T12">
        <v>0</v>
      </c>
      <c r="V12">
        <v>0</v>
      </c>
      <c r="Y12" s="12">
        <v>44841</v>
      </c>
      <c r="Z12">
        <v>0.55504629629629632</v>
      </c>
      <c r="AB12">
        <v>1</v>
      </c>
      <c r="AD12">
        <v>1.3213469813923051</v>
      </c>
      <c r="AE12">
        <v>5.8519698142315066</v>
      </c>
      <c r="AF12">
        <v>4.5306228328392013</v>
      </c>
      <c r="AG12">
        <v>0.3158280236901182</v>
      </c>
    </row>
    <row r="13" spans="1:62" x14ac:dyDescent="0.35">
      <c r="A13">
        <v>12</v>
      </c>
      <c r="B13">
        <v>4</v>
      </c>
      <c r="C13" t="s">
        <v>61</v>
      </c>
      <c r="D13" t="s">
        <v>27</v>
      </c>
      <c r="G13">
        <v>0.2</v>
      </c>
      <c r="H13">
        <v>0.2</v>
      </c>
      <c r="I13">
        <v>1088</v>
      </c>
      <c r="J13">
        <v>2204</v>
      </c>
      <c r="L13">
        <v>1010</v>
      </c>
      <c r="M13">
        <v>3.1240000000000001</v>
      </c>
      <c r="N13">
        <v>5.3630000000000004</v>
      </c>
      <c r="O13">
        <v>2.2389999999999999</v>
      </c>
      <c r="Q13">
        <v>0</v>
      </c>
      <c r="R13">
        <v>1</v>
      </c>
      <c r="S13">
        <v>0</v>
      </c>
      <c r="T13">
        <v>0</v>
      </c>
      <c r="V13">
        <v>0</v>
      </c>
      <c r="Y13" s="12">
        <v>44841</v>
      </c>
      <c r="Z13">
        <v>0.56135416666666671</v>
      </c>
      <c r="AB13">
        <v>1</v>
      </c>
      <c r="AD13">
        <v>2.8615919647759296</v>
      </c>
      <c r="AE13">
        <v>5.8924521751049657</v>
      </c>
      <c r="AF13">
        <v>3.0308602103290361</v>
      </c>
      <c r="AG13">
        <v>0.31149567564568093</v>
      </c>
      <c r="AJ13">
        <v>3.3634023239866195</v>
      </c>
      <c r="AK13">
        <v>2.5874231506794265</v>
      </c>
      <c r="AP13">
        <v>1.8557174371153451</v>
      </c>
      <c r="AQ13">
        <v>0.12889938611399765</v>
      </c>
      <c r="AV13">
        <v>0.34803255024407065</v>
      </c>
      <c r="AW13">
        <v>2.7630286949883414</v>
      </c>
      <c r="BB13">
        <v>6.7201239115184759</v>
      </c>
      <c r="BC13">
        <v>5.4127224065434181</v>
      </c>
      <c r="BG13">
        <v>2.8990979302804014</v>
      </c>
      <c r="BH13">
        <v>5.8886569537730793</v>
      </c>
      <c r="BI13">
        <v>2.9895590234926779</v>
      </c>
      <c r="BJ13">
        <v>0.32016037173455542</v>
      </c>
    </row>
    <row r="14" spans="1:62" x14ac:dyDescent="0.35">
      <c r="A14">
        <v>13</v>
      </c>
      <c r="B14">
        <v>4</v>
      </c>
      <c r="C14" t="s">
        <v>61</v>
      </c>
      <c r="D14" t="s">
        <v>27</v>
      </c>
      <c r="G14">
        <v>0.2</v>
      </c>
      <c r="H14">
        <v>0.2</v>
      </c>
      <c r="I14">
        <v>1118</v>
      </c>
      <c r="J14">
        <v>2201</v>
      </c>
      <c r="L14">
        <v>1078</v>
      </c>
      <c r="M14">
        <v>3.181</v>
      </c>
      <c r="N14">
        <v>5.3579999999999997</v>
      </c>
      <c r="O14">
        <v>2.1760000000000002</v>
      </c>
      <c r="Q14">
        <v>0</v>
      </c>
      <c r="R14">
        <v>1</v>
      </c>
      <c r="S14">
        <v>0</v>
      </c>
      <c r="T14">
        <v>0</v>
      </c>
      <c r="V14">
        <v>0</v>
      </c>
      <c r="Y14" s="12">
        <v>44841</v>
      </c>
      <c r="Z14">
        <v>0.56805555555555554</v>
      </c>
      <c r="AB14">
        <v>1</v>
      </c>
      <c r="AD14">
        <v>2.9366038957848728</v>
      </c>
      <c r="AE14">
        <v>5.8848617324411929</v>
      </c>
      <c r="AF14">
        <v>2.9482578366563201</v>
      </c>
      <c r="AG14">
        <v>0.32882506782342991</v>
      </c>
    </row>
    <row r="15" spans="1:62" x14ac:dyDescent="0.35">
      <c r="A15">
        <v>14</v>
      </c>
      <c r="B15">
        <v>5</v>
      </c>
      <c r="C15" t="s">
        <v>61</v>
      </c>
      <c r="D15" t="s">
        <v>27</v>
      </c>
      <c r="G15">
        <v>0.6</v>
      </c>
      <c r="H15">
        <v>0.6</v>
      </c>
      <c r="I15">
        <v>3808</v>
      </c>
      <c r="J15">
        <v>7503</v>
      </c>
      <c r="L15">
        <v>3187</v>
      </c>
      <c r="M15">
        <v>2.78</v>
      </c>
      <c r="N15">
        <v>5.5289999999999999</v>
      </c>
      <c r="O15">
        <v>2.7490000000000001</v>
      </c>
      <c r="Q15">
        <v>0.18099999999999999</v>
      </c>
      <c r="R15">
        <v>1</v>
      </c>
      <c r="S15">
        <v>0</v>
      </c>
      <c r="T15">
        <v>0</v>
      </c>
      <c r="V15">
        <v>0</v>
      </c>
      <c r="Y15" s="12">
        <v>44841</v>
      </c>
      <c r="Z15">
        <v>0.58182870370370365</v>
      </c>
      <c r="AB15">
        <v>1</v>
      </c>
      <c r="AD15">
        <v>3.2208912365289133</v>
      </c>
      <c r="AE15">
        <v>6.4332346889612513</v>
      </c>
      <c r="AF15">
        <v>3.212343452432338</v>
      </c>
      <c r="AG15">
        <v>0.28876368977875488</v>
      </c>
    </row>
    <row r="16" spans="1:62" x14ac:dyDescent="0.35">
      <c r="A16">
        <v>15</v>
      </c>
      <c r="B16">
        <v>5</v>
      </c>
      <c r="C16" t="s">
        <v>61</v>
      </c>
      <c r="D16" t="s">
        <v>27</v>
      </c>
      <c r="G16">
        <v>0.6</v>
      </c>
      <c r="H16">
        <v>0.6</v>
      </c>
      <c r="I16">
        <v>3863</v>
      </c>
      <c r="J16">
        <v>7634</v>
      </c>
      <c r="L16">
        <v>3314</v>
      </c>
      <c r="M16">
        <v>2.8159999999999998</v>
      </c>
      <c r="N16">
        <v>5.6219999999999999</v>
      </c>
      <c r="O16">
        <v>2.806</v>
      </c>
      <c r="Q16">
        <v>0.192</v>
      </c>
      <c r="R16">
        <v>1</v>
      </c>
      <c r="S16">
        <v>0</v>
      </c>
      <c r="T16">
        <v>0</v>
      </c>
      <c r="V16">
        <v>0</v>
      </c>
      <c r="Y16" s="12">
        <v>44841</v>
      </c>
      <c r="Z16">
        <v>0.58893518518518517</v>
      </c>
      <c r="AB16">
        <v>1</v>
      </c>
      <c r="AD16">
        <v>3.2667318610343785</v>
      </c>
      <c r="AE16">
        <v>6.5437177988450674</v>
      </c>
      <c r="AF16">
        <v>3.2769859378106889</v>
      </c>
      <c r="AG16">
        <v>0.2995520858894124</v>
      </c>
      <c r="AJ16">
        <v>8.307635904409727</v>
      </c>
      <c r="AK16">
        <v>1.0773499489629295</v>
      </c>
      <c r="AP16">
        <v>8.4997083019530653</v>
      </c>
      <c r="AQ16">
        <v>1.0364175552742279</v>
      </c>
      <c r="AV16">
        <v>8.6917806994964177</v>
      </c>
      <c r="AW16">
        <v>0.99562982722523463</v>
      </c>
      <c r="BB16">
        <v>1.1262067135493679</v>
      </c>
      <c r="BC16">
        <v>1.9760585237990138</v>
      </c>
      <c r="BG16">
        <v>3.2492290771322918</v>
      </c>
      <c r="BH16">
        <v>6.5099824981171839</v>
      </c>
      <c r="BI16">
        <v>3.2607534209848925</v>
      </c>
      <c r="BJ16">
        <v>0.29662137985935189</v>
      </c>
    </row>
    <row r="17" spans="1:62" x14ac:dyDescent="0.35">
      <c r="A17">
        <v>16</v>
      </c>
      <c r="B17">
        <v>5</v>
      </c>
      <c r="C17" t="s">
        <v>61</v>
      </c>
      <c r="D17" t="s">
        <v>27</v>
      </c>
      <c r="G17">
        <v>0.6</v>
      </c>
      <c r="H17">
        <v>0.6</v>
      </c>
      <c r="I17">
        <v>3821</v>
      </c>
      <c r="J17">
        <v>7554</v>
      </c>
      <c r="L17">
        <v>3245</v>
      </c>
      <c r="M17">
        <v>2.7879999999999998</v>
      </c>
      <c r="N17">
        <v>5.5650000000000004</v>
      </c>
      <c r="O17">
        <v>2.7770000000000001</v>
      </c>
      <c r="Q17">
        <v>0.186</v>
      </c>
      <c r="R17">
        <v>1</v>
      </c>
      <c r="S17">
        <v>0</v>
      </c>
      <c r="T17">
        <v>0</v>
      </c>
      <c r="V17">
        <v>0</v>
      </c>
      <c r="Y17" s="12">
        <v>44841</v>
      </c>
      <c r="Z17">
        <v>0.59680555555555559</v>
      </c>
      <c r="AB17">
        <v>1</v>
      </c>
      <c r="AD17">
        <v>3.2317262932302051</v>
      </c>
      <c r="AE17">
        <v>6.4762471973893012</v>
      </c>
      <c r="AF17">
        <v>3.2445209041590961</v>
      </c>
      <c r="AG17">
        <v>0.29369067382929143</v>
      </c>
    </row>
    <row r="18" spans="1:62" x14ac:dyDescent="0.35">
      <c r="A18">
        <v>17</v>
      </c>
      <c r="B18">
        <v>6</v>
      </c>
      <c r="C18" t="s">
        <v>65</v>
      </c>
      <c r="D18" t="s">
        <v>27</v>
      </c>
      <c r="G18">
        <v>0.33300000000000002</v>
      </c>
      <c r="H18">
        <v>0.33300000000000002</v>
      </c>
      <c r="I18">
        <v>4059</v>
      </c>
      <c r="J18">
        <v>10979</v>
      </c>
      <c r="L18">
        <v>5319</v>
      </c>
      <c r="M18">
        <v>5.2990000000000004</v>
      </c>
      <c r="N18">
        <v>14.384</v>
      </c>
      <c r="O18">
        <v>9.0860000000000003</v>
      </c>
      <c r="Q18">
        <v>0.66100000000000003</v>
      </c>
      <c r="R18">
        <v>1</v>
      </c>
      <c r="S18">
        <v>0</v>
      </c>
      <c r="T18">
        <v>0</v>
      </c>
      <c r="V18">
        <v>0</v>
      </c>
      <c r="Y18" s="12">
        <v>44841</v>
      </c>
      <c r="Z18">
        <v>0.60982638888888896</v>
      </c>
      <c r="AB18">
        <v>1</v>
      </c>
      <c r="AD18">
        <v>6.1803444638808163</v>
      </c>
      <c r="AE18">
        <v>16.873571751737401</v>
      </c>
      <c r="AF18">
        <v>10.693227287856585</v>
      </c>
      <c r="AG18">
        <v>0.84661770745298515</v>
      </c>
    </row>
    <row r="19" spans="1:62" x14ac:dyDescent="0.35">
      <c r="A19">
        <v>18</v>
      </c>
      <c r="B19">
        <v>6</v>
      </c>
      <c r="C19" t="s">
        <v>65</v>
      </c>
      <c r="D19" t="s">
        <v>27</v>
      </c>
      <c r="G19">
        <v>0.33300000000000002</v>
      </c>
      <c r="H19">
        <v>0.33300000000000002</v>
      </c>
      <c r="I19">
        <v>5600</v>
      </c>
      <c r="J19">
        <v>11176</v>
      </c>
      <c r="L19">
        <v>5395</v>
      </c>
      <c r="M19">
        <v>7.0739999999999998</v>
      </c>
      <c r="N19">
        <v>14.634</v>
      </c>
      <c r="O19">
        <v>7.5609999999999999</v>
      </c>
      <c r="Q19">
        <v>0.67300000000000004</v>
      </c>
      <c r="R19">
        <v>1</v>
      </c>
      <c r="S19">
        <v>0</v>
      </c>
      <c r="T19">
        <v>0</v>
      </c>
      <c r="V19">
        <v>0</v>
      </c>
      <c r="Y19" s="12">
        <v>44841</v>
      </c>
      <c r="Z19">
        <v>0.61697916666666663</v>
      </c>
      <c r="AB19">
        <v>1</v>
      </c>
      <c r="AD19">
        <v>8.4945263594720242</v>
      </c>
      <c r="AE19">
        <v>17.172934555493839</v>
      </c>
      <c r="AF19">
        <v>8.6784081960218149</v>
      </c>
      <c r="AG19">
        <v>0.85825022649121985</v>
      </c>
      <c r="AJ19">
        <v>5.4495137435842542</v>
      </c>
      <c r="AK19">
        <v>0.35295437742629088</v>
      </c>
      <c r="AP19">
        <v>4.9831523277075478</v>
      </c>
      <c r="AQ19">
        <v>0.81742198817771239</v>
      </c>
      <c r="AV19">
        <v>4.5167909118308422</v>
      </c>
      <c r="AW19">
        <v>1.976365592269318</v>
      </c>
      <c r="BB19">
        <v>4.5623339926830946</v>
      </c>
      <c r="BC19">
        <v>0.16037636651515558</v>
      </c>
      <c r="BG19">
        <v>8.5095437630774171</v>
      </c>
      <c r="BH19">
        <v>17.103032581012641</v>
      </c>
      <c r="BI19">
        <v>8.5934888179352242</v>
      </c>
      <c r="BJ19">
        <v>0.85893899406585217</v>
      </c>
    </row>
    <row r="20" spans="1:62" x14ac:dyDescent="0.35">
      <c r="A20">
        <v>19</v>
      </c>
      <c r="B20">
        <v>6</v>
      </c>
      <c r="C20" t="s">
        <v>65</v>
      </c>
      <c r="D20" t="s">
        <v>27</v>
      </c>
      <c r="G20">
        <v>0.33300000000000002</v>
      </c>
      <c r="H20">
        <v>0.33300000000000002</v>
      </c>
      <c r="I20">
        <v>5620</v>
      </c>
      <c r="J20">
        <v>11084</v>
      </c>
      <c r="L20">
        <v>5404</v>
      </c>
      <c r="M20">
        <v>7.0970000000000004</v>
      </c>
      <c r="N20">
        <v>14.518000000000001</v>
      </c>
      <c r="O20">
        <v>7.4210000000000003</v>
      </c>
      <c r="Q20">
        <v>0.67400000000000004</v>
      </c>
      <c r="R20">
        <v>1</v>
      </c>
      <c r="S20">
        <v>0</v>
      </c>
      <c r="T20">
        <v>0</v>
      </c>
      <c r="V20">
        <v>0</v>
      </c>
      <c r="Y20" s="12">
        <v>44841</v>
      </c>
      <c r="Z20">
        <v>0.624537037037037</v>
      </c>
      <c r="AB20">
        <v>1</v>
      </c>
      <c r="AD20">
        <v>8.5245611666828118</v>
      </c>
      <c r="AE20">
        <v>17.033130606531444</v>
      </c>
      <c r="AF20">
        <v>8.5085694398486318</v>
      </c>
      <c r="AG20">
        <v>0.85962776164048449</v>
      </c>
    </row>
    <row r="21" spans="1:62" x14ac:dyDescent="0.35">
      <c r="A21">
        <v>20</v>
      </c>
      <c r="B21">
        <v>7</v>
      </c>
      <c r="C21" t="s">
        <v>65</v>
      </c>
      <c r="D21" t="s">
        <v>27</v>
      </c>
      <c r="G21">
        <v>0.46700000000000003</v>
      </c>
      <c r="H21">
        <v>0.46700000000000003</v>
      </c>
      <c r="I21">
        <v>8292</v>
      </c>
      <c r="J21">
        <v>16746</v>
      </c>
      <c r="L21">
        <v>8773</v>
      </c>
      <c r="M21">
        <v>7.2560000000000002</v>
      </c>
      <c r="N21">
        <v>15.488</v>
      </c>
      <c r="O21">
        <v>8.2319999999999993</v>
      </c>
      <c r="Q21">
        <v>0.85799999999999998</v>
      </c>
      <c r="R21">
        <v>1</v>
      </c>
      <c r="S21">
        <v>0</v>
      </c>
      <c r="T21">
        <v>0</v>
      </c>
      <c r="V21">
        <v>0</v>
      </c>
      <c r="Y21" s="12">
        <v>44841</v>
      </c>
      <c r="Z21">
        <v>0.63822916666666674</v>
      </c>
      <c r="AB21">
        <v>1</v>
      </c>
      <c r="AD21">
        <v>8.9398102773975943</v>
      </c>
      <c r="AE21">
        <v>18.2808813336061</v>
      </c>
      <c r="AF21">
        <v>9.3410710562085058</v>
      </c>
      <c r="AG21">
        <v>0.98066366935238825</v>
      </c>
    </row>
    <row r="22" spans="1:62" x14ac:dyDescent="0.35">
      <c r="A22">
        <v>21</v>
      </c>
      <c r="B22">
        <v>7</v>
      </c>
      <c r="C22" t="s">
        <v>65</v>
      </c>
      <c r="D22" t="s">
        <v>27</v>
      </c>
      <c r="G22">
        <v>0.46700000000000003</v>
      </c>
      <c r="H22">
        <v>0.46700000000000003</v>
      </c>
      <c r="I22">
        <v>8408</v>
      </c>
      <c r="J22">
        <v>16565</v>
      </c>
      <c r="L22">
        <v>8730</v>
      </c>
      <c r="M22">
        <v>7.35</v>
      </c>
      <c r="N22">
        <v>15.324</v>
      </c>
      <c r="O22">
        <v>7.9729999999999999</v>
      </c>
      <c r="Q22">
        <v>0.85299999999999998</v>
      </c>
      <c r="R22">
        <v>1</v>
      </c>
      <c r="S22">
        <v>0</v>
      </c>
      <c r="T22">
        <v>0</v>
      </c>
      <c r="V22">
        <v>0</v>
      </c>
      <c r="Y22" s="12">
        <v>44841</v>
      </c>
      <c r="Z22">
        <v>0.64563657407407404</v>
      </c>
      <c r="AB22">
        <v>1</v>
      </c>
      <c r="AD22">
        <v>9.0640270368128313</v>
      </c>
      <c r="AE22">
        <v>18.084754264063914</v>
      </c>
      <c r="AF22">
        <v>9.0207272272510828</v>
      </c>
      <c r="AG22">
        <v>0.97597061063187429</v>
      </c>
      <c r="AJ22">
        <v>1.2230322725233438</v>
      </c>
      <c r="AK22">
        <v>1.0108781388870562</v>
      </c>
      <c r="AP22">
        <v>0.83505860966452716</v>
      </c>
      <c r="AQ22">
        <v>0.72237095333493417</v>
      </c>
      <c r="AV22">
        <v>0.44708494680574989</v>
      </c>
      <c r="AW22">
        <v>0.43163506817248437</v>
      </c>
      <c r="BB22">
        <v>8.5139395594151868</v>
      </c>
      <c r="BC22">
        <v>0.13410369324617186</v>
      </c>
      <c r="BG22">
        <v>9.1100729045271009</v>
      </c>
      <c r="BH22">
        <v>18.150310549739615</v>
      </c>
      <c r="BI22">
        <v>9.0402376452125175</v>
      </c>
      <c r="BJ22">
        <v>0.97662545603473672</v>
      </c>
    </row>
    <row r="23" spans="1:62" x14ac:dyDescent="0.35">
      <c r="A23">
        <v>22</v>
      </c>
      <c r="B23">
        <v>7</v>
      </c>
      <c r="C23" t="s">
        <v>65</v>
      </c>
      <c r="D23" t="s">
        <v>27</v>
      </c>
      <c r="G23">
        <v>0.46700000000000003</v>
      </c>
      <c r="H23">
        <v>0.46700000000000003</v>
      </c>
      <c r="I23">
        <v>8494</v>
      </c>
      <c r="J23">
        <v>16686</v>
      </c>
      <c r="L23">
        <v>8742</v>
      </c>
      <c r="M23">
        <v>7.4210000000000003</v>
      </c>
      <c r="N23">
        <v>15.433</v>
      </c>
      <c r="O23">
        <v>8.0120000000000005</v>
      </c>
      <c r="Q23">
        <v>0.85499999999999998</v>
      </c>
      <c r="R23">
        <v>1</v>
      </c>
      <c r="S23">
        <v>0</v>
      </c>
      <c r="T23">
        <v>0</v>
      </c>
      <c r="V23">
        <v>0</v>
      </c>
      <c r="Y23" s="12">
        <v>44841</v>
      </c>
      <c r="Z23">
        <v>0.65363425925925933</v>
      </c>
      <c r="AB23">
        <v>1</v>
      </c>
      <c r="AD23">
        <v>9.1561187722413688</v>
      </c>
      <c r="AE23">
        <v>18.215866835415319</v>
      </c>
      <c r="AF23">
        <v>9.0597480631739504</v>
      </c>
      <c r="AG23">
        <v>0.97728030143759914</v>
      </c>
    </row>
    <row r="24" spans="1:62" x14ac:dyDescent="0.35">
      <c r="A24">
        <v>23</v>
      </c>
      <c r="B24">
        <v>8</v>
      </c>
      <c r="C24" t="s">
        <v>65</v>
      </c>
      <c r="D24" t="s">
        <v>27</v>
      </c>
      <c r="G24">
        <v>0.6</v>
      </c>
      <c r="H24">
        <v>0.6</v>
      </c>
      <c r="I24">
        <v>10946</v>
      </c>
      <c r="J24">
        <v>21328</v>
      </c>
      <c r="L24">
        <v>10258</v>
      </c>
      <c r="M24">
        <v>7.3440000000000003</v>
      </c>
      <c r="N24">
        <v>15.29</v>
      </c>
      <c r="O24">
        <v>7.9459999999999997</v>
      </c>
      <c r="Q24">
        <v>0.79700000000000004</v>
      </c>
      <c r="R24">
        <v>1</v>
      </c>
      <c r="S24">
        <v>0</v>
      </c>
      <c r="T24">
        <v>0</v>
      </c>
      <c r="V24">
        <v>0</v>
      </c>
      <c r="Y24" s="12">
        <v>44841</v>
      </c>
      <c r="Z24">
        <v>0.66813657407407412</v>
      </c>
      <c r="AB24">
        <v>1</v>
      </c>
      <c r="AD24">
        <v>9.170170831438174</v>
      </c>
      <c r="AE24">
        <v>18.092998003035717</v>
      </c>
      <c r="AF24">
        <v>8.9228271715975431</v>
      </c>
      <c r="AG24">
        <v>0.88943100393985086</v>
      </c>
    </row>
    <row r="25" spans="1:62" x14ac:dyDescent="0.35">
      <c r="A25">
        <v>24</v>
      </c>
      <c r="B25">
        <v>8</v>
      </c>
      <c r="C25" t="s">
        <v>65</v>
      </c>
      <c r="D25" t="s">
        <v>27</v>
      </c>
      <c r="G25">
        <v>0.6</v>
      </c>
      <c r="H25">
        <v>0.6</v>
      </c>
      <c r="I25">
        <v>10861</v>
      </c>
      <c r="J25">
        <v>21814</v>
      </c>
      <c r="L25">
        <v>10379</v>
      </c>
      <c r="M25">
        <v>7.2889999999999997</v>
      </c>
      <c r="N25">
        <v>15.632999999999999</v>
      </c>
      <c r="O25">
        <v>8.343</v>
      </c>
      <c r="Q25">
        <v>0.80800000000000005</v>
      </c>
      <c r="R25">
        <v>1</v>
      </c>
      <c r="S25">
        <v>0</v>
      </c>
      <c r="T25">
        <v>0</v>
      </c>
      <c r="V25">
        <v>0</v>
      </c>
      <c r="Y25" s="12">
        <v>44841</v>
      </c>
      <c r="Z25">
        <v>0.67584490740740744</v>
      </c>
      <c r="AB25">
        <v>1</v>
      </c>
      <c r="AD25">
        <v>9.0993262299297282</v>
      </c>
      <c r="AE25">
        <v>18.502881906879491</v>
      </c>
      <c r="AF25">
        <v>9.4035556769497628</v>
      </c>
      <c r="AG25">
        <v>0.89970971204528061</v>
      </c>
      <c r="AJ25">
        <v>1.089733678661986</v>
      </c>
      <c r="AK25">
        <v>2.7482708341382861E-2</v>
      </c>
      <c r="AP25">
        <v>1.6763065349416135</v>
      </c>
      <c r="AQ25">
        <v>2.1981165026428164</v>
      </c>
      <c r="AV25">
        <v>2.2628793912212211</v>
      </c>
      <c r="AW25">
        <v>4.3438490840654405</v>
      </c>
      <c r="BB25">
        <v>0.6221708899085564</v>
      </c>
      <c r="BC25">
        <v>1.1872198819396433</v>
      </c>
      <c r="BG25">
        <v>9.0980760310795787</v>
      </c>
      <c r="BH25">
        <v>18.30173517628949</v>
      </c>
      <c r="BI25">
        <v>9.2036591452099099</v>
      </c>
      <c r="BJ25">
        <v>0.89440046199082301</v>
      </c>
    </row>
    <row r="26" spans="1:62" x14ac:dyDescent="0.35">
      <c r="A26">
        <v>25</v>
      </c>
      <c r="B26">
        <v>8</v>
      </c>
      <c r="C26" t="s">
        <v>65</v>
      </c>
      <c r="D26" t="s">
        <v>27</v>
      </c>
      <c r="G26">
        <v>0.6</v>
      </c>
      <c r="H26">
        <v>0.6</v>
      </c>
      <c r="I26">
        <v>10858</v>
      </c>
      <c r="J26">
        <v>21337</v>
      </c>
      <c r="L26">
        <v>10254</v>
      </c>
      <c r="M26">
        <v>7.2880000000000003</v>
      </c>
      <c r="N26">
        <v>15.295999999999999</v>
      </c>
      <c r="O26">
        <v>8.0079999999999991</v>
      </c>
      <c r="Q26">
        <v>0.79700000000000004</v>
      </c>
      <c r="R26">
        <v>1</v>
      </c>
      <c r="S26">
        <v>0</v>
      </c>
      <c r="T26">
        <v>0</v>
      </c>
      <c r="V26">
        <v>0</v>
      </c>
      <c r="Y26" s="12">
        <v>44841</v>
      </c>
      <c r="Z26">
        <v>0.68415509259259266</v>
      </c>
      <c r="AB26">
        <v>1</v>
      </c>
      <c r="AD26">
        <v>9.0968258322294293</v>
      </c>
      <c r="AE26">
        <v>18.100588445699486</v>
      </c>
      <c r="AF26">
        <v>9.003762613470057</v>
      </c>
      <c r="AG26">
        <v>0.88909121193636553</v>
      </c>
    </row>
    <row r="27" spans="1:62" x14ac:dyDescent="0.35">
      <c r="A27">
        <v>26</v>
      </c>
      <c r="B27">
        <v>1</v>
      </c>
      <c r="C27" t="s">
        <v>71</v>
      </c>
      <c r="D27" t="s">
        <v>27</v>
      </c>
      <c r="G27">
        <v>0.3</v>
      </c>
      <c r="H27">
        <v>0.3</v>
      </c>
      <c r="I27">
        <v>5138</v>
      </c>
      <c r="J27">
        <v>9636</v>
      </c>
      <c r="L27">
        <v>3785</v>
      </c>
      <c r="M27">
        <v>7.2610000000000001</v>
      </c>
      <c r="N27">
        <v>14.069000000000001</v>
      </c>
      <c r="O27">
        <v>6.8079999999999998</v>
      </c>
      <c r="Q27">
        <v>0.46600000000000003</v>
      </c>
      <c r="R27">
        <v>1</v>
      </c>
      <c r="S27">
        <v>0</v>
      </c>
      <c r="T27">
        <v>0</v>
      </c>
      <c r="V27">
        <v>0</v>
      </c>
      <c r="Y27" s="12">
        <v>44841</v>
      </c>
      <c r="Z27">
        <v>0.6971412037037038</v>
      </c>
      <c r="AB27">
        <v>1</v>
      </c>
      <c r="AD27">
        <v>8.6588017673221351</v>
      </c>
      <c r="AE27">
        <v>16.464339200551194</v>
      </c>
      <c r="AF27">
        <v>7.805537433229059</v>
      </c>
      <c r="AG27">
        <v>0.67912518859960724</v>
      </c>
    </row>
    <row r="28" spans="1:62" x14ac:dyDescent="0.35">
      <c r="A28">
        <v>27</v>
      </c>
      <c r="B28">
        <v>1</v>
      </c>
      <c r="C28" t="s">
        <v>71</v>
      </c>
      <c r="D28" t="s">
        <v>27</v>
      </c>
      <c r="G28">
        <v>0.3</v>
      </c>
      <c r="H28">
        <v>0.3</v>
      </c>
      <c r="I28">
        <v>5169</v>
      </c>
      <c r="J28">
        <v>9617</v>
      </c>
      <c r="L28">
        <v>3785</v>
      </c>
      <c r="M28">
        <v>7.3</v>
      </c>
      <c r="N28">
        <v>14.042999999999999</v>
      </c>
      <c r="O28">
        <v>6.7430000000000003</v>
      </c>
      <c r="Q28">
        <v>0.46600000000000003</v>
      </c>
      <c r="R28">
        <v>1</v>
      </c>
      <c r="S28">
        <v>0</v>
      </c>
      <c r="T28">
        <v>0</v>
      </c>
      <c r="V28">
        <v>0</v>
      </c>
      <c r="Y28" s="12">
        <v>44841</v>
      </c>
      <c r="Z28">
        <v>0.70415509259259268</v>
      </c>
      <c r="AB28">
        <v>1</v>
      </c>
      <c r="AD28">
        <v>8.7104766531282944</v>
      </c>
      <c r="AE28">
        <v>16.432290664859703</v>
      </c>
      <c r="AF28">
        <v>7.7218140117314089</v>
      </c>
      <c r="AG28">
        <v>0.67912518859960724</v>
      </c>
      <c r="AI28">
        <v>100</v>
      </c>
      <c r="AK28">
        <v>2.2516749181682387</v>
      </c>
      <c r="AO28">
        <v>100</v>
      </c>
      <c r="AQ28">
        <v>5.1311540132435669E-2</v>
      </c>
      <c r="AU28">
        <v>100</v>
      </c>
      <c r="AW28">
        <v>2.4902954278518004</v>
      </c>
      <c r="BA28">
        <v>100</v>
      </c>
      <c r="BC28">
        <v>1.5885826131515546</v>
      </c>
      <c r="BG28">
        <v>8.8096590952401179</v>
      </c>
      <c r="BH28">
        <v>16.436507577450691</v>
      </c>
      <c r="BI28">
        <v>7.6268484822105718</v>
      </c>
      <c r="BJ28">
        <v>0.67377346454471421</v>
      </c>
    </row>
    <row r="29" spans="1:62" x14ac:dyDescent="0.35">
      <c r="A29">
        <v>28</v>
      </c>
      <c r="B29">
        <v>1</v>
      </c>
      <c r="C29" t="s">
        <v>71</v>
      </c>
      <c r="D29" t="s">
        <v>27</v>
      </c>
      <c r="G29">
        <v>0.3</v>
      </c>
      <c r="H29">
        <v>0.3</v>
      </c>
      <c r="I29">
        <v>5288</v>
      </c>
      <c r="J29">
        <v>9622</v>
      </c>
      <c r="L29">
        <v>3722</v>
      </c>
      <c r="M29">
        <v>7.4530000000000003</v>
      </c>
      <c r="N29">
        <v>14.05</v>
      </c>
      <c r="O29">
        <v>6.5970000000000004</v>
      </c>
      <c r="Q29">
        <v>0.45500000000000002</v>
      </c>
      <c r="R29">
        <v>1</v>
      </c>
      <c r="S29">
        <v>0</v>
      </c>
      <c r="T29">
        <v>0</v>
      </c>
      <c r="V29">
        <v>0</v>
      </c>
      <c r="Y29" s="12">
        <v>44841</v>
      </c>
      <c r="Z29">
        <v>0.71157407407407414</v>
      </c>
      <c r="AB29">
        <v>1</v>
      </c>
      <c r="AD29">
        <v>8.9088415373519432</v>
      </c>
      <c r="AE29">
        <v>16.440724490041678</v>
      </c>
      <c r="AF29">
        <v>7.5318829526897346</v>
      </c>
      <c r="AG29">
        <v>0.66842174048982106</v>
      </c>
    </row>
    <row r="30" spans="1:62" x14ac:dyDescent="0.35">
      <c r="A30">
        <v>29</v>
      </c>
      <c r="B30">
        <v>2</v>
      </c>
      <c r="C30" t="s">
        <v>70</v>
      </c>
      <c r="D30" t="s">
        <v>27</v>
      </c>
      <c r="G30">
        <v>0.5</v>
      </c>
      <c r="H30">
        <v>0.5</v>
      </c>
      <c r="I30">
        <v>5147</v>
      </c>
      <c r="J30">
        <v>7114</v>
      </c>
      <c r="L30">
        <v>2893</v>
      </c>
      <c r="M30">
        <v>4.3630000000000004</v>
      </c>
      <c r="N30">
        <v>6.306</v>
      </c>
      <c r="O30">
        <v>1.9419999999999999</v>
      </c>
      <c r="Q30">
        <v>0.187</v>
      </c>
      <c r="R30">
        <v>1</v>
      </c>
      <c r="S30">
        <v>0</v>
      </c>
      <c r="T30">
        <v>0</v>
      </c>
      <c r="V30">
        <v>0</v>
      </c>
      <c r="Y30" s="12">
        <v>44841</v>
      </c>
      <c r="Z30">
        <v>0.7247337962962962</v>
      </c>
      <c r="AB30">
        <v>1</v>
      </c>
      <c r="AD30">
        <v>5.2042824921143538</v>
      </c>
      <c r="AE30">
        <v>7.3261906672591097</v>
      </c>
      <c r="AF30">
        <v>2.1219081751447559</v>
      </c>
      <c r="AG30">
        <v>0.31654677302710454</v>
      </c>
    </row>
    <row r="31" spans="1:62" x14ac:dyDescent="0.35">
      <c r="A31">
        <v>30</v>
      </c>
      <c r="B31">
        <v>2</v>
      </c>
      <c r="C31" t="s">
        <v>70</v>
      </c>
      <c r="D31" t="s">
        <v>27</v>
      </c>
      <c r="G31">
        <v>0.5</v>
      </c>
      <c r="H31">
        <v>0.5</v>
      </c>
      <c r="I31">
        <v>3479</v>
      </c>
      <c r="J31">
        <v>7044</v>
      </c>
      <c r="L31">
        <v>2974</v>
      </c>
      <c r="M31">
        <v>3.0840000000000001</v>
      </c>
      <c r="N31">
        <v>6.2460000000000004</v>
      </c>
      <c r="O31">
        <v>3.1619999999999999</v>
      </c>
      <c r="Q31">
        <v>0.19500000000000001</v>
      </c>
      <c r="R31">
        <v>1</v>
      </c>
      <c r="S31">
        <v>0</v>
      </c>
      <c r="T31">
        <v>0</v>
      </c>
      <c r="V31">
        <v>0</v>
      </c>
      <c r="Y31" s="12">
        <v>44841</v>
      </c>
      <c r="Z31">
        <v>0.73187500000000005</v>
      </c>
      <c r="AB31">
        <v>1</v>
      </c>
      <c r="AD31">
        <v>3.5360171464754671</v>
      </c>
      <c r="AE31">
        <v>7.2553465357305562</v>
      </c>
      <c r="AF31">
        <v>3.7193293892550892</v>
      </c>
      <c r="AG31">
        <v>0.32480371871179675</v>
      </c>
      <c r="AK31">
        <v>8.4818727760878176E-2</v>
      </c>
      <c r="AQ31">
        <v>0.58758543989247902</v>
      </c>
      <c r="AW31">
        <v>1.2310569903326738</v>
      </c>
      <c r="BC31">
        <v>3.5779324947755407</v>
      </c>
      <c r="BG31">
        <v>3.5375173850956463</v>
      </c>
      <c r="BH31">
        <v>7.2340932962719897</v>
      </c>
      <c r="BI31">
        <v>3.6965759111763443</v>
      </c>
      <c r="BJ31">
        <v>0.31909521305324412</v>
      </c>
    </row>
    <row r="32" spans="1:62" x14ac:dyDescent="0.35">
      <c r="A32">
        <v>31</v>
      </c>
      <c r="B32">
        <v>2</v>
      </c>
      <c r="C32" t="s">
        <v>70</v>
      </c>
      <c r="D32" t="s">
        <v>27</v>
      </c>
      <c r="G32">
        <v>0.5</v>
      </c>
      <c r="H32">
        <v>0.5</v>
      </c>
      <c r="I32">
        <v>3482</v>
      </c>
      <c r="J32">
        <v>7002</v>
      </c>
      <c r="L32">
        <v>2862</v>
      </c>
      <c r="M32">
        <v>3.0859999999999999</v>
      </c>
      <c r="N32">
        <v>6.21</v>
      </c>
      <c r="O32">
        <v>3.1240000000000001</v>
      </c>
      <c r="Q32">
        <v>0.183</v>
      </c>
      <c r="R32">
        <v>1</v>
      </c>
      <c r="S32">
        <v>0</v>
      </c>
      <c r="T32">
        <v>0</v>
      </c>
      <c r="V32">
        <v>0</v>
      </c>
      <c r="Y32" s="12">
        <v>44841</v>
      </c>
      <c r="Z32">
        <v>0.73934027777777767</v>
      </c>
      <c r="AB32">
        <v>1</v>
      </c>
      <c r="AD32">
        <v>3.5390176237158251</v>
      </c>
      <c r="AE32">
        <v>7.2128400568134241</v>
      </c>
      <c r="AF32">
        <v>3.673822433097599</v>
      </c>
      <c r="AG32">
        <v>0.31338670739469149</v>
      </c>
    </row>
    <row r="33" spans="1:62" x14ac:dyDescent="0.35">
      <c r="A33">
        <v>32</v>
      </c>
      <c r="B33">
        <v>9</v>
      </c>
      <c r="C33" t="s">
        <v>108</v>
      </c>
      <c r="D33" t="s">
        <v>27</v>
      </c>
      <c r="G33">
        <v>0.5</v>
      </c>
      <c r="H33">
        <v>0.5</v>
      </c>
      <c r="I33">
        <v>3393</v>
      </c>
      <c r="J33">
        <v>5208</v>
      </c>
      <c r="L33">
        <v>694</v>
      </c>
      <c r="M33">
        <v>3.0179999999999998</v>
      </c>
      <c r="N33">
        <v>4.6909999999999998</v>
      </c>
      <c r="O33">
        <v>1.673</v>
      </c>
      <c r="Q33">
        <v>0</v>
      </c>
      <c r="R33">
        <v>1</v>
      </c>
      <c r="S33">
        <v>0</v>
      </c>
      <c r="T33">
        <v>0</v>
      </c>
      <c r="V33">
        <v>0</v>
      </c>
      <c r="Y33" s="12">
        <v>44841</v>
      </c>
      <c r="Z33">
        <v>0.75199074074074079</v>
      </c>
      <c r="AB33">
        <v>1</v>
      </c>
      <c r="AD33">
        <v>3.4500034655852128</v>
      </c>
      <c r="AE33">
        <v>5.3972061716387767</v>
      </c>
      <c r="AF33">
        <v>1.9472027060535639</v>
      </c>
      <c r="AG33">
        <v>9.2385988327868221E-2</v>
      </c>
    </row>
    <row r="34" spans="1:62" x14ac:dyDescent="0.35">
      <c r="A34">
        <v>33</v>
      </c>
      <c r="B34">
        <v>9</v>
      </c>
      <c r="C34" t="s">
        <v>108</v>
      </c>
      <c r="D34" t="s">
        <v>27</v>
      </c>
      <c r="G34">
        <v>0.5</v>
      </c>
      <c r="H34">
        <v>0.5</v>
      </c>
      <c r="I34">
        <v>3266</v>
      </c>
      <c r="J34">
        <v>5151</v>
      </c>
      <c r="L34">
        <v>682</v>
      </c>
      <c r="M34">
        <v>2.92</v>
      </c>
      <c r="N34">
        <v>4.6429999999999998</v>
      </c>
      <c r="O34">
        <v>1.722</v>
      </c>
      <c r="Q34">
        <v>0</v>
      </c>
      <c r="R34">
        <v>1</v>
      </c>
      <c r="S34">
        <v>0</v>
      </c>
      <c r="T34">
        <v>0</v>
      </c>
      <c r="V34">
        <v>0</v>
      </c>
      <c r="Y34" s="12">
        <v>44841</v>
      </c>
      <c r="Z34">
        <v>0.75899305555555552</v>
      </c>
      <c r="AB34">
        <v>1</v>
      </c>
      <c r="AD34">
        <v>3.3229832624100695</v>
      </c>
      <c r="AE34">
        <v>5.3395188073940973</v>
      </c>
      <c r="AF34">
        <v>2.0165355449840279</v>
      </c>
      <c r="AG34">
        <v>9.1162737115321232E-2</v>
      </c>
      <c r="AK34">
        <v>0.75529733999853377</v>
      </c>
      <c r="AQ34">
        <v>1.07458027205379</v>
      </c>
      <c r="AW34">
        <v>4.0182757207021309</v>
      </c>
      <c r="BC34">
        <v>7.7834625268503972</v>
      </c>
      <c r="BG34">
        <v>3.3104812739085787</v>
      </c>
      <c r="BH34">
        <v>5.3683624895164375</v>
      </c>
      <c r="BI34">
        <v>2.0578812156078579</v>
      </c>
      <c r="BJ34">
        <v>8.7747827480294222E-2</v>
      </c>
    </row>
    <row r="35" spans="1:62" x14ac:dyDescent="0.35">
      <c r="A35">
        <v>34</v>
      </c>
      <c r="B35">
        <v>9</v>
      </c>
      <c r="C35" t="s">
        <v>108</v>
      </c>
      <c r="D35" t="s">
        <v>27</v>
      </c>
      <c r="G35">
        <v>0.5</v>
      </c>
      <c r="H35">
        <v>0.5</v>
      </c>
      <c r="I35">
        <v>3241</v>
      </c>
      <c r="J35">
        <v>5208</v>
      </c>
      <c r="L35">
        <v>615</v>
      </c>
      <c r="M35">
        <v>2.9009999999999998</v>
      </c>
      <c r="N35">
        <v>4.6909999999999998</v>
      </c>
      <c r="O35">
        <v>1.7889999999999999</v>
      </c>
      <c r="Q35">
        <v>0</v>
      </c>
      <c r="R35">
        <v>1</v>
      </c>
      <c r="S35">
        <v>0</v>
      </c>
      <c r="T35">
        <v>0</v>
      </c>
      <c r="V35">
        <v>0</v>
      </c>
      <c r="Y35" s="12">
        <v>44841</v>
      </c>
      <c r="Z35">
        <v>0.76643518518518527</v>
      </c>
      <c r="AB35">
        <v>1</v>
      </c>
      <c r="AD35">
        <v>3.2979792854070884</v>
      </c>
      <c r="AE35">
        <v>5.3972061716387767</v>
      </c>
      <c r="AF35">
        <v>2.0992268862316883</v>
      </c>
      <c r="AG35">
        <v>8.4332917845267197E-2</v>
      </c>
    </row>
    <row r="36" spans="1:62" x14ac:dyDescent="0.35">
      <c r="A36">
        <v>35</v>
      </c>
      <c r="B36">
        <v>10</v>
      </c>
      <c r="C36" t="s">
        <v>109</v>
      </c>
      <c r="D36" t="s">
        <v>27</v>
      </c>
      <c r="G36">
        <v>0.5</v>
      </c>
      <c r="H36">
        <v>0.5</v>
      </c>
      <c r="I36">
        <v>2848</v>
      </c>
      <c r="J36">
        <v>6054</v>
      </c>
      <c r="L36">
        <v>1522</v>
      </c>
      <c r="M36">
        <v>2.6</v>
      </c>
      <c r="N36">
        <v>5.407</v>
      </c>
      <c r="O36">
        <v>2.8069999999999999</v>
      </c>
      <c r="Q36">
        <v>4.2999999999999997E-2</v>
      </c>
      <c r="R36">
        <v>1</v>
      </c>
      <c r="S36">
        <v>0</v>
      </c>
      <c r="T36">
        <v>0</v>
      </c>
      <c r="V36">
        <v>0</v>
      </c>
      <c r="Y36" s="12">
        <v>44841</v>
      </c>
      <c r="Z36">
        <v>0.7791435185185186</v>
      </c>
      <c r="AB36">
        <v>1</v>
      </c>
      <c r="AD36">
        <v>2.9049167669202287</v>
      </c>
      <c r="AE36">
        <v>6.2534081041124399</v>
      </c>
      <c r="AF36">
        <v>3.3484913371922111</v>
      </c>
      <c r="AG36">
        <v>0.17679032199361069</v>
      </c>
    </row>
    <row r="37" spans="1:62" x14ac:dyDescent="0.35">
      <c r="A37">
        <v>36</v>
      </c>
      <c r="B37">
        <v>10</v>
      </c>
      <c r="C37" t="s">
        <v>109</v>
      </c>
      <c r="D37" t="s">
        <v>27</v>
      </c>
      <c r="G37">
        <v>0.5</v>
      </c>
      <c r="H37">
        <v>0.5</v>
      </c>
      <c r="I37">
        <v>2940</v>
      </c>
      <c r="J37">
        <v>6142</v>
      </c>
      <c r="L37">
        <v>1563</v>
      </c>
      <c r="M37">
        <v>2.67</v>
      </c>
      <c r="N37">
        <v>5.4820000000000002</v>
      </c>
      <c r="O37">
        <v>2.8119999999999998</v>
      </c>
      <c r="Q37">
        <v>4.7E-2</v>
      </c>
      <c r="R37">
        <v>1</v>
      </c>
      <c r="S37">
        <v>0</v>
      </c>
      <c r="T37">
        <v>0</v>
      </c>
      <c r="V37">
        <v>0</v>
      </c>
      <c r="Y37" s="12">
        <v>44841</v>
      </c>
      <c r="Z37">
        <v>0.78634259259259265</v>
      </c>
      <c r="AB37">
        <v>1</v>
      </c>
      <c r="AD37">
        <v>2.9969314022911986</v>
      </c>
      <c r="AE37">
        <v>6.3424692980340502</v>
      </c>
      <c r="AF37">
        <v>3.3455378957428517</v>
      </c>
      <c r="AG37">
        <v>0.18096976363647957</v>
      </c>
      <c r="AK37">
        <v>0.29990455778209424</v>
      </c>
      <c r="AQ37">
        <v>1.2039689260539983</v>
      </c>
      <c r="AW37">
        <v>2.5705017950884135</v>
      </c>
      <c r="BC37">
        <v>1.9911259313892915</v>
      </c>
      <c r="BG37">
        <v>3.0014321181517349</v>
      </c>
      <c r="BH37">
        <v>6.3045170847151821</v>
      </c>
      <c r="BI37">
        <v>3.3030849665634472</v>
      </c>
      <c r="BJ37">
        <v>0.17918585561818187</v>
      </c>
    </row>
    <row r="38" spans="1:62" x14ac:dyDescent="0.35">
      <c r="A38">
        <v>37</v>
      </c>
      <c r="B38">
        <v>10</v>
      </c>
      <c r="C38" t="s">
        <v>109</v>
      </c>
      <c r="D38" t="s">
        <v>27</v>
      </c>
      <c r="G38">
        <v>0.5</v>
      </c>
      <c r="H38">
        <v>0.5</v>
      </c>
      <c r="I38">
        <v>2949</v>
      </c>
      <c r="J38">
        <v>6067</v>
      </c>
      <c r="L38">
        <v>1528</v>
      </c>
      <c r="M38">
        <v>2.677</v>
      </c>
      <c r="N38">
        <v>5.4180000000000001</v>
      </c>
      <c r="O38">
        <v>2.7410000000000001</v>
      </c>
      <c r="Q38">
        <v>4.3999999999999997E-2</v>
      </c>
      <c r="R38">
        <v>1</v>
      </c>
      <c r="S38">
        <v>0</v>
      </c>
      <c r="T38">
        <v>0</v>
      </c>
      <c r="V38">
        <v>0</v>
      </c>
      <c r="Y38" s="12">
        <v>44841</v>
      </c>
      <c r="Z38">
        <v>0.79377314814814814</v>
      </c>
      <c r="AB38">
        <v>1</v>
      </c>
      <c r="AD38">
        <v>3.0059328340122713</v>
      </c>
      <c r="AE38">
        <v>6.266564871396314</v>
      </c>
      <c r="AF38">
        <v>3.2606320373840427</v>
      </c>
      <c r="AG38">
        <v>0.17740194759988417</v>
      </c>
    </row>
    <row r="39" spans="1:62" x14ac:dyDescent="0.35">
      <c r="A39">
        <v>38</v>
      </c>
      <c r="B39">
        <v>11</v>
      </c>
      <c r="C39" t="s">
        <v>110</v>
      </c>
      <c r="D39" t="s">
        <v>27</v>
      </c>
      <c r="G39">
        <v>0.5</v>
      </c>
      <c r="H39">
        <v>0.5</v>
      </c>
      <c r="I39">
        <v>522</v>
      </c>
      <c r="J39">
        <v>754</v>
      </c>
      <c r="L39">
        <v>110</v>
      </c>
      <c r="M39">
        <v>0.81499999999999995</v>
      </c>
      <c r="N39">
        <v>0.91700000000000004</v>
      </c>
      <c r="O39">
        <v>0.10199999999999999</v>
      </c>
      <c r="Q39">
        <v>0</v>
      </c>
      <c r="R39">
        <v>1</v>
      </c>
      <c r="S39">
        <v>0</v>
      </c>
      <c r="T39">
        <v>0</v>
      </c>
      <c r="V39">
        <v>0</v>
      </c>
      <c r="Y39" s="12">
        <v>44841</v>
      </c>
      <c r="Z39">
        <v>0.80480324074074072</v>
      </c>
      <c r="AB39">
        <v>1</v>
      </c>
      <c r="AD39">
        <v>0.57854674656288385</v>
      </c>
      <c r="AE39">
        <v>0.88949528837908853</v>
      </c>
      <c r="AF39">
        <v>0.31094854181620468</v>
      </c>
      <c r="AG39">
        <v>3.2854429317247941E-2</v>
      </c>
    </row>
    <row r="40" spans="1:62" x14ac:dyDescent="0.35">
      <c r="A40">
        <v>39</v>
      </c>
      <c r="B40">
        <v>11</v>
      </c>
      <c r="C40" t="s">
        <v>110</v>
      </c>
      <c r="D40" t="s">
        <v>27</v>
      </c>
      <c r="G40">
        <v>0.5</v>
      </c>
      <c r="H40">
        <v>0.5</v>
      </c>
      <c r="I40">
        <v>1641</v>
      </c>
      <c r="J40">
        <v>5847</v>
      </c>
      <c r="L40">
        <v>1461</v>
      </c>
      <c r="M40">
        <v>1.6739999999999999</v>
      </c>
      <c r="N40">
        <v>5.2320000000000002</v>
      </c>
      <c r="O40">
        <v>3.5579999999999998</v>
      </c>
      <c r="Q40">
        <v>3.6999999999999998E-2</v>
      </c>
      <c r="R40">
        <v>1</v>
      </c>
      <c r="S40">
        <v>0</v>
      </c>
      <c r="T40">
        <v>0</v>
      </c>
      <c r="V40">
        <v>0</v>
      </c>
      <c r="Y40" s="12">
        <v>44841</v>
      </c>
      <c r="Z40">
        <v>0.81153935185185189</v>
      </c>
      <c r="AB40">
        <v>2</v>
      </c>
      <c r="AD40">
        <v>1.6977247572163099</v>
      </c>
      <c r="AE40">
        <v>6.0439118865922881</v>
      </c>
      <c r="AF40">
        <v>4.346187129375978</v>
      </c>
      <c r="AG40">
        <v>0.17057212832983015</v>
      </c>
      <c r="AK40">
        <v>65.332391060751078</v>
      </c>
      <c r="AQ40">
        <v>5.0914696770282912</v>
      </c>
      <c r="AW40">
        <v>36.177754685099046</v>
      </c>
      <c r="BC40">
        <v>2.9103266226413589</v>
      </c>
      <c r="BG40">
        <v>2.5213557596945013</v>
      </c>
      <c r="BH40">
        <v>6.2017930939987789</v>
      </c>
      <c r="BI40">
        <v>3.680437334304278</v>
      </c>
      <c r="BJ40">
        <v>0.16812562590473618</v>
      </c>
    </row>
    <row r="41" spans="1:62" x14ac:dyDescent="0.35">
      <c r="A41">
        <v>40</v>
      </c>
      <c r="B41">
        <v>11</v>
      </c>
      <c r="C41" t="s">
        <v>110</v>
      </c>
      <c r="D41" t="s">
        <v>27</v>
      </c>
      <c r="G41">
        <v>0.5</v>
      </c>
      <c r="H41">
        <v>0.5</v>
      </c>
      <c r="I41">
        <v>3288</v>
      </c>
      <c r="J41">
        <v>6159</v>
      </c>
      <c r="L41">
        <v>1413</v>
      </c>
      <c r="M41">
        <v>2.9369999999999998</v>
      </c>
      <c r="N41">
        <v>5.4969999999999999</v>
      </c>
      <c r="O41">
        <v>2.5590000000000002</v>
      </c>
      <c r="Q41">
        <v>3.2000000000000001E-2</v>
      </c>
      <c r="R41">
        <v>1</v>
      </c>
      <c r="S41">
        <v>0</v>
      </c>
      <c r="T41">
        <v>0</v>
      </c>
      <c r="V41">
        <v>0</v>
      </c>
      <c r="Y41" s="12">
        <v>44841</v>
      </c>
      <c r="Z41">
        <v>0.81881944444444443</v>
      </c>
      <c r="AB41">
        <v>2</v>
      </c>
      <c r="AD41">
        <v>3.344986762172693</v>
      </c>
      <c r="AE41">
        <v>6.3596743014052706</v>
      </c>
      <c r="AF41">
        <v>3.0146875392325776</v>
      </c>
      <c r="AG41">
        <v>0.1656791234796422</v>
      </c>
    </row>
    <row r="42" spans="1:62" x14ac:dyDescent="0.35">
      <c r="A42">
        <v>41</v>
      </c>
      <c r="B42">
        <v>12</v>
      </c>
      <c r="C42" t="s">
        <v>111</v>
      </c>
      <c r="D42" t="s">
        <v>27</v>
      </c>
      <c r="G42">
        <v>0.5</v>
      </c>
      <c r="H42">
        <v>0.5</v>
      </c>
      <c r="I42">
        <v>2725</v>
      </c>
      <c r="J42">
        <v>6699</v>
      </c>
      <c r="L42">
        <v>1778</v>
      </c>
      <c r="M42">
        <v>2.5059999999999998</v>
      </c>
      <c r="N42">
        <v>5.9539999999999997</v>
      </c>
      <c r="O42">
        <v>3.4489999999999998</v>
      </c>
      <c r="Q42">
        <v>7.0000000000000007E-2</v>
      </c>
      <c r="R42">
        <v>1</v>
      </c>
      <c r="S42">
        <v>0</v>
      </c>
      <c r="T42">
        <v>0</v>
      </c>
      <c r="V42">
        <v>0</v>
      </c>
      <c r="Y42" s="12">
        <v>44841</v>
      </c>
      <c r="Z42">
        <v>0.83170138888888889</v>
      </c>
      <c r="AB42">
        <v>1</v>
      </c>
      <c r="AD42">
        <v>2.7818972000655622</v>
      </c>
      <c r="AE42">
        <v>6.9061861731969705</v>
      </c>
      <c r="AF42">
        <v>4.1242889731314083</v>
      </c>
      <c r="AG42">
        <v>0.20288634786127988</v>
      </c>
    </row>
    <row r="43" spans="1:62" x14ac:dyDescent="0.35">
      <c r="A43">
        <v>42</v>
      </c>
      <c r="B43">
        <v>12</v>
      </c>
      <c r="C43" t="s">
        <v>111</v>
      </c>
      <c r="D43" t="s">
        <v>27</v>
      </c>
      <c r="G43">
        <v>0.5</v>
      </c>
      <c r="H43">
        <v>0.5</v>
      </c>
      <c r="I43">
        <v>3095</v>
      </c>
      <c r="J43">
        <v>6458</v>
      </c>
      <c r="L43">
        <v>1814</v>
      </c>
      <c r="M43">
        <v>2.7890000000000001</v>
      </c>
      <c r="N43">
        <v>5.75</v>
      </c>
      <c r="O43">
        <v>2.9609999999999999</v>
      </c>
      <c r="Q43">
        <v>7.3999999999999996E-2</v>
      </c>
      <c r="R43">
        <v>1</v>
      </c>
      <c r="S43">
        <v>0</v>
      </c>
      <c r="T43">
        <v>0</v>
      </c>
      <c r="V43">
        <v>0</v>
      </c>
      <c r="Y43" s="12">
        <v>44841</v>
      </c>
      <c r="Z43">
        <v>0.83863425925925927</v>
      </c>
      <c r="AB43">
        <v>1</v>
      </c>
      <c r="AD43">
        <v>3.1519560597096801</v>
      </c>
      <c r="AE43">
        <v>6.662279948934378</v>
      </c>
      <c r="AF43">
        <v>3.510323889224698</v>
      </c>
      <c r="AG43">
        <v>0.20655610149892084</v>
      </c>
      <c r="AK43">
        <v>6.6565341621122869</v>
      </c>
      <c r="AQ43">
        <v>1.1458434677022127</v>
      </c>
      <c r="AW43">
        <v>8.7084311870116657</v>
      </c>
      <c r="BC43">
        <v>3.5664065107837475</v>
      </c>
      <c r="BG43">
        <v>3.2604733199026175</v>
      </c>
      <c r="BH43">
        <v>6.6243277356155099</v>
      </c>
      <c r="BI43">
        <v>3.3638544157128925</v>
      </c>
      <c r="BJ43">
        <v>0.20293731666180265</v>
      </c>
    </row>
    <row r="44" spans="1:62" x14ac:dyDescent="0.35">
      <c r="A44">
        <v>43</v>
      </c>
      <c r="B44">
        <v>12</v>
      </c>
      <c r="C44" t="s">
        <v>111</v>
      </c>
      <c r="D44" t="s">
        <v>27</v>
      </c>
      <c r="G44">
        <v>0.5</v>
      </c>
      <c r="H44">
        <v>0.5</v>
      </c>
      <c r="I44">
        <v>3312</v>
      </c>
      <c r="J44">
        <v>6383</v>
      </c>
      <c r="L44">
        <v>1743</v>
      </c>
      <c r="M44">
        <v>2.9550000000000001</v>
      </c>
      <c r="N44">
        <v>5.6859999999999999</v>
      </c>
      <c r="O44">
        <v>2.7309999999999999</v>
      </c>
      <c r="Q44">
        <v>6.6000000000000003E-2</v>
      </c>
      <c r="R44">
        <v>1</v>
      </c>
      <c r="S44">
        <v>0</v>
      </c>
      <c r="T44">
        <v>0</v>
      </c>
      <c r="V44">
        <v>0</v>
      </c>
      <c r="Y44" s="12">
        <v>44841</v>
      </c>
      <c r="Z44">
        <v>0.84599537037037031</v>
      </c>
      <c r="AB44">
        <v>1</v>
      </c>
      <c r="AD44">
        <v>3.3689905800955544</v>
      </c>
      <c r="AE44">
        <v>6.5863755222966418</v>
      </c>
      <c r="AF44">
        <v>3.2173849422010874</v>
      </c>
      <c r="AG44">
        <v>0.19931853182468448</v>
      </c>
    </row>
    <row r="45" spans="1:62" x14ac:dyDescent="0.35">
      <c r="A45">
        <v>44</v>
      </c>
      <c r="B45">
        <v>13</v>
      </c>
      <c r="C45" t="s">
        <v>112</v>
      </c>
      <c r="D45" t="s">
        <v>27</v>
      </c>
      <c r="G45">
        <v>0.5</v>
      </c>
      <c r="H45">
        <v>0.5</v>
      </c>
      <c r="I45">
        <v>5628</v>
      </c>
      <c r="J45">
        <v>8874</v>
      </c>
      <c r="L45">
        <v>10847</v>
      </c>
      <c r="M45">
        <v>4.7329999999999997</v>
      </c>
      <c r="N45">
        <v>7.7960000000000003</v>
      </c>
      <c r="O45">
        <v>3.0640000000000001</v>
      </c>
      <c r="Q45">
        <v>1.018</v>
      </c>
      <c r="R45">
        <v>1</v>
      </c>
      <c r="S45">
        <v>0</v>
      </c>
      <c r="T45">
        <v>0</v>
      </c>
      <c r="V45">
        <v>0</v>
      </c>
      <c r="Y45" s="12">
        <v>44841</v>
      </c>
      <c r="Z45">
        <v>0.85876157407407405</v>
      </c>
      <c r="AB45">
        <v>1</v>
      </c>
      <c r="AD45">
        <v>5.6853590096517062</v>
      </c>
      <c r="AE45">
        <v>9.1074145456913183</v>
      </c>
      <c r="AF45">
        <v>3.4220555360396121</v>
      </c>
      <c r="AG45">
        <v>1.1273584517436692</v>
      </c>
    </row>
    <row r="46" spans="1:62" x14ac:dyDescent="0.35">
      <c r="A46">
        <v>45</v>
      </c>
      <c r="B46">
        <v>13</v>
      </c>
      <c r="C46" t="s">
        <v>112</v>
      </c>
      <c r="D46" t="s">
        <v>27</v>
      </c>
      <c r="G46">
        <v>0.5</v>
      </c>
      <c r="H46">
        <v>0.5</v>
      </c>
      <c r="I46">
        <v>6527</v>
      </c>
      <c r="J46">
        <v>8668</v>
      </c>
      <c r="L46">
        <v>10888</v>
      </c>
      <c r="M46">
        <v>5.423</v>
      </c>
      <c r="N46">
        <v>7.6219999999999999</v>
      </c>
      <c r="O46">
        <v>2.1989999999999998</v>
      </c>
      <c r="Q46">
        <v>1.0229999999999999</v>
      </c>
      <c r="R46">
        <v>1</v>
      </c>
      <c r="S46">
        <v>0</v>
      </c>
      <c r="T46">
        <v>0</v>
      </c>
      <c r="V46">
        <v>0</v>
      </c>
      <c r="Y46" s="12">
        <v>44841</v>
      </c>
      <c r="Z46">
        <v>0.86594907407407407</v>
      </c>
      <c r="AB46">
        <v>1</v>
      </c>
      <c r="AD46">
        <v>6.5845020226789011</v>
      </c>
      <c r="AE46">
        <v>8.898930387193003</v>
      </c>
      <c r="AF46">
        <v>2.3144283645141019</v>
      </c>
      <c r="AG46">
        <v>1.1315378933865381</v>
      </c>
      <c r="AK46">
        <v>3.5509378240144525</v>
      </c>
      <c r="AQ46">
        <v>2.5265578696940043</v>
      </c>
      <c r="AW46">
        <v>0.44709361436073847</v>
      </c>
      <c r="BC46">
        <v>1.8122088465928918</v>
      </c>
      <c r="BG46">
        <v>6.7035209532130899</v>
      </c>
      <c r="BH46">
        <v>9.0127870271496064</v>
      </c>
      <c r="BI46">
        <v>2.3092660739365174</v>
      </c>
      <c r="BJ46">
        <v>1.1418845598926648</v>
      </c>
    </row>
    <row r="47" spans="1:62" x14ac:dyDescent="0.35">
      <c r="A47">
        <v>46</v>
      </c>
      <c r="B47">
        <v>13</v>
      </c>
      <c r="C47" t="s">
        <v>112</v>
      </c>
      <c r="D47" t="s">
        <v>27</v>
      </c>
      <c r="G47">
        <v>0.5</v>
      </c>
      <c r="H47">
        <v>0.5</v>
      </c>
      <c r="I47">
        <v>6765</v>
      </c>
      <c r="J47">
        <v>8893</v>
      </c>
      <c r="L47">
        <v>11091</v>
      </c>
      <c r="M47">
        <v>5.6050000000000004</v>
      </c>
      <c r="N47">
        <v>7.8129999999999997</v>
      </c>
      <c r="O47">
        <v>2.2080000000000002</v>
      </c>
      <c r="Q47">
        <v>1.044</v>
      </c>
      <c r="R47">
        <v>1</v>
      </c>
      <c r="S47">
        <v>0</v>
      </c>
      <c r="T47">
        <v>0</v>
      </c>
      <c r="V47">
        <v>0</v>
      </c>
      <c r="Y47" s="12">
        <v>44841</v>
      </c>
      <c r="Z47">
        <v>0.87351851851851858</v>
      </c>
      <c r="AB47">
        <v>1</v>
      </c>
      <c r="AD47">
        <v>6.8225398837472788</v>
      </c>
      <c r="AE47">
        <v>9.1266436671062117</v>
      </c>
      <c r="AF47">
        <v>2.3041037833589328</v>
      </c>
      <c r="AG47">
        <v>1.1522312263987913</v>
      </c>
    </row>
    <row r="48" spans="1:62" x14ac:dyDescent="0.35">
      <c r="A48">
        <v>47</v>
      </c>
      <c r="B48">
        <v>14</v>
      </c>
      <c r="C48" t="s">
        <v>113</v>
      </c>
      <c r="D48" t="s">
        <v>27</v>
      </c>
      <c r="G48">
        <v>0.5</v>
      </c>
      <c r="H48">
        <v>0.5</v>
      </c>
      <c r="I48">
        <v>4736</v>
      </c>
      <c r="J48">
        <v>7597</v>
      </c>
      <c r="L48">
        <v>1950</v>
      </c>
      <c r="M48">
        <v>4.048</v>
      </c>
      <c r="N48">
        <v>6.7149999999999999</v>
      </c>
      <c r="O48">
        <v>2.6659999999999999</v>
      </c>
      <c r="Q48">
        <v>8.7999999999999995E-2</v>
      </c>
      <c r="R48">
        <v>1</v>
      </c>
      <c r="S48">
        <v>0</v>
      </c>
      <c r="T48">
        <v>0</v>
      </c>
      <c r="V48">
        <v>0</v>
      </c>
      <c r="Y48" s="12">
        <v>44841</v>
      </c>
      <c r="Z48">
        <v>0.88662037037037045</v>
      </c>
      <c r="AB48">
        <v>1</v>
      </c>
      <c r="AD48">
        <v>4.7932171101853474</v>
      </c>
      <c r="AE48">
        <v>7.8150151748061294</v>
      </c>
      <c r="AF48">
        <v>3.021798064620782</v>
      </c>
      <c r="AG48">
        <v>0.22041961524112008</v>
      </c>
    </row>
    <row r="49" spans="1:62" x14ac:dyDescent="0.35">
      <c r="A49">
        <v>48</v>
      </c>
      <c r="B49">
        <v>14</v>
      </c>
      <c r="C49" t="s">
        <v>113</v>
      </c>
      <c r="D49" t="s">
        <v>27</v>
      </c>
      <c r="G49">
        <v>0.5</v>
      </c>
      <c r="H49">
        <v>0.5</v>
      </c>
      <c r="I49">
        <v>4022</v>
      </c>
      <c r="J49">
        <v>7614</v>
      </c>
      <c r="L49">
        <v>1988</v>
      </c>
      <c r="M49">
        <v>3.5</v>
      </c>
      <c r="N49">
        <v>6.7290000000000001</v>
      </c>
      <c r="O49">
        <v>3.2290000000000001</v>
      </c>
      <c r="Q49">
        <v>9.1999999999999998E-2</v>
      </c>
      <c r="R49">
        <v>1</v>
      </c>
      <c r="S49">
        <v>0</v>
      </c>
      <c r="T49">
        <v>0</v>
      </c>
      <c r="V49">
        <v>0</v>
      </c>
      <c r="Y49" s="12">
        <v>44841</v>
      </c>
      <c r="Z49">
        <v>0.89372685185185186</v>
      </c>
      <c r="AB49">
        <v>1</v>
      </c>
      <c r="AD49">
        <v>4.0791035269802123</v>
      </c>
      <c r="AE49">
        <v>7.8322201781773506</v>
      </c>
      <c r="AF49">
        <v>3.7531166511971383</v>
      </c>
      <c r="AG49">
        <v>0.22429324408085222</v>
      </c>
      <c r="AK49">
        <v>3.0367485963934429</v>
      </c>
      <c r="AQ49">
        <v>0.3106033518157118</v>
      </c>
      <c r="AW49">
        <v>2.5705013945070498</v>
      </c>
      <c r="BC49">
        <v>0.40987350361516428</v>
      </c>
      <c r="BG49">
        <v>4.0180938230929391</v>
      </c>
      <c r="BH49">
        <v>7.820075469915313</v>
      </c>
      <c r="BI49">
        <v>3.8019816468223739</v>
      </c>
      <c r="BJ49">
        <v>0.22383452487614711</v>
      </c>
    </row>
    <row r="50" spans="1:62" x14ac:dyDescent="0.35">
      <c r="A50">
        <v>49</v>
      </c>
      <c r="B50">
        <v>14</v>
      </c>
      <c r="C50" t="s">
        <v>113</v>
      </c>
      <c r="D50" t="s">
        <v>27</v>
      </c>
      <c r="G50">
        <v>0.5</v>
      </c>
      <c r="H50">
        <v>0.5</v>
      </c>
      <c r="I50">
        <v>3900</v>
      </c>
      <c r="J50">
        <v>7590</v>
      </c>
      <c r="L50">
        <v>1979</v>
      </c>
      <c r="M50">
        <v>3.407</v>
      </c>
      <c r="N50">
        <v>6.7089999999999996</v>
      </c>
      <c r="O50">
        <v>3.302</v>
      </c>
      <c r="Q50">
        <v>9.0999999999999998E-2</v>
      </c>
      <c r="R50">
        <v>1</v>
      </c>
      <c r="S50">
        <v>0</v>
      </c>
      <c r="T50">
        <v>0</v>
      </c>
      <c r="V50">
        <v>0</v>
      </c>
      <c r="Y50" s="12">
        <v>44841</v>
      </c>
      <c r="Z50">
        <v>0.9011689814814815</v>
      </c>
      <c r="AB50">
        <v>1</v>
      </c>
      <c r="AD50">
        <v>3.9570841192056658</v>
      </c>
      <c r="AE50">
        <v>7.8079307616532754</v>
      </c>
      <c r="AF50">
        <v>3.8508466424476095</v>
      </c>
      <c r="AG50">
        <v>0.223375805671442</v>
      </c>
    </row>
    <row r="51" spans="1:62" x14ac:dyDescent="0.35">
      <c r="A51">
        <v>50</v>
      </c>
      <c r="B51">
        <v>15</v>
      </c>
      <c r="C51" t="s">
        <v>114</v>
      </c>
      <c r="D51" t="s">
        <v>27</v>
      </c>
      <c r="G51">
        <v>0.5</v>
      </c>
      <c r="H51">
        <v>0.5</v>
      </c>
      <c r="I51">
        <v>6823</v>
      </c>
      <c r="J51">
        <v>10357</v>
      </c>
      <c r="L51">
        <v>1301</v>
      </c>
      <c r="M51">
        <v>5.649</v>
      </c>
      <c r="N51">
        <v>9.0530000000000008</v>
      </c>
      <c r="O51">
        <v>3.4039999999999999</v>
      </c>
      <c r="Q51">
        <v>0.02</v>
      </c>
      <c r="R51">
        <v>1</v>
      </c>
      <c r="S51">
        <v>0</v>
      </c>
      <c r="T51">
        <v>0</v>
      </c>
      <c r="V51">
        <v>0</v>
      </c>
      <c r="Y51" s="12">
        <v>44841</v>
      </c>
      <c r="Z51">
        <v>0.91413194444444434</v>
      </c>
      <c r="AB51">
        <v>1</v>
      </c>
      <c r="AD51">
        <v>6.8805491103941954</v>
      </c>
      <c r="AE51">
        <v>10.608298075074821</v>
      </c>
      <c r="AF51">
        <v>3.7277489646806252</v>
      </c>
      <c r="AG51">
        <v>0.15426211216253691</v>
      </c>
    </row>
    <row r="52" spans="1:62" x14ac:dyDescent="0.35">
      <c r="A52">
        <v>51</v>
      </c>
      <c r="B52">
        <v>15</v>
      </c>
      <c r="C52" t="s">
        <v>114</v>
      </c>
      <c r="D52" t="s">
        <v>27</v>
      </c>
      <c r="G52">
        <v>0.5</v>
      </c>
      <c r="H52">
        <v>0.5</v>
      </c>
      <c r="I52">
        <v>8206</v>
      </c>
      <c r="J52">
        <v>10405</v>
      </c>
      <c r="L52">
        <v>1301</v>
      </c>
      <c r="M52">
        <v>6.7110000000000003</v>
      </c>
      <c r="N52">
        <v>9.0939999999999994</v>
      </c>
      <c r="O52">
        <v>2.383</v>
      </c>
      <c r="Q52">
        <v>0.02</v>
      </c>
      <c r="R52">
        <v>1</v>
      </c>
      <c r="S52">
        <v>0</v>
      </c>
      <c r="T52">
        <v>0</v>
      </c>
      <c r="V52">
        <v>0</v>
      </c>
      <c r="Y52" s="12">
        <v>44841</v>
      </c>
      <c r="Z52">
        <v>0.9215740740740741</v>
      </c>
      <c r="AB52">
        <v>1</v>
      </c>
      <c r="AD52">
        <v>8.2637691181991002</v>
      </c>
      <c r="AE52">
        <v>10.656876908122969</v>
      </c>
      <c r="AF52">
        <v>2.3931077899238691</v>
      </c>
      <c r="AG52">
        <v>0.15426211216253691</v>
      </c>
      <c r="AK52">
        <v>2.8976771059827273</v>
      </c>
      <c r="AQ52">
        <v>7.5945305544998648E-2</v>
      </c>
      <c r="AW52">
        <v>9.7064432789666988</v>
      </c>
      <c r="BC52">
        <v>2.9504470744586837</v>
      </c>
      <c r="BG52">
        <v>8.1457503467450305</v>
      </c>
      <c r="BH52">
        <v>10.660925144210317</v>
      </c>
      <c r="BI52">
        <v>2.5151747974652858</v>
      </c>
      <c r="BJ52">
        <v>0.1520194849395341</v>
      </c>
    </row>
    <row r="53" spans="1:62" x14ac:dyDescent="0.35">
      <c r="A53">
        <v>52</v>
      </c>
      <c r="B53">
        <v>15</v>
      </c>
      <c r="C53" t="s">
        <v>114</v>
      </c>
      <c r="D53" t="s">
        <v>27</v>
      </c>
      <c r="G53">
        <v>0.5</v>
      </c>
      <c r="H53">
        <v>0.5</v>
      </c>
      <c r="I53">
        <v>7970</v>
      </c>
      <c r="J53">
        <v>10413</v>
      </c>
      <c r="L53">
        <v>1257</v>
      </c>
      <c r="M53">
        <v>6.5289999999999999</v>
      </c>
      <c r="N53">
        <v>9.1</v>
      </c>
      <c r="O53">
        <v>2.5710000000000002</v>
      </c>
      <c r="Q53">
        <v>1.4999999999999999E-2</v>
      </c>
      <c r="R53">
        <v>1</v>
      </c>
      <c r="S53">
        <v>0</v>
      </c>
      <c r="T53">
        <v>0</v>
      </c>
      <c r="V53">
        <v>0</v>
      </c>
      <c r="Y53" s="12">
        <v>44841</v>
      </c>
      <c r="Z53">
        <v>0.92935185185185187</v>
      </c>
      <c r="AB53">
        <v>1</v>
      </c>
      <c r="AD53">
        <v>8.0277315752909608</v>
      </c>
      <c r="AE53">
        <v>10.664973380297663</v>
      </c>
      <c r="AF53">
        <v>2.6372418050067026</v>
      </c>
      <c r="AG53">
        <v>0.14977685771653126</v>
      </c>
    </row>
    <row r="54" spans="1:62" x14ac:dyDescent="0.35">
      <c r="A54">
        <v>53</v>
      </c>
      <c r="B54">
        <v>16</v>
      </c>
      <c r="C54" t="s">
        <v>115</v>
      </c>
      <c r="D54" t="s">
        <v>27</v>
      </c>
      <c r="G54">
        <v>0.5</v>
      </c>
      <c r="H54">
        <v>0.5</v>
      </c>
      <c r="I54">
        <v>6924</v>
      </c>
      <c r="J54">
        <v>8937</v>
      </c>
      <c r="L54">
        <v>9576</v>
      </c>
      <c r="M54">
        <v>5.7270000000000003</v>
      </c>
      <c r="N54">
        <v>7.85</v>
      </c>
      <c r="O54">
        <v>2.1230000000000002</v>
      </c>
      <c r="Q54">
        <v>0.88600000000000001</v>
      </c>
      <c r="R54">
        <v>1</v>
      </c>
      <c r="S54">
        <v>0</v>
      </c>
      <c r="T54">
        <v>0</v>
      </c>
      <c r="V54">
        <v>0</v>
      </c>
      <c r="Y54" s="12">
        <v>44841</v>
      </c>
      <c r="Z54">
        <v>0.9425810185185185</v>
      </c>
      <c r="AB54">
        <v>1</v>
      </c>
      <c r="AD54">
        <v>6.9815651774862379</v>
      </c>
      <c r="AE54">
        <v>9.171174264067016</v>
      </c>
      <c r="AF54">
        <v>2.189609086580778</v>
      </c>
      <c r="AG54">
        <v>0.99779576081473376</v>
      </c>
    </row>
    <row r="55" spans="1:62" x14ac:dyDescent="0.35">
      <c r="A55">
        <v>54</v>
      </c>
      <c r="B55">
        <v>16</v>
      </c>
      <c r="C55" t="s">
        <v>115</v>
      </c>
      <c r="D55" t="s">
        <v>27</v>
      </c>
      <c r="G55">
        <v>0.5</v>
      </c>
      <c r="H55">
        <v>0.5</v>
      </c>
      <c r="I55">
        <v>6770</v>
      </c>
      <c r="J55">
        <v>9010</v>
      </c>
      <c r="L55">
        <v>9606</v>
      </c>
      <c r="M55">
        <v>5.609</v>
      </c>
      <c r="N55">
        <v>7.9119999999999999</v>
      </c>
      <c r="O55">
        <v>2.3029999999999999</v>
      </c>
      <c r="Q55">
        <v>0.88900000000000001</v>
      </c>
      <c r="R55">
        <v>1</v>
      </c>
      <c r="S55">
        <v>0</v>
      </c>
      <c r="T55">
        <v>0</v>
      </c>
      <c r="V55">
        <v>0</v>
      </c>
      <c r="Y55" s="12">
        <v>44841</v>
      </c>
      <c r="Z55">
        <v>0.94976851851851851</v>
      </c>
      <c r="AB55">
        <v>1</v>
      </c>
      <c r="AD55">
        <v>6.8275406791478748</v>
      </c>
      <c r="AE55">
        <v>9.2450545726610791</v>
      </c>
      <c r="AF55">
        <v>2.4175138935132043</v>
      </c>
      <c r="AG55">
        <v>1.0008538888461012</v>
      </c>
      <c r="AK55">
        <v>3.9283312698430848</v>
      </c>
      <c r="AQ55">
        <v>1.2447131834104626</v>
      </c>
      <c r="AW55">
        <v>5.9666095911144561</v>
      </c>
      <c r="BC55">
        <v>0.21411530873149243</v>
      </c>
      <c r="BG55">
        <v>6.6960197601121951</v>
      </c>
      <c r="BH55">
        <v>9.1878732379273167</v>
      </c>
      <c r="BI55">
        <v>2.4918534778151225</v>
      </c>
      <c r="BJ55">
        <v>0.99978354403512237</v>
      </c>
    </row>
    <row r="56" spans="1:62" x14ac:dyDescent="0.35">
      <c r="A56">
        <v>55</v>
      </c>
      <c r="B56">
        <v>16</v>
      </c>
      <c r="C56" t="s">
        <v>115</v>
      </c>
      <c r="D56" t="s">
        <v>27</v>
      </c>
      <c r="G56">
        <v>0.5</v>
      </c>
      <c r="H56">
        <v>0.5</v>
      </c>
      <c r="I56">
        <v>6507</v>
      </c>
      <c r="J56">
        <v>8897</v>
      </c>
      <c r="L56">
        <v>9585</v>
      </c>
      <c r="M56">
        <v>5.407</v>
      </c>
      <c r="N56">
        <v>7.8159999999999998</v>
      </c>
      <c r="O56">
        <v>2.4089999999999998</v>
      </c>
      <c r="Q56">
        <v>0.88600000000000001</v>
      </c>
      <c r="R56">
        <v>1</v>
      </c>
      <c r="S56">
        <v>0</v>
      </c>
      <c r="T56">
        <v>0</v>
      </c>
      <c r="V56">
        <v>0</v>
      </c>
      <c r="Y56" s="12">
        <v>44841</v>
      </c>
      <c r="Z56">
        <v>0.95733796296296303</v>
      </c>
      <c r="AB56">
        <v>1</v>
      </c>
      <c r="AD56">
        <v>6.5644988410765155</v>
      </c>
      <c r="AE56">
        <v>9.1306919031935561</v>
      </c>
      <c r="AF56">
        <v>2.5661930621170406</v>
      </c>
      <c r="AG56">
        <v>0.9987131992241437</v>
      </c>
    </row>
    <row r="57" spans="1:62" x14ac:dyDescent="0.35">
      <c r="A57">
        <v>56</v>
      </c>
      <c r="B57">
        <v>17</v>
      </c>
      <c r="C57" t="s">
        <v>116</v>
      </c>
      <c r="D57" t="s">
        <v>27</v>
      </c>
      <c r="G57">
        <v>0.5</v>
      </c>
      <c r="H57">
        <v>0.5</v>
      </c>
      <c r="I57">
        <v>4902</v>
      </c>
      <c r="J57">
        <v>6674</v>
      </c>
      <c r="L57">
        <v>2359</v>
      </c>
      <c r="M57">
        <v>4.1749999999999998</v>
      </c>
      <c r="N57">
        <v>5.9329999999999998</v>
      </c>
      <c r="O57">
        <v>1.758</v>
      </c>
      <c r="Q57">
        <v>0.13100000000000001</v>
      </c>
      <c r="R57">
        <v>1</v>
      </c>
      <c r="S57">
        <v>0</v>
      </c>
      <c r="T57">
        <v>0</v>
      </c>
      <c r="V57">
        <v>0</v>
      </c>
      <c r="Y57" s="12">
        <v>44841</v>
      </c>
      <c r="Z57">
        <v>0.97027777777777768</v>
      </c>
      <c r="AB57">
        <v>1</v>
      </c>
      <c r="AD57">
        <v>4.9592435174851408</v>
      </c>
      <c r="AE57">
        <v>6.8808846976510578</v>
      </c>
      <c r="AF57">
        <v>1.921641180165917</v>
      </c>
      <c r="AG57">
        <v>0.2621120940687634</v>
      </c>
    </row>
    <row r="58" spans="1:62" x14ac:dyDescent="0.35">
      <c r="A58">
        <v>57</v>
      </c>
      <c r="B58">
        <v>17</v>
      </c>
      <c r="C58" t="s">
        <v>116</v>
      </c>
      <c r="D58" t="s">
        <v>27</v>
      </c>
      <c r="G58">
        <v>0.5</v>
      </c>
      <c r="H58">
        <v>0.5</v>
      </c>
      <c r="I58">
        <v>4203</v>
      </c>
      <c r="J58">
        <v>6717</v>
      </c>
      <c r="L58">
        <v>2336</v>
      </c>
      <c r="M58">
        <v>3.6389999999999998</v>
      </c>
      <c r="N58">
        <v>5.9690000000000003</v>
      </c>
      <c r="O58">
        <v>2.33</v>
      </c>
      <c r="Q58">
        <v>0.128</v>
      </c>
      <c r="R58">
        <v>1</v>
      </c>
      <c r="S58">
        <v>0</v>
      </c>
      <c r="T58">
        <v>0</v>
      </c>
      <c r="V58">
        <v>0</v>
      </c>
      <c r="Y58" s="12">
        <v>44841</v>
      </c>
      <c r="Z58">
        <v>0.97734953703703698</v>
      </c>
      <c r="AB58">
        <v>1</v>
      </c>
      <c r="AD58">
        <v>4.2601323204817945</v>
      </c>
      <c r="AE58">
        <v>6.9244032355900265</v>
      </c>
      <c r="AF58">
        <v>2.664270915108232</v>
      </c>
      <c r="AG58">
        <v>0.25976752924471502</v>
      </c>
      <c r="AK58">
        <v>1.9758459913103676</v>
      </c>
      <c r="AQ58">
        <v>1.0283687788095006</v>
      </c>
      <c r="AW58">
        <v>6.026180915331449</v>
      </c>
      <c r="BC58">
        <v>2.2219582180415451</v>
      </c>
      <c r="BG58">
        <v>4.3026390813868627</v>
      </c>
      <c r="BH58">
        <v>6.8889811698257493</v>
      </c>
      <c r="BI58">
        <v>2.5863420884388875</v>
      </c>
      <c r="BJ58">
        <v>0.25691327641543871</v>
      </c>
    </row>
    <row r="59" spans="1:62" x14ac:dyDescent="0.35">
      <c r="A59">
        <v>58</v>
      </c>
      <c r="B59">
        <v>17</v>
      </c>
      <c r="C59" t="s">
        <v>116</v>
      </c>
      <c r="D59" t="s">
        <v>27</v>
      </c>
      <c r="G59">
        <v>0.5</v>
      </c>
      <c r="H59">
        <v>0.5</v>
      </c>
      <c r="I59">
        <v>4288</v>
      </c>
      <c r="J59">
        <v>6647</v>
      </c>
      <c r="L59">
        <v>2280</v>
      </c>
      <c r="M59">
        <v>3.7040000000000002</v>
      </c>
      <c r="N59">
        <v>5.91</v>
      </c>
      <c r="O59">
        <v>2.206</v>
      </c>
      <c r="Q59">
        <v>0.122</v>
      </c>
      <c r="R59">
        <v>1</v>
      </c>
      <c r="S59">
        <v>0</v>
      </c>
      <c r="T59">
        <v>0</v>
      </c>
      <c r="V59">
        <v>0</v>
      </c>
      <c r="Y59" s="12">
        <v>44841</v>
      </c>
      <c r="Z59">
        <v>0.98488425925925915</v>
      </c>
      <c r="AB59">
        <v>1</v>
      </c>
      <c r="AD59">
        <v>4.34514584229193</v>
      </c>
      <c r="AE59">
        <v>6.853559104061473</v>
      </c>
      <c r="AF59">
        <v>2.5084132617695429</v>
      </c>
      <c r="AG59">
        <v>0.25405902358616239</v>
      </c>
    </row>
    <row r="60" spans="1:62" x14ac:dyDescent="0.35">
      <c r="A60">
        <v>59</v>
      </c>
      <c r="B60">
        <v>18</v>
      </c>
      <c r="C60" t="s">
        <v>117</v>
      </c>
      <c r="D60" t="s">
        <v>27</v>
      </c>
      <c r="G60">
        <v>0.5</v>
      </c>
      <c r="H60">
        <v>0.5</v>
      </c>
      <c r="I60">
        <v>4128</v>
      </c>
      <c r="J60">
        <v>6549</v>
      </c>
      <c r="L60">
        <v>1690</v>
      </c>
      <c r="M60">
        <v>3.5819999999999999</v>
      </c>
      <c r="N60">
        <v>5.827</v>
      </c>
      <c r="O60">
        <v>2.2450000000000001</v>
      </c>
      <c r="Q60">
        <v>6.0999999999999999E-2</v>
      </c>
      <c r="R60">
        <v>1</v>
      </c>
      <c r="S60">
        <v>0</v>
      </c>
      <c r="T60">
        <v>0</v>
      </c>
      <c r="V60">
        <v>0</v>
      </c>
      <c r="Y60" s="12">
        <v>44841</v>
      </c>
      <c r="Z60">
        <v>0.99775462962962969</v>
      </c>
      <c r="AB60">
        <v>1</v>
      </c>
      <c r="AD60">
        <v>4.1851203894728517</v>
      </c>
      <c r="AE60">
        <v>6.754377319921498</v>
      </c>
      <c r="AF60">
        <v>2.5692569304486463</v>
      </c>
      <c r="AG60">
        <v>0.19391583896926859</v>
      </c>
    </row>
    <row r="61" spans="1:62" x14ac:dyDescent="0.35">
      <c r="A61">
        <v>60</v>
      </c>
      <c r="B61">
        <v>18</v>
      </c>
      <c r="C61" t="s">
        <v>117</v>
      </c>
      <c r="D61" t="s">
        <v>27</v>
      </c>
      <c r="G61">
        <v>0.5</v>
      </c>
      <c r="H61">
        <v>0.5</v>
      </c>
      <c r="I61">
        <v>4116</v>
      </c>
      <c r="J61">
        <v>6566</v>
      </c>
      <c r="L61">
        <v>1632</v>
      </c>
      <c r="M61">
        <v>3.5720000000000001</v>
      </c>
      <c r="N61">
        <v>5.8410000000000002</v>
      </c>
      <c r="O61">
        <v>2.2690000000000001</v>
      </c>
      <c r="Q61">
        <v>5.5E-2</v>
      </c>
      <c r="R61">
        <v>1</v>
      </c>
      <c r="S61">
        <v>0</v>
      </c>
      <c r="T61">
        <v>0</v>
      </c>
      <c r="V61">
        <v>0</v>
      </c>
      <c r="Y61" s="12">
        <v>44842</v>
      </c>
      <c r="Z61">
        <v>4.8495370370370368E-3</v>
      </c>
      <c r="AB61">
        <v>1</v>
      </c>
      <c r="AD61">
        <v>4.1731184805114205</v>
      </c>
      <c r="AE61">
        <v>6.7715823232927184</v>
      </c>
      <c r="AF61">
        <v>2.5984638427812978</v>
      </c>
      <c r="AG61">
        <v>0.18800345810862479</v>
      </c>
      <c r="AK61">
        <v>2.3969579386563564E-2</v>
      </c>
      <c r="AQ61">
        <v>0.14934519626108331</v>
      </c>
      <c r="AW61">
        <v>0.42706013346745536</v>
      </c>
      <c r="BC61">
        <v>0.75622559358273755</v>
      </c>
      <c r="BG61">
        <v>4.1726184009713609</v>
      </c>
      <c r="BH61">
        <v>6.7766426184019011</v>
      </c>
      <c r="BI61">
        <v>2.6040242174305397</v>
      </c>
      <c r="BJ61">
        <v>0.18871702131594387</v>
      </c>
    </row>
    <row r="62" spans="1:62" x14ac:dyDescent="0.35">
      <c r="A62">
        <v>61</v>
      </c>
      <c r="B62">
        <v>18</v>
      </c>
      <c r="C62" t="s">
        <v>117</v>
      </c>
      <c r="D62" t="s">
        <v>27</v>
      </c>
      <c r="G62">
        <v>0.5</v>
      </c>
      <c r="H62">
        <v>0.5</v>
      </c>
      <c r="I62">
        <v>4115</v>
      </c>
      <c r="J62">
        <v>6576</v>
      </c>
      <c r="L62">
        <v>1646</v>
      </c>
      <c r="M62">
        <v>3.5720000000000001</v>
      </c>
      <c r="N62">
        <v>5.85</v>
      </c>
      <c r="O62">
        <v>2.278</v>
      </c>
      <c r="Q62">
        <v>5.6000000000000001E-2</v>
      </c>
      <c r="R62">
        <v>1</v>
      </c>
      <c r="S62">
        <v>0</v>
      </c>
      <c r="T62">
        <v>0</v>
      </c>
      <c r="V62">
        <v>0</v>
      </c>
      <c r="Y62" s="12">
        <v>44842</v>
      </c>
      <c r="Z62">
        <v>1.2291666666666666E-2</v>
      </c>
      <c r="AB62">
        <v>1</v>
      </c>
      <c r="AD62">
        <v>4.1721183214313013</v>
      </c>
      <c r="AE62">
        <v>6.7817029135110829</v>
      </c>
      <c r="AF62">
        <v>2.6095845920797816</v>
      </c>
      <c r="AG62">
        <v>0.18943058452326295</v>
      </c>
    </row>
    <row r="63" spans="1:62" x14ac:dyDescent="0.35">
      <c r="A63">
        <v>62</v>
      </c>
      <c r="B63">
        <v>19</v>
      </c>
      <c r="C63" t="s">
        <v>62</v>
      </c>
      <c r="D63" t="s">
        <v>27</v>
      </c>
      <c r="G63">
        <v>0.5</v>
      </c>
      <c r="H63">
        <v>0.5</v>
      </c>
      <c r="I63">
        <v>8985</v>
      </c>
      <c r="J63">
        <v>15477</v>
      </c>
      <c r="L63">
        <v>13032</v>
      </c>
      <c r="M63">
        <v>7.3079999999999998</v>
      </c>
      <c r="N63">
        <v>13.39</v>
      </c>
      <c r="O63">
        <v>6.0819999999999999</v>
      </c>
      <c r="Q63">
        <v>1.2470000000000001</v>
      </c>
      <c r="R63">
        <v>1</v>
      </c>
      <c r="S63">
        <v>0</v>
      </c>
      <c r="T63">
        <v>0</v>
      </c>
      <c r="V63">
        <v>0</v>
      </c>
      <c r="Y63" s="12">
        <v>44842</v>
      </c>
      <c r="Z63">
        <v>2.5787037037037039E-2</v>
      </c>
      <c r="AB63">
        <v>1</v>
      </c>
      <c r="AD63">
        <v>9.0428930416119844</v>
      </c>
      <c r="AE63">
        <v>15.790040266877602</v>
      </c>
      <c r="AF63">
        <v>6.7471472252656177</v>
      </c>
      <c r="AG63">
        <v>1.3500921100282675</v>
      </c>
    </row>
    <row r="64" spans="1:62" x14ac:dyDescent="0.35">
      <c r="A64">
        <v>63</v>
      </c>
      <c r="B64">
        <v>19</v>
      </c>
      <c r="C64" t="s">
        <v>62</v>
      </c>
      <c r="D64" t="s">
        <v>27</v>
      </c>
      <c r="G64">
        <v>0.5</v>
      </c>
      <c r="H64">
        <v>0.5</v>
      </c>
      <c r="I64">
        <v>10989</v>
      </c>
      <c r="J64">
        <v>15562</v>
      </c>
      <c r="L64">
        <v>13360</v>
      </c>
      <c r="M64">
        <v>8.8460000000000001</v>
      </c>
      <c r="N64">
        <v>13.462</v>
      </c>
      <c r="O64">
        <v>4.617</v>
      </c>
      <c r="Q64">
        <v>1.2809999999999999</v>
      </c>
      <c r="R64">
        <v>1</v>
      </c>
      <c r="S64">
        <v>0</v>
      </c>
      <c r="T64">
        <v>0</v>
      </c>
      <c r="V64">
        <v>0</v>
      </c>
      <c r="Y64" s="12">
        <v>44842</v>
      </c>
      <c r="Z64">
        <v>3.318287037037037E-2</v>
      </c>
      <c r="AB64">
        <v>1</v>
      </c>
      <c r="AD64">
        <v>11.047211838170936</v>
      </c>
      <c r="AE64">
        <v>15.876065283733706</v>
      </c>
      <c r="AF64">
        <v>4.8288534455627694</v>
      </c>
      <c r="AG64">
        <v>1.3835276431712185</v>
      </c>
      <c r="AK64">
        <v>0.71779324890348406</v>
      </c>
      <c r="AM64">
        <v>146.77513170945645</v>
      </c>
      <c r="AQ64">
        <v>0.28088279782909331</v>
      </c>
      <c r="AS64">
        <v>116.39495263284959</v>
      </c>
      <c r="AW64">
        <v>0.71154144561924926</v>
      </c>
      <c r="AY64">
        <v>86.01477355624273</v>
      </c>
      <c r="BC64">
        <v>0.28776342659555221</v>
      </c>
      <c r="BE64">
        <v>84.029719599240693</v>
      </c>
      <c r="BG64">
        <v>11.007705554506227</v>
      </c>
      <c r="BH64">
        <v>15.853799985253302</v>
      </c>
      <c r="BI64">
        <v>4.8460944307470752</v>
      </c>
      <c r="BJ64">
        <v>1.3815398599508295</v>
      </c>
    </row>
    <row r="65" spans="1:62" x14ac:dyDescent="0.35">
      <c r="A65">
        <v>64</v>
      </c>
      <c r="B65">
        <v>19</v>
      </c>
      <c r="C65" t="s">
        <v>62</v>
      </c>
      <c r="D65" t="s">
        <v>27</v>
      </c>
      <c r="G65">
        <v>0.5</v>
      </c>
      <c r="H65">
        <v>0.5</v>
      </c>
      <c r="I65">
        <v>10910</v>
      </c>
      <c r="J65">
        <v>15518</v>
      </c>
      <c r="L65">
        <v>13321</v>
      </c>
      <c r="M65">
        <v>8.7850000000000001</v>
      </c>
      <c r="N65">
        <v>13.425000000000001</v>
      </c>
      <c r="O65">
        <v>4.641</v>
      </c>
      <c r="Q65">
        <v>1.2769999999999999</v>
      </c>
      <c r="R65">
        <v>1</v>
      </c>
      <c r="S65">
        <v>0</v>
      </c>
      <c r="T65">
        <v>0</v>
      </c>
      <c r="V65">
        <v>0</v>
      </c>
      <c r="Y65" s="12">
        <v>44842</v>
      </c>
      <c r="Z65">
        <v>4.1064814814814811E-2</v>
      </c>
      <c r="AB65">
        <v>1</v>
      </c>
      <c r="AD65">
        <v>10.968199270841517</v>
      </c>
      <c r="AE65">
        <v>15.831534686772898</v>
      </c>
      <c r="AF65">
        <v>4.8633354159313811</v>
      </c>
      <c r="AG65">
        <v>1.3795520767304406</v>
      </c>
    </row>
    <row r="66" spans="1:62" x14ac:dyDescent="0.35">
      <c r="A66">
        <v>65</v>
      </c>
      <c r="B66">
        <v>20</v>
      </c>
      <c r="C66" t="s">
        <v>63</v>
      </c>
      <c r="D66" t="s">
        <v>27</v>
      </c>
      <c r="G66">
        <v>0.5</v>
      </c>
      <c r="H66">
        <v>0.5</v>
      </c>
      <c r="I66">
        <v>6236</v>
      </c>
      <c r="J66">
        <v>6899</v>
      </c>
      <c r="L66">
        <v>1905</v>
      </c>
      <c r="M66">
        <v>5.1989999999999998</v>
      </c>
      <c r="N66">
        <v>6.1230000000000002</v>
      </c>
      <c r="O66">
        <v>0.92400000000000004</v>
      </c>
      <c r="Q66">
        <v>8.3000000000000004E-2</v>
      </c>
      <c r="R66">
        <v>1</v>
      </c>
      <c r="S66">
        <v>0</v>
      </c>
      <c r="T66">
        <v>0</v>
      </c>
      <c r="V66">
        <v>0</v>
      </c>
      <c r="Y66" s="12">
        <v>44842</v>
      </c>
      <c r="Z66">
        <v>5.4340277777777779E-2</v>
      </c>
      <c r="AB66">
        <v>1</v>
      </c>
      <c r="AD66">
        <v>6.2934557303642027</v>
      </c>
      <c r="AE66">
        <v>7.1085979775642665</v>
      </c>
      <c r="AF66">
        <v>0.81514224720006379</v>
      </c>
      <c r="AG66">
        <v>0.21583242319406884</v>
      </c>
    </row>
    <row r="67" spans="1:62" x14ac:dyDescent="0.35">
      <c r="A67">
        <v>66</v>
      </c>
      <c r="B67">
        <v>20</v>
      </c>
      <c r="C67" t="s">
        <v>63</v>
      </c>
      <c r="D67" t="s">
        <v>27</v>
      </c>
      <c r="G67">
        <v>0.5</v>
      </c>
      <c r="H67">
        <v>0.5</v>
      </c>
      <c r="I67">
        <v>4364</v>
      </c>
      <c r="J67">
        <v>6939</v>
      </c>
      <c r="L67">
        <v>1869</v>
      </c>
      <c r="M67">
        <v>3.7629999999999999</v>
      </c>
      <c r="N67">
        <v>6.157</v>
      </c>
      <c r="O67">
        <v>2.3940000000000001</v>
      </c>
      <c r="Q67">
        <v>0.08</v>
      </c>
      <c r="R67">
        <v>1</v>
      </c>
      <c r="S67">
        <v>0</v>
      </c>
      <c r="T67">
        <v>0</v>
      </c>
      <c r="V67">
        <v>0</v>
      </c>
      <c r="Y67" s="12">
        <v>44842</v>
      </c>
      <c r="Z67">
        <v>6.1469907407407404E-2</v>
      </c>
      <c r="AB67">
        <v>1</v>
      </c>
      <c r="AD67">
        <v>4.4211579323809911</v>
      </c>
      <c r="AE67">
        <v>7.1490803384377264</v>
      </c>
      <c r="AF67">
        <v>2.7279224060567353</v>
      </c>
      <c r="AG67">
        <v>0.21216266955642787</v>
      </c>
      <c r="AK67">
        <v>0.60893720547455421</v>
      </c>
      <c r="AL67">
        <v>6.0888393368865739</v>
      </c>
      <c r="AQ67">
        <v>0.14166519910336134</v>
      </c>
      <c r="AR67">
        <v>5.2781600108248696</v>
      </c>
      <c r="AW67">
        <v>1.3702455887575615</v>
      </c>
      <c r="AX67">
        <v>3.9649211256398553</v>
      </c>
      <c r="BC67">
        <v>1.5982181968522886</v>
      </c>
      <c r="BD67">
        <v>10.903708467282552</v>
      </c>
      <c r="BG67">
        <v>4.434660079962601</v>
      </c>
      <c r="BH67">
        <v>7.1440200433285437</v>
      </c>
      <c r="BI67">
        <v>2.7093599633659426</v>
      </c>
      <c r="BJ67">
        <v>0.21048069913917578</v>
      </c>
    </row>
    <row r="68" spans="1:62" x14ac:dyDescent="0.35">
      <c r="A68">
        <v>67</v>
      </c>
      <c r="B68">
        <v>20</v>
      </c>
      <c r="C68" t="s">
        <v>63</v>
      </c>
      <c r="D68" t="s">
        <v>27</v>
      </c>
      <c r="G68">
        <v>0.5</v>
      </c>
      <c r="H68">
        <v>0.5</v>
      </c>
      <c r="I68">
        <v>4391</v>
      </c>
      <c r="J68">
        <v>6929</v>
      </c>
      <c r="L68">
        <v>1836</v>
      </c>
      <c r="M68">
        <v>3.7839999999999998</v>
      </c>
      <c r="N68">
        <v>6.1479999999999997</v>
      </c>
      <c r="O68">
        <v>2.3650000000000002</v>
      </c>
      <c r="Q68">
        <v>7.5999999999999998E-2</v>
      </c>
      <c r="R68">
        <v>1</v>
      </c>
      <c r="S68">
        <v>0</v>
      </c>
      <c r="T68">
        <v>0</v>
      </c>
      <c r="V68">
        <v>0</v>
      </c>
      <c r="Y68" s="12">
        <v>44842</v>
      </c>
      <c r="Z68">
        <v>6.8981481481481477E-2</v>
      </c>
      <c r="AB68">
        <v>1</v>
      </c>
      <c r="AD68">
        <v>4.448162227544211</v>
      </c>
      <c r="AE68">
        <v>7.138959748219361</v>
      </c>
      <c r="AF68">
        <v>2.69079752067515</v>
      </c>
      <c r="AG68">
        <v>0.20879872872192365</v>
      </c>
    </row>
    <row r="69" spans="1:62" x14ac:dyDescent="0.35">
      <c r="A69">
        <v>68</v>
      </c>
      <c r="B69">
        <v>3</v>
      </c>
      <c r="C69" t="s">
        <v>28</v>
      </c>
      <c r="D69" t="s">
        <v>27</v>
      </c>
      <c r="G69">
        <v>0.5</v>
      </c>
      <c r="H69">
        <v>0.5</v>
      </c>
      <c r="I69">
        <v>1374</v>
      </c>
      <c r="J69">
        <v>335</v>
      </c>
      <c r="L69">
        <v>153</v>
      </c>
      <c r="M69">
        <v>1.4690000000000001</v>
      </c>
      <c r="N69">
        <v>0.56200000000000006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2">
        <v>44842</v>
      </c>
      <c r="Z69">
        <v>8.0833333333333326E-2</v>
      </c>
      <c r="AB69">
        <v>1</v>
      </c>
      <c r="AD69">
        <v>1.4306822828244736</v>
      </c>
      <c r="AE69">
        <v>0.46544255822960284</v>
      </c>
      <c r="AF69">
        <v>-0.96523972459487073</v>
      </c>
      <c r="AG69">
        <v>3.7237746162207999E-2</v>
      </c>
    </row>
    <row r="70" spans="1:62" x14ac:dyDescent="0.35">
      <c r="A70">
        <v>69</v>
      </c>
      <c r="B70">
        <v>3</v>
      </c>
      <c r="C70" t="s">
        <v>28</v>
      </c>
      <c r="D70" t="s">
        <v>27</v>
      </c>
      <c r="G70">
        <v>0.5</v>
      </c>
      <c r="H70">
        <v>0.5</v>
      </c>
      <c r="I70">
        <v>223</v>
      </c>
      <c r="J70">
        <v>380</v>
      </c>
      <c r="L70">
        <v>123</v>
      </c>
      <c r="M70">
        <v>0.58599999999999997</v>
      </c>
      <c r="N70">
        <v>0.6</v>
      </c>
      <c r="O70">
        <v>1.4999999999999999E-2</v>
      </c>
      <c r="Q70">
        <v>0</v>
      </c>
      <c r="R70">
        <v>1</v>
      </c>
      <c r="S70">
        <v>0</v>
      </c>
      <c r="T70">
        <v>0</v>
      </c>
      <c r="V70">
        <v>0</v>
      </c>
      <c r="Y70" s="12">
        <v>44842</v>
      </c>
      <c r="Z70">
        <v>8.68287037037037E-2</v>
      </c>
      <c r="AB70">
        <v>1</v>
      </c>
      <c r="AD70">
        <v>0.27949918160723203</v>
      </c>
      <c r="AE70">
        <v>0.51098521421224452</v>
      </c>
      <c r="AF70">
        <v>0.23148603260501249</v>
      </c>
      <c r="AG70">
        <v>3.4179618130840521E-2</v>
      </c>
      <c r="AK70">
        <v>10.510087574869603</v>
      </c>
      <c r="AQ70">
        <v>1.5720284129083744</v>
      </c>
      <c r="AW70">
        <v>10.411430984891313</v>
      </c>
      <c r="BC70">
        <v>1.1858899857385676</v>
      </c>
      <c r="BG70">
        <v>0.29500164734908019</v>
      </c>
      <c r="BH70">
        <v>0.51503345029959047</v>
      </c>
      <c r="BI70">
        <v>0.22003180295051028</v>
      </c>
      <c r="BJ70">
        <v>3.4383493332931683E-2</v>
      </c>
    </row>
    <row r="71" spans="1:62" x14ac:dyDescent="0.35">
      <c r="A71">
        <v>70</v>
      </c>
      <c r="B71">
        <v>3</v>
      </c>
      <c r="C71" t="s">
        <v>28</v>
      </c>
      <c r="D71" t="s">
        <v>27</v>
      </c>
      <c r="G71">
        <v>0.5</v>
      </c>
      <c r="H71">
        <v>0.5</v>
      </c>
      <c r="I71">
        <v>254</v>
      </c>
      <c r="J71">
        <v>388</v>
      </c>
      <c r="L71">
        <v>127</v>
      </c>
      <c r="M71">
        <v>0.61</v>
      </c>
      <c r="N71">
        <v>0.60699999999999998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12">
        <v>44842</v>
      </c>
      <c r="Z71">
        <v>9.3229166666666655E-2</v>
      </c>
      <c r="AB71">
        <v>1</v>
      </c>
      <c r="AD71">
        <v>0.31050411309092835</v>
      </c>
      <c r="AE71">
        <v>0.51908168638693641</v>
      </c>
      <c r="AF71">
        <v>0.20857757329600807</v>
      </c>
      <c r="AG71">
        <v>3.4587368535022846E-2</v>
      </c>
    </row>
    <row r="72" spans="1:62" x14ac:dyDescent="0.35">
      <c r="A72">
        <v>71</v>
      </c>
      <c r="B72">
        <v>1</v>
      </c>
      <c r="C72" t="s">
        <v>71</v>
      </c>
      <c r="D72" t="s">
        <v>27</v>
      </c>
      <c r="G72">
        <v>0.3</v>
      </c>
      <c r="H72">
        <v>0.3</v>
      </c>
      <c r="I72">
        <v>3130</v>
      </c>
      <c r="J72">
        <v>7494</v>
      </c>
      <c r="L72">
        <v>2692</v>
      </c>
      <c r="M72">
        <v>4.694</v>
      </c>
      <c r="N72">
        <v>11.045999999999999</v>
      </c>
      <c r="O72">
        <v>6.3520000000000003</v>
      </c>
      <c r="Q72">
        <v>0.27600000000000002</v>
      </c>
      <c r="R72">
        <v>1</v>
      </c>
      <c r="S72">
        <v>0</v>
      </c>
      <c r="T72">
        <v>0</v>
      </c>
      <c r="V72">
        <v>0</v>
      </c>
      <c r="Y72" s="12">
        <v>44842</v>
      </c>
      <c r="Z72">
        <v>0.10548611111111111</v>
      </c>
      <c r="AB72">
        <v>1</v>
      </c>
      <c r="AD72">
        <v>5.3116027125230882</v>
      </c>
      <c r="AE72">
        <v>12.851288492594955</v>
      </c>
      <c r="AF72">
        <v>7.5396857800718671</v>
      </c>
      <c r="AG72">
        <v>0.4934288586949041</v>
      </c>
    </row>
    <row r="73" spans="1:62" x14ac:dyDescent="0.35">
      <c r="A73">
        <v>72</v>
      </c>
      <c r="B73">
        <v>1</v>
      </c>
      <c r="C73" t="s">
        <v>71</v>
      </c>
      <c r="D73" t="s">
        <v>27</v>
      </c>
      <c r="G73">
        <v>0.3</v>
      </c>
      <c r="H73">
        <v>0.3</v>
      </c>
      <c r="I73">
        <v>5678</v>
      </c>
      <c r="J73">
        <v>7508</v>
      </c>
      <c r="L73">
        <v>2683</v>
      </c>
      <c r="M73">
        <v>7.952</v>
      </c>
      <c r="N73">
        <v>11.065</v>
      </c>
      <c r="O73">
        <v>3.113</v>
      </c>
      <c r="Q73">
        <v>0.27400000000000002</v>
      </c>
      <c r="R73">
        <v>1</v>
      </c>
      <c r="S73">
        <v>0</v>
      </c>
      <c r="T73">
        <v>0</v>
      </c>
      <c r="V73">
        <v>0</v>
      </c>
      <c r="Y73" s="12">
        <v>44842</v>
      </c>
      <c r="Z73">
        <v>0.11241898148148148</v>
      </c>
      <c r="AB73">
        <v>1</v>
      </c>
      <c r="AD73">
        <v>9.5589449394294483</v>
      </c>
      <c r="AE73">
        <v>12.874903203104473</v>
      </c>
      <c r="AF73">
        <v>3.3159582636750251</v>
      </c>
      <c r="AG73">
        <v>0.4918997946792204</v>
      </c>
      <c r="AI73">
        <v>109.94549105862102</v>
      </c>
      <c r="AK73">
        <v>2.4289595123026171</v>
      </c>
      <c r="AO73">
        <v>77.940641405478459</v>
      </c>
      <c r="AQ73">
        <v>0.27550389925970725</v>
      </c>
      <c r="AU73">
        <v>39.831473468458213</v>
      </c>
      <c r="AW73">
        <v>8.5030660833327936</v>
      </c>
      <c r="BA73">
        <v>71.213534034900761</v>
      </c>
      <c r="BC73">
        <v>0.69316896149252394</v>
      </c>
      <c r="BG73">
        <v>9.6764636313434593</v>
      </c>
      <c r="BH73">
        <v>12.857192170222335</v>
      </c>
      <c r="BI73">
        <v>3.1807285388788769</v>
      </c>
      <c r="BJ73">
        <v>0.49020083466179398</v>
      </c>
    </row>
    <row r="74" spans="1:62" x14ac:dyDescent="0.35">
      <c r="A74">
        <v>73</v>
      </c>
      <c r="B74">
        <v>1</v>
      </c>
      <c r="C74" t="s">
        <v>71</v>
      </c>
      <c r="D74" t="s">
        <v>27</v>
      </c>
      <c r="G74">
        <v>0.3</v>
      </c>
      <c r="H74">
        <v>0.3</v>
      </c>
      <c r="I74">
        <v>5819</v>
      </c>
      <c r="J74">
        <v>7487</v>
      </c>
      <c r="L74">
        <v>2663</v>
      </c>
      <c r="M74">
        <v>8.1310000000000002</v>
      </c>
      <c r="N74">
        <v>11.035</v>
      </c>
      <c r="O74">
        <v>2.9039999999999999</v>
      </c>
      <c r="Q74">
        <v>0.27100000000000002</v>
      </c>
      <c r="R74">
        <v>1</v>
      </c>
      <c r="S74">
        <v>0</v>
      </c>
      <c r="T74">
        <v>0</v>
      </c>
      <c r="V74">
        <v>0</v>
      </c>
      <c r="Y74" s="12">
        <v>44842</v>
      </c>
      <c r="Z74">
        <v>0.11983796296296297</v>
      </c>
      <c r="AB74">
        <v>1</v>
      </c>
      <c r="AD74">
        <v>9.7939823232574685</v>
      </c>
      <c r="AE74">
        <v>12.839481137340197</v>
      </c>
      <c r="AF74">
        <v>3.0454988140827286</v>
      </c>
      <c r="AG74">
        <v>0.48850187464436756</v>
      </c>
    </row>
    <row r="75" spans="1:62" x14ac:dyDescent="0.35">
      <c r="A75">
        <v>74</v>
      </c>
      <c r="B75">
        <v>21</v>
      </c>
      <c r="C75" t="s">
        <v>118</v>
      </c>
      <c r="D75" t="s">
        <v>27</v>
      </c>
      <c r="G75">
        <v>0.5</v>
      </c>
      <c r="H75">
        <v>0.5</v>
      </c>
      <c r="I75">
        <v>4284</v>
      </c>
      <c r="J75">
        <v>14751</v>
      </c>
      <c r="L75">
        <v>3171</v>
      </c>
      <c r="M75">
        <v>3.702</v>
      </c>
      <c r="N75">
        <v>12.776</v>
      </c>
      <c r="O75">
        <v>9.0739999999999998</v>
      </c>
      <c r="Q75">
        <v>0.216</v>
      </c>
      <c r="R75">
        <v>1</v>
      </c>
      <c r="S75">
        <v>0</v>
      </c>
      <c r="T75">
        <v>0</v>
      </c>
      <c r="V75">
        <v>0</v>
      </c>
      <c r="Y75" s="12">
        <v>44842</v>
      </c>
      <c r="Z75">
        <v>0.1330324074074074</v>
      </c>
      <c r="AB75">
        <v>1</v>
      </c>
      <c r="AD75">
        <v>4.3411452059714524</v>
      </c>
      <c r="AE75">
        <v>15.055285417024317</v>
      </c>
      <c r="AF75">
        <v>10.714140211052865</v>
      </c>
      <c r="AG75">
        <v>0.34488542611777656</v>
      </c>
    </row>
    <row r="76" spans="1:62" x14ac:dyDescent="0.35">
      <c r="A76">
        <v>75</v>
      </c>
      <c r="B76">
        <v>21</v>
      </c>
      <c r="C76" t="s">
        <v>118</v>
      </c>
      <c r="D76" t="s">
        <v>27</v>
      </c>
      <c r="G76">
        <v>0.5</v>
      </c>
      <c r="H76">
        <v>0.5</v>
      </c>
      <c r="I76">
        <v>5183</v>
      </c>
      <c r="J76">
        <v>14958</v>
      </c>
      <c r="L76">
        <v>3187</v>
      </c>
      <c r="M76">
        <v>4.391</v>
      </c>
      <c r="N76">
        <v>12.951000000000001</v>
      </c>
      <c r="O76">
        <v>8.56</v>
      </c>
      <c r="Q76">
        <v>0.217</v>
      </c>
      <c r="R76">
        <v>1</v>
      </c>
      <c r="S76">
        <v>0</v>
      </c>
      <c r="T76">
        <v>0</v>
      </c>
      <c r="V76">
        <v>0</v>
      </c>
      <c r="Y76" s="12">
        <v>44842</v>
      </c>
      <c r="Z76">
        <v>0.14041666666666666</v>
      </c>
      <c r="AB76">
        <v>1</v>
      </c>
      <c r="AD76">
        <v>5.2402882189986464</v>
      </c>
      <c r="AE76">
        <v>15.264781634544471</v>
      </c>
      <c r="AF76">
        <v>10.024493415545825</v>
      </c>
      <c r="AG76">
        <v>0.34651642773450586</v>
      </c>
      <c r="AK76">
        <v>8.0418325859320685</v>
      </c>
      <c r="AQ76">
        <v>0.48516599473338112</v>
      </c>
      <c r="AW76">
        <v>5.2513224970084469</v>
      </c>
      <c r="BC76">
        <v>1.422096059627362</v>
      </c>
      <c r="BG76">
        <v>5.4598231370848191</v>
      </c>
      <c r="BH76">
        <v>15.227841480247438</v>
      </c>
      <c r="BI76">
        <v>9.7680183431626197</v>
      </c>
      <c r="BJ76">
        <v>0.34406992530941188</v>
      </c>
    </row>
    <row r="77" spans="1:62" x14ac:dyDescent="0.35">
      <c r="A77">
        <v>76</v>
      </c>
      <c r="B77">
        <v>21</v>
      </c>
      <c r="C77" t="s">
        <v>118</v>
      </c>
      <c r="D77" t="s">
        <v>27</v>
      </c>
      <c r="G77">
        <v>0.5</v>
      </c>
      <c r="H77">
        <v>0.5</v>
      </c>
      <c r="I77">
        <v>5622</v>
      </c>
      <c r="J77">
        <v>14885</v>
      </c>
      <c r="L77">
        <v>3139</v>
      </c>
      <c r="M77">
        <v>4.7279999999999998</v>
      </c>
      <c r="N77">
        <v>12.888999999999999</v>
      </c>
      <c r="O77">
        <v>8.16</v>
      </c>
      <c r="Q77">
        <v>0.21199999999999999</v>
      </c>
      <c r="R77">
        <v>1</v>
      </c>
      <c r="S77">
        <v>0</v>
      </c>
      <c r="T77">
        <v>0</v>
      </c>
      <c r="V77">
        <v>0</v>
      </c>
      <c r="Y77" s="12">
        <v>44842</v>
      </c>
      <c r="Z77">
        <v>0.14828703703703702</v>
      </c>
      <c r="AB77">
        <v>1</v>
      </c>
      <c r="AD77">
        <v>5.6793580551709919</v>
      </c>
      <c r="AE77">
        <v>15.190901325950406</v>
      </c>
      <c r="AF77">
        <v>9.5115432707794145</v>
      </c>
      <c r="AG77">
        <v>0.34162342288431791</v>
      </c>
    </row>
    <row r="78" spans="1:62" x14ac:dyDescent="0.35">
      <c r="A78">
        <v>77</v>
      </c>
      <c r="B78">
        <v>22</v>
      </c>
      <c r="C78" t="s">
        <v>119</v>
      </c>
      <c r="D78" t="s">
        <v>27</v>
      </c>
      <c r="G78">
        <v>0.5</v>
      </c>
      <c r="H78">
        <v>0.5</v>
      </c>
      <c r="I78">
        <v>3711</v>
      </c>
      <c r="J78">
        <v>5782</v>
      </c>
      <c r="L78">
        <v>1478</v>
      </c>
      <c r="M78">
        <v>3.262</v>
      </c>
      <c r="N78">
        <v>5.1769999999999996</v>
      </c>
      <c r="O78">
        <v>1.915</v>
      </c>
      <c r="Q78">
        <v>3.9E-2</v>
      </c>
      <c r="R78">
        <v>1</v>
      </c>
      <c r="S78">
        <v>0</v>
      </c>
      <c r="T78">
        <v>0</v>
      </c>
      <c r="V78">
        <v>0</v>
      </c>
      <c r="Y78" s="12">
        <v>44842</v>
      </c>
      <c r="Z78">
        <v>0.16097222222222221</v>
      </c>
      <c r="AB78">
        <v>1</v>
      </c>
      <c r="AD78">
        <v>3.7680540530631301</v>
      </c>
      <c r="AE78">
        <v>5.9781280501729173</v>
      </c>
      <c r="AF78">
        <v>2.2100739971097871</v>
      </c>
      <c r="AG78">
        <v>0.17230506754760505</v>
      </c>
    </row>
    <row r="79" spans="1:62" x14ac:dyDescent="0.35">
      <c r="A79">
        <v>78</v>
      </c>
      <c r="B79">
        <v>22</v>
      </c>
      <c r="C79" t="s">
        <v>119</v>
      </c>
      <c r="D79" t="s">
        <v>27</v>
      </c>
      <c r="G79">
        <v>0.5</v>
      </c>
      <c r="H79">
        <v>0.5</v>
      </c>
      <c r="I79">
        <v>3075</v>
      </c>
      <c r="J79">
        <v>5754</v>
      </c>
      <c r="L79">
        <v>1470</v>
      </c>
      <c r="M79">
        <v>2.774</v>
      </c>
      <c r="N79">
        <v>5.1529999999999996</v>
      </c>
      <c r="O79">
        <v>2.379</v>
      </c>
      <c r="Q79">
        <v>3.7999999999999999E-2</v>
      </c>
      <c r="R79">
        <v>1</v>
      </c>
      <c r="S79">
        <v>0</v>
      </c>
      <c r="T79">
        <v>0</v>
      </c>
      <c r="V79">
        <v>0</v>
      </c>
      <c r="Y79" s="12">
        <v>44842</v>
      </c>
      <c r="Z79">
        <v>0.16791666666666669</v>
      </c>
      <c r="AB79">
        <v>1</v>
      </c>
      <c r="AD79">
        <v>3.1319528781072954</v>
      </c>
      <c r="AE79">
        <v>5.9497903975614959</v>
      </c>
      <c r="AF79">
        <v>2.8178375194542005</v>
      </c>
      <c r="AG79">
        <v>0.1714895667392404</v>
      </c>
      <c r="AK79">
        <v>2.9488442988412742</v>
      </c>
      <c r="AQ79">
        <v>0.47514832928462641</v>
      </c>
      <c r="AW79">
        <v>4.147752058229675</v>
      </c>
      <c r="BC79">
        <v>0.65173621306466623</v>
      </c>
      <c r="BG79">
        <v>3.08644563996187</v>
      </c>
      <c r="BH79">
        <v>5.9639592238672066</v>
      </c>
      <c r="BI79">
        <v>2.8775135839053365</v>
      </c>
      <c r="BJ79">
        <v>0.17205022354499111</v>
      </c>
    </row>
    <row r="80" spans="1:62" x14ac:dyDescent="0.35">
      <c r="A80">
        <v>79</v>
      </c>
      <c r="B80">
        <v>22</v>
      </c>
      <c r="C80" t="s">
        <v>119</v>
      </c>
      <c r="D80" t="s">
        <v>27</v>
      </c>
      <c r="G80">
        <v>0.5</v>
      </c>
      <c r="H80">
        <v>0.5</v>
      </c>
      <c r="I80">
        <v>2984</v>
      </c>
      <c r="J80">
        <v>5782</v>
      </c>
      <c r="L80">
        <v>1481</v>
      </c>
      <c r="M80">
        <v>2.7040000000000002</v>
      </c>
      <c r="N80">
        <v>5.1769999999999996</v>
      </c>
      <c r="O80">
        <v>2.4729999999999999</v>
      </c>
      <c r="Q80">
        <v>3.9E-2</v>
      </c>
      <c r="R80">
        <v>1</v>
      </c>
      <c r="S80">
        <v>0</v>
      </c>
      <c r="T80">
        <v>0</v>
      </c>
      <c r="V80">
        <v>0</v>
      </c>
      <c r="Y80" s="12">
        <v>44842</v>
      </c>
      <c r="Z80">
        <v>0.17527777777777778</v>
      </c>
      <c r="AB80">
        <v>1</v>
      </c>
      <c r="AD80">
        <v>3.0409384018164447</v>
      </c>
      <c r="AE80">
        <v>5.9781280501729173</v>
      </c>
      <c r="AF80">
        <v>2.9371896483564726</v>
      </c>
      <c r="AG80">
        <v>0.17261088035074182</v>
      </c>
    </row>
    <row r="81" spans="1:62" x14ac:dyDescent="0.35">
      <c r="A81">
        <v>80</v>
      </c>
      <c r="B81">
        <v>23</v>
      </c>
      <c r="C81" t="s">
        <v>120</v>
      </c>
      <c r="D81" t="s">
        <v>27</v>
      </c>
      <c r="G81">
        <v>0.5</v>
      </c>
      <c r="H81">
        <v>0.5</v>
      </c>
      <c r="I81">
        <v>3524</v>
      </c>
      <c r="J81">
        <v>6774</v>
      </c>
      <c r="L81">
        <v>1405</v>
      </c>
      <c r="M81">
        <v>3.1179999999999999</v>
      </c>
      <c r="N81">
        <v>6.0170000000000003</v>
      </c>
      <c r="O81">
        <v>2.899</v>
      </c>
      <c r="Q81">
        <v>3.1E-2</v>
      </c>
      <c r="R81">
        <v>1</v>
      </c>
      <c r="S81">
        <v>0</v>
      </c>
      <c r="T81">
        <v>0</v>
      </c>
      <c r="V81">
        <v>0</v>
      </c>
      <c r="Y81" s="12">
        <v>44842</v>
      </c>
      <c r="Z81">
        <v>0.18814814814814815</v>
      </c>
      <c r="AB81">
        <v>1</v>
      </c>
      <c r="AD81">
        <v>3.5810243050808328</v>
      </c>
      <c r="AE81">
        <v>6.9820905998347058</v>
      </c>
      <c r="AF81">
        <v>3.401066294753873</v>
      </c>
      <c r="AG81">
        <v>0.16486362267127749</v>
      </c>
    </row>
    <row r="82" spans="1:62" x14ac:dyDescent="0.35">
      <c r="A82">
        <v>81</v>
      </c>
      <c r="B82">
        <v>23</v>
      </c>
      <c r="C82" t="s">
        <v>120</v>
      </c>
      <c r="D82" t="s">
        <v>27</v>
      </c>
      <c r="G82">
        <v>0.5</v>
      </c>
      <c r="H82">
        <v>0.5</v>
      </c>
      <c r="I82">
        <v>3841</v>
      </c>
      <c r="J82">
        <v>6733</v>
      </c>
      <c r="L82">
        <v>1382</v>
      </c>
      <c r="M82">
        <v>3.3620000000000001</v>
      </c>
      <c r="N82">
        <v>5.9829999999999997</v>
      </c>
      <c r="O82">
        <v>2.621</v>
      </c>
      <c r="Q82">
        <v>2.9000000000000001E-2</v>
      </c>
      <c r="R82">
        <v>1</v>
      </c>
      <c r="S82">
        <v>0</v>
      </c>
      <c r="T82">
        <v>0</v>
      </c>
      <c r="V82">
        <v>0</v>
      </c>
      <c r="Y82" s="12">
        <v>44842</v>
      </c>
      <c r="Z82">
        <v>0.19513888888888889</v>
      </c>
      <c r="AB82">
        <v>1</v>
      </c>
      <c r="AD82">
        <v>3.898074733478631</v>
      </c>
      <c r="AE82">
        <v>6.9405961799394111</v>
      </c>
      <c r="AF82">
        <v>3.0425214464607802</v>
      </c>
      <c r="AG82">
        <v>0.16251905784722911</v>
      </c>
      <c r="AK82">
        <v>0.28263432579912967</v>
      </c>
      <c r="AQ82">
        <v>0.53807250889397185</v>
      </c>
      <c r="AW82">
        <v>1.5797833585750125</v>
      </c>
      <c r="BC82">
        <v>3.900756028151974</v>
      </c>
      <c r="BG82">
        <v>3.892573858537975</v>
      </c>
      <c r="BH82">
        <v>6.9593192718433858</v>
      </c>
      <c r="BI82">
        <v>3.0667454133054108</v>
      </c>
      <c r="BJ82">
        <v>0.15940996101533883</v>
      </c>
    </row>
    <row r="83" spans="1:62" x14ac:dyDescent="0.35">
      <c r="A83">
        <v>82</v>
      </c>
      <c r="B83">
        <v>23</v>
      </c>
      <c r="C83" t="s">
        <v>120</v>
      </c>
      <c r="D83" t="s">
        <v>27</v>
      </c>
      <c r="G83">
        <v>0.5</v>
      </c>
      <c r="H83">
        <v>0.5</v>
      </c>
      <c r="I83">
        <v>3830</v>
      </c>
      <c r="J83">
        <v>6770</v>
      </c>
      <c r="L83">
        <v>1321</v>
      </c>
      <c r="M83">
        <v>3.3530000000000002</v>
      </c>
      <c r="N83">
        <v>6.0140000000000002</v>
      </c>
      <c r="O83">
        <v>2.661</v>
      </c>
      <c r="Q83">
        <v>2.1999999999999999E-2</v>
      </c>
      <c r="R83">
        <v>1</v>
      </c>
      <c r="S83">
        <v>0</v>
      </c>
      <c r="T83">
        <v>0</v>
      </c>
      <c r="V83">
        <v>0</v>
      </c>
      <c r="Y83" s="12">
        <v>44842</v>
      </c>
      <c r="Z83">
        <v>0.2026388888888889</v>
      </c>
      <c r="AB83">
        <v>1</v>
      </c>
      <c r="AD83">
        <v>3.887072983597319</v>
      </c>
      <c r="AE83">
        <v>6.9780423637473605</v>
      </c>
      <c r="AF83">
        <v>3.0909693801500415</v>
      </c>
      <c r="AG83">
        <v>0.15630086418344857</v>
      </c>
    </row>
    <row r="84" spans="1:62" x14ac:dyDescent="0.35">
      <c r="A84">
        <v>83</v>
      </c>
      <c r="B84">
        <v>24</v>
      </c>
      <c r="C84" t="s">
        <v>121</v>
      </c>
      <c r="D84" t="s">
        <v>27</v>
      </c>
      <c r="G84">
        <v>0.5</v>
      </c>
      <c r="H84">
        <v>0.5</v>
      </c>
      <c r="I84">
        <v>4571</v>
      </c>
      <c r="J84">
        <v>8130</v>
      </c>
      <c r="L84">
        <v>2253</v>
      </c>
      <c r="M84">
        <v>3.9220000000000002</v>
      </c>
      <c r="N84">
        <v>7.1660000000000004</v>
      </c>
      <c r="O84">
        <v>3.2440000000000002</v>
      </c>
      <c r="Q84">
        <v>0.12</v>
      </c>
      <c r="R84">
        <v>1</v>
      </c>
      <c r="S84">
        <v>0</v>
      </c>
      <c r="T84">
        <v>0</v>
      </c>
      <c r="V84">
        <v>0</v>
      </c>
      <c r="Y84" s="12">
        <v>44842</v>
      </c>
      <c r="Z84">
        <v>0.21555555555555558</v>
      </c>
      <c r="AB84">
        <v>1</v>
      </c>
      <c r="AD84">
        <v>4.6281908619656731</v>
      </c>
      <c r="AE84">
        <v>8.3544426334449753</v>
      </c>
      <c r="AF84">
        <v>3.7262517714793022</v>
      </c>
      <c r="AG84">
        <v>0.25130670835793162</v>
      </c>
    </row>
    <row r="85" spans="1:62" x14ac:dyDescent="0.35">
      <c r="A85">
        <v>84</v>
      </c>
      <c r="B85">
        <v>24</v>
      </c>
      <c r="C85" t="s">
        <v>121</v>
      </c>
      <c r="D85" t="s">
        <v>27</v>
      </c>
      <c r="G85">
        <v>0.5</v>
      </c>
      <c r="H85">
        <v>0.5</v>
      </c>
      <c r="I85">
        <v>5114</v>
      </c>
      <c r="J85">
        <v>8102</v>
      </c>
      <c r="L85">
        <v>2163</v>
      </c>
      <c r="M85">
        <v>4.3380000000000001</v>
      </c>
      <c r="N85">
        <v>7.1429999999999998</v>
      </c>
      <c r="O85">
        <v>2.8050000000000002</v>
      </c>
      <c r="Q85">
        <v>0.11</v>
      </c>
      <c r="R85">
        <v>1</v>
      </c>
      <c r="S85">
        <v>0</v>
      </c>
      <c r="T85">
        <v>0</v>
      </c>
      <c r="V85">
        <v>0</v>
      </c>
      <c r="Y85" s="12">
        <v>44842</v>
      </c>
      <c r="Z85">
        <v>0.22265046296296298</v>
      </c>
      <c r="AB85">
        <v>1</v>
      </c>
      <c r="AD85">
        <v>5.1712772424704188</v>
      </c>
      <c r="AE85">
        <v>8.3261049808335539</v>
      </c>
      <c r="AF85">
        <v>3.1548277383631351</v>
      </c>
      <c r="AG85">
        <v>0.24213232426382919</v>
      </c>
      <c r="AK85">
        <v>0.79612350364315987</v>
      </c>
      <c r="AQ85">
        <v>0.84224437500446481</v>
      </c>
      <c r="AW85">
        <v>0.91788985083609465</v>
      </c>
      <c r="BC85">
        <v>1.7113285745395299</v>
      </c>
      <c r="BG85">
        <v>5.1507739813279745</v>
      </c>
      <c r="BH85">
        <v>8.2911889445801954</v>
      </c>
      <c r="BI85">
        <v>3.14041496325222</v>
      </c>
      <c r="BJ85">
        <v>0.24422204508526366</v>
      </c>
    </row>
    <row r="86" spans="1:62" x14ac:dyDescent="0.35">
      <c r="A86">
        <v>85</v>
      </c>
      <c r="B86">
        <v>24</v>
      </c>
      <c r="C86" t="s">
        <v>121</v>
      </c>
      <c r="D86" t="s">
        <v>27</v>
      </c>
      <c r="G86">
        <v>0.5</v>
      </c>
      <c r="H86">
        <v>0.5</v>
      </c>
      <c r="I86">
        <v>5073</v>
      </c>
      <c r="J86">
        <v>8033</v>
      </c>
      <c r="L86">
        <v>2204</v>
      </c>
      <c r="M86">
        <v>4.3070000000000004</v>
      </c>
      <c r="N86">
        <v>7.0839999999999996</v>
      </c>
      <c r="O86">
        <v>2.7770000000000001</v>
      </c>
      <c r="Q86">
        <v>0.115</v>
      </c>
      <c r="R86">
        <v>1</v>
      </c>
      <c r="S86">
        <v>0</v>
      </c>
      <c r="T86">
        <v>0</v>
      </c>
      <c r="V86">
        <v>0</v>
      </c>
      <c r="Y86" s="12">
        <v>44842</v>
      </c>
      <c r="Z86">
        <v>0.23015046296296296</v>
      </c>
      <c r="AB86">
        <v>1</v>
      </c>
      <c r="AD86">
        <v>5.1302707201855302</v>
      </c>
      <c r="AE86">
        <v>8.2562729083268351</v>
      </c>
      <c r="AF86">
        <v>3.1260021881413049</v>
      </c>
      <c r="AG86">
        <v>0.24631176590669812</v>
      </c>
    </row>
    <row r="87" spans="1:62" x14ac:dyDescent="0.35">
      <c r="A87">
        <v>86</v>
      </c>
      <c r="B87">
        <v>25</v>
      </c>
      <c r="C87" t="s">
        <v>122</v>
      </c>
      <c r="D87" t="s">
        <v>27</v>
      </c>
      <c r="G87">
        <v>0.5</v>
      </c>
      <c r="H87">
        <v>0.5</v>
      </c>
      <c r="I87">
        <v>8601</v>
      </c>
      <c r="J87">
        <v>12477</v>
      </c>
      <c r="L87">
        <v>2854</v>
      </c>
      <c r="M87">
        <v>7.0129999999999999</v>
      </c>
      <c r="N87">
        <v>10.849</v>
      </c>
      <c r="O87">
        <v>3.8359999999999999</v>
      </c>
      <c r="Q87">
        <v>0.183</v>
      </c>
      <c r="R87">
        <v>1</v>
      </c>
      <c r="S87">
        <v>0</v>
      </c>
      <c r="T87">
        <v>0</v>
      </c>
      <c r="V87">
        <v>0</v>
      </c>
      <c r="Y87" s="12">
        <v>44842</v>
      </c>
      <c r="Z87">
        <v>0.2434375</v>
      </c>
      <c r="AB87">
        <v>1</v>
      </c>
      <c r="AD87">
        <v>8.6588319548461978</v>
      </c>
      <c r="AE87">
        <v>12.753863201368159</v>
      </c>
      <c r="AF87">
        <v>4.0950312465219607</v>
      </c>
      <c r="AG87">
        <v>0.31257120658632681</v>
      </c>
    </row>
    <row r="88" spans="1:62" x14ac:dyDescent="0.35">
      <c r="A88">
        <v>87</v>
      </c>
      <c r="B88">
        <v>25</v>
      </c>
      <c r="C88" t="s">
        <v>122</v>
      </c>
      <c r="D88" t="s">
        <v>27</v>
      </c>
      <c r="G88">
        <v>0.5</v>
      </c>
      <c r="H88">
        <v>0.5</v>
      </c>
      <c r="I88">
        <v>10372</v>
      </c>
      <c r="J88">
        <v>12600</v>
      </c>
      <c r="L88">
        <v>2802</v>
      </c>
      <c r="M88">
        <v>8.3719999999999999</v>
      </c>
      <c r="N88">
        <v>10.952999999999999</v>
      </c>
      <c r="O88">
        <v>2.581</v>
      </c>
      <c r="Q88">
        <v>0.17699999999999999</v>
      </c>
      <c r="R88">
        <v>1</v>
      </c>
      <c r="S88">
        <v>0</v>
      </c>
      <c r="T88">
        <v>0</v>
      </c>
      <c r="V88">
        <v>0</v>
      </c>
      <c r="Y88" s="12">
        <v>44842</v>
      </c>
      <c r="Z88">
        <v>0.25081018518518522</v>
      </c>
      <c r="AB88">
        <v>1</v>
      </c>
      <c r="AD88">
        <v>10.430113685737368</v>
      </c>
      <c r="AE88">
        <v>12.878346461054047</v>
      </c>
      <c r="AF88">
        <v>2.4482327753166793</v>
      </c>
      <c r="AG88">
        <v>0.30727045133195652</v>
      </c>
      <c r="AK88">
        <v>0.74110043817551263</v>
      </c>
      <c r="AQ88">
        <v>0.98717488806714182</v>
      </c>
      <c r="AW88">
        <v>2.0423119701732562</v>
      </c>
      <c r="BC88">
        <v>0.56239259238511929</v>
      </c>
      <c r="BG88">
        <v>10.391607561152776</v>
      </c>
      <c r="BH88">
        <v>12.815092772189267</v>
      </c>
      <c r="BI88">
        <v>2.4234852110364908</v>
      </c>
      <c r="BJ88">
        <v>0.30813692094084399</v>
      </c>
    </row>
    <row r="89" spans="1:62" x14ac:dyDescent="0.35">
      <c r="A89">
        <v>88</v>
      </c>
      <c r="B89">
        <v>25</v>
      </c>
      <c r="C89" t="s">
        <v>122</v>
      </c>
      <c r="D89" t="s">
        <v>27</v>
      </c>
      <c r="G89">
        <v>0.5</v>
      </c>
      <c r="H89">
        <v>0.5</v>
      </c>
      <c r="I89">
        <v>10295</v>
      </c>
      <c r="J89">
        <v>12475</v>
      </c>
      <c r="L89">
        <v>2819</v>
      </c>
      <c r="M89">
        <v>8.3130000000000006</v>
      </c>
      <c r="N89">
        <v>10.848000000000001</v>
      </c>
      <c r="O89">
        <v>2.5350000000000001</v>
      </c>
      <c r="Q89">
        <v>0.17899999999999999</v>
      </c>
      <c r="R89">
        <v>1</v>
      </c>
      <c r="S89">
        <v>0</v>
      </c>
      <c r="T89">
        <v>0</v>
      </c>
      <c r="V89">
        <v>0</v>
      </c>
      <c r="Y89" s="12">
        <v>44842</v>
      </c>
      <c r="Z89">
        <v>0.25858796296296299</v>
      </c>
      <c r="AB89">
        <v>1</v>
      </c>
      <c r="AD89">
        <v>10.353101436568185</v>
      </c>
      <c r="AE89">
        <v>12.751839083324487</v>
      </c>
      <c r="AF89">
        <v>2.3987376467563024</v>
      </c>
      <c r="AG89">
        <v>0.30900339054973142</v>
      </c>
    </row>
    <row r="90" spans="1:62" x14ac:dyDescent="0.35">
      <c r="A90">
        <v>89</v>
      </c>
      <c r="B90">
        <v>26</v>
      </c>
      <c r="C90" t="s">
        <v>123</v>
      </c>
      <c r="D90" t="s">
        <v>27</v>
      </c>
      <c r="G90">
        <v>0.5</v>
      </c>
      <c r="H90">
        <v>0.5</v>
      </c>
      <c r="I90">
        <v>3793</v>
      </c>
      <c r="J90">
        <v>7273</v>
      </c>
      <c r="L90">
        <v>1548</v>
      </c>
      <c r="M90">
        <v>3.3250000000000002</v>
      </c>
      <c r="N90">
        <v>6.44</v>
      </c>
      <c r="O90">
        <v>3.1150000000000002</v>
      </c>
      <c r="Q90">
        <v>4.5999999999999999E-2</v>
      </c>
      <c r="R90">
        <v>1</v>
      </c>
      <c r="S90">
        <v>0</v>
      </c>
      <c r="T90">
        <v>0</v>
      </c>
      <c r="V90">
        <v>0</v>
      </c>
      <c r="Y90" s="12">
        <v>44842</v>
      </c>
      <c r="Z90">
        <v>0.27144675925925926</v>
      </c>
      <c r="AB90">
        <v>1</v>
      </c>
      <c r="AD90">
        <v>3.8500670976329072</v>
      </c>
      <c r="AE90">
        <v>7.487108051731111</v>
      </c>
      <c r="AF90">
        <v>3.6370409540982038</v>
      </c>
      <c r="AG90">
        <v>0.17944069962079584</v>
      </c>
    </row>
    <row r="91" spans="1:62" x14ac:dyDescent="0.35">
      <c r="A91">
        <v>90</v>
      </c>
      <c r="B91">
        <v>26</v>
      </c>
      <c r="C91" t="s">
        <v>123</v>
      </c>
      <c r="D91" t="s">
        <v>27</v>
      </c>
      <c r="G91">
        <v>0.5</v>
      </c>
      <c r="H91">
        <v>0.5</v>
      </c>
      <c r="I91">
        <v>4652</v>
      </c>
      <c r="J91">
        <v>7332</v>
      </c>
      <c r="L91">
        <v>1552</v>
      </c>
      <c r="M91">
        <v>3.984</v>
      </c>
      <c r="N91">
        <v>6.49</v>
      </c>
      <c r="O91">
        <v>2.5059999999999998</v>
      </c>
      <c r="Q91">
        <v>4.5999999999999999E-2</v>
      </c>
      <c r="R91">
        <v>1</v>
      </c>
      <c r="S91">
        <v>0</v>
      </c>
      <c r="T91">
        <v>0</v>
      </c>
      <c r="V91">
        <v>0</v>
      </c>
      <c r="Y91" s="12">
        <v>44842</v>
      </c>
      <c r="Z91">
        <v>0.27854166666666669</v>
      </c>
      <c r="AB91">
        <v>1</v>
      </c>
      <c r="AD91">
        <v>4.7092037474553319</v>
      </c>
      <c r="AE91">
        <v>7.5468195340194626</v>
      </c>
      <c r="AF91">
        <v>2.8376157865641307</v>
      </c>
      <c r="AG91">
        <v>0.17984845002497818</v>
      </c>
      <c r="AK91">
        <v>2.578640827170056</v>
      </c>
      <c r="AQ91">
        <v>1.159938654025725</v>
      </c>
      <c r="AW91">
        <v>1.2400288241837236</v>
      </c>
      <c r="BC91">
        <v>1.6303131052361179</v>
      </c>
      <c r="BG91">
        <v>4.7707135308826647</v>
      </c>
      <c r="BH91">
        <v>7.59084410146935</v>
      </c>
      <c r="BI91">
        <v>2.8201305705866848</v>
      </c>
      <c r="BJ91">
        <v>0.18132654524013914</v>
      </c>
    </row>
    <row r="92" spans="1:62" x14ac:dyDescent="0.35">
      <c r="A92">
        <v>91</v>
      </c>
      <c r="B92">
        <v>26</v>
      </c>
      <c r="C92" t="s">
        <v>123</v>
      </c>
      <c r="D92" t="s">
        <v>27</v>
      </c>
      <c r="G92">
        <v>0.5</v>
      </c>
      <c r="H92">
        <v>0.5</v>
      </c>
      <c r="I92">
        <v>4775</v>
      </c>
      <c r="J92">
        <v>7419</v>
      </c>
      <c r="L92">
        <v>1581</v>
      </c>
      <c r="M92">
        <v>4.0780000000000003</v>
      </c>
      <c r="N92">
        <v>6.5640000000000001</v>
      </c>
      <c r="O92">
        <v>2.4860000000000002</v>
      </c>
      <c r="Q92">
        <v>4.9000000000000002E-2</v>
      </c>
      <c r="R92">
        <v>1</v>
      </c>
      <c r="S92">
        <v>0</v>
      </c>
      <c r="T92">
        <v>0</v>
      </c>
      <c r="V92">
        <v>0</v>
      </c>
      <c r="Y92" s="12">
        <v>44842</v>
      </c>
      <c r="Z92">
        <v>0.28615740740740742</v>
      </c>
      <c r="AB92">
        <v>1</v>
      </c>
      <c r="AD92">
        <v>4.8322233143099984</v>
      </c>
      <c r="AE92">
        <v>7.6348686689192373</v>
      </c>
      <c r="AF92">
        <v>2.8026453546092389</v>
      </c>
      <c r="AG92">
        <v>0.18280464045530007</v>
      </c>
    </row>
    <row r="93" spans="1:62" x14ac:dyDescent="0.35">
      <c r="A93">
        <v>92</v>
      </c>
      <c r="B93">
        <v>27</v>
      </c>
      <c r="C93" t="s">
        <v>124</v>
      </c>
      <c r="D93" t="s">
        <v>27</v>
      </c>
      <c r="G93">
        <v>0.5</v>
      </c>
      <c r="H93">
        <v>0.5</v>
      </c>
      <c r="I93">
        <v>2123</v>
      </c>
      <c r="J93">
        <v>8511</v>
      </c>
      <c r="L93">
        <v>3150</v>
      </c>
      <c r="M93">
        <v>2.044</v>
      </c>
      <c r="N93">
        <v>7.4889999999999999</v>
      </c>
      <c r="O93">
        <v>5.4450000000000003</v>
      </c>
      <c r="Q93">
        <v>0.21299999999999999</v>
      </c>
      <c r="R93">
        <v>1</v>
      </c>
      <c r="S93">
        <v>0</v>
      </c>
      <c r="T93">
        <v>0</v>
      </c>
      <c r="V93">
        <v>0</v>
      </c>
      <c r="Y93" s="12">
        <v>44842</v>
      </c>
      <c r="Z93">
        <v>0.29895833333333333</v>
      </c>
      <c r="AB93">
        <v>1</v>
      </c>
      <c r="AD93">
        <v>2.1798014338337821</v>
      </c>
      <c r="AE93">
        <v>8.7400371207646756</v>
      </c>
      <c r="AF93">
        <v>6.5602356869308931</v>
      </c>
      <c r="AG93">
        <v>0.34274473649581932</v>
      </c>
    </row>
    <row r="94" spans="1:62" x14ac:dyDescent="0.35">
      <c r="A94">
        <v>93</v>
      </c>
      <c r="B94">
        <v>27</v>
      </c>
      <c r="C94" t="s">
        <v>124</v>
      </c>
      <c r="D94" t="s">
        <v>27</v>
      </c>
      <c r="G94">
        <v>0.5</v>
      </c>
      <c r="H94">
        <v>0.5</v>
      </c>
      <c r="I94">
        <v>3743</v>
      </c>
      <c r="J94">
        <v>8492</v>
      </c>
      <c r="L94">
        <v>3074</v>
      </c>
      <c r="M94">
        <v>3.2869999999999999</v>
      </c>
      <c r="N94">
        <v>7.4729999999999999</v>
      </c>
      <c r="O94">
        <v>4.1870000000000003</v>
      </c>
      <c r="Q94">
        <v>0.20499999999999999</v>
      </c>
      <c r="R94">
        <v>1</v>
      </c>
      <c r="S94">
        <v>0</v>
      </c>
      <c r="T94">
        <v>0</v>
      </c>
      <c r="V94">
        <v>0</v>
      </c>
      <c r="Y94" s="12">
        <v>44842</v>
      </c>
      <c r="Z94">
        <v>0.30615740740740743</v>
      </c>
      <c r="AB94">
        <v>1</v>
      </c>
      <c r="AD94">
        <v>3.8000591436269455</v>
      </c>
      <c r="AE94">
        <v>8.7208079993497805</v>
      </c>
      <c r="AF94">
        <v>4.9207488557228345</v>
      </c>
      <c r="AG94">
        <v>0.334997478816355</v>
      </c>
      <c r="AK94">
        <v>2.2381525908414286</v>
      </c>
      <c r="AQ94">
        <v>0.59361710384648314</v>
      </c>
      <c r="AW94">
        <v>2.8365735504877558</v>
      </c>
      <c r="BC94">
        <v>0.96902176228880832</v>
      </c>
      <c r="BG94">
        <v>3.8430659840720729</v>
      </c>
      <c r="BH94">
        <v>8.6950004942929517</v>
      </c>
      <c r="BI94">
        <v>4.851934510220878</v>
      </c>
      <c r="BJ94">
        <v>0.33662848043308435</v>
      </c>
    </row>
    <row r="95" spans="1:62" x14ac:dyDescent="0.35">
      <c r="A95">
        <v>94</v>
      </c>
      <c r="B95">
        <v>27</v>
      </c>
      <c r="C95" t="s">
        <v>124</v>
      </c>
      <c r="D95" t="s">
        <v>27</v>
      </c>
      <c r="G95">
        <v>0.5</v>
      </c>
      <c r="H95">
        <v>0.5</v>
      </c>
      <c r="I95">
        <v>3829</v>
      </c>
      <c r="J95">
        <v>8441</v>
      </c>
      <c r="L95">
        <v>3106</v>
      </c>
      <c r="M95">
        <v>3.3530000000000002</v>
      </c>
      <c r="N95">
        <v>7.43</v>
      </c>
      <c r="O95">
        <v>4.077</v>
      </c>
      <c r="Q95">
        <v>0.20899999999999999</v>
      </c>
      <c r="R95">
        <v>1</v>
      </c>
      <c r="S95">
        <v>0</v>
      </c>
      <c r="T95">
        <v>0</v>
      </c>
      <c r="V95">
        <v>0</v>
      </c>
      <c r="Y95" s="12">
        <v>44842</v>
      </c>
      <c r="Z95">
        <v>0.31369212962962961</v>
      </c>
      <c r="AB95">
        <v>1</v>
      </c>
      <c r="AD95">
        <v>3.8860728245172003</v>
      </c>
      <c r="AE95">
        <v>8.6691929892361212</v>
      </c>
      <c r="AF95">
        <v>4.7831201647189214</v>
      </c>
      <c r="AG95">
        <v>0.33825948204981371</v>
      </c>
    </row>
    <row r="96" spans="1:62" x14ac:dyDescent="0.35">
      <c r="A96">
        <v>95</v>
      </c>
      <c r="B96">
        <v>28</v>
      </c>
      <c r="C96" t="s">
        <v>125</v>
      </c>
      <c r="D96" t="s">
        <v>27</v>
      </c>
      <c r="G96">
        <v>0.5</v>
      </c>
      <c r="H96">
        <v>0.5</v>
      </c>
      <c r="I96">
        <v>8078</v>
      </c>
      <c r="J96">
        <v>11891</v>
      </c>
      <c r="L96">
        <v>1544</v>
      </c>
      <c r="M96">
        <v>6.6120000000000001</v>
      </c>
      <c r="N96">
        <v>10.352</v>
      </c>
      <c r="O96">
        <v>3.74</v>
      </c>
      <c r="Q96">
        <v>4.5999999999999999E-2</v>
      </c>
      <c r="R96">
        <v>1</v>
      </c>
      <c r="S96">
        <v>0</v>
      </c>
      <c r="T96">
        <v>0</v>
      </c>
      <c r="V96">
        <v>0</v>
      </c>
      <c r="Y96" s="12">
        <v>44842</v>
      </c>
      <c r="Z96">
        <v>0.3269097222222222</v>
      </c>
      <c r="AB96">
        <v>1</v>
      </c>
      <c r="AD96">
        <v>8.1357487559438368</v>
      </c>
      <c r="AE96">
        <v>12.160796614571982</v>
      </c>
      <c r="AF96">
        <v>4.0250478586281453</v>
      </c>
      <c r="AG96">
        <v>0.17903294921661353</v>
      </c>
    </row>
    <row r="97" spans="1:62" x14ac:dyDescent="0.35">
      <c r="A97">
        <v>96</v>
      </c>
      <c r="B97">
        <v>28</v>
      </c>
      <c r="C97" t="s">
        <v>125</v>
      </c>
      <c r="D97" t="s">
        <v>27</v>
      </c>
      <c r="G97">
        <v>0.5</v>
      </c>
      <c r="H97">
        <v>0.5</v>
      </c>
      <c r="I97">
        <v>9683</v>
      </c>
      <c r="J97">
        <v>11887</v>
      </c>
      <c r="L97">
        <v>1565</v>
      </c>
      <c r="M97">
        <v>7.843</v>
      </c>
      <c r="N97">
        <v>10.349</v>
      </c>
      <c r="O97">
        <v>2.5059999999999998</v>
      </c>
      <c r="Q97">
        <v>4.8000000000000001E-2</v>
      </c>
      <c r="R97">
        <v>1</v>
      </c>
      <c r="S97">
        <v>0</v>
      </c>
      <c r="T97">
        <v>0</v>
      </c>
      <c r="V97">
        <v>0</v>
      </c>
      <c r="Y97" s="12">
        <v>44842</v>
      </c>
      <c r="Z97">
        <v>0.33435185185185184</v>
      </c>
      <c r="AB97">
        <v>1</v>
      </c>
      <c r="AD97">
        <v>9.7410040795352124</v>
      </c>
      <c r="AE97">
        <v>12.156748378484636</v>
      </c>
      <c r="AF97">
        <v>2.4157442989494236</v>
      </c>
      <c r="AG97">
        <v>0.18117363883857074</v>
      </c>
      <c r="AK97">
        <v>0.27683918113813011</v>
      </c>
      <c r="AQ97">
        <v>2.4972121426578137E-2</v>
      </c>
      <c r="AW97">
        <v>0.99710934975357735</v>
      </c>
      <c r="BC97">
        <v>1.9500786373062668</v>
      </c>
      <c r="BG97">
        <v>9.7545062271168206</v>
      </c>
      <c r="BH97">
        <v>12.158266467017391</v>
      </c>
      <c r="BI97">
        <v>2.4037602399005698</v>
      </c>
      <c r="BJ97">
        <v>0.18295754685686844</v>
      </c>
    </row>
    <row r="98" spans="1:62" x14ac:dyDescent="0.35">
      <c r="A98">
        <v>97</v>
      </c>
      <c r="B98">
        <v>28</v>
      </c>
      <c r="C98" t="s">
        <v>125</v>
      </c>
      <c r="D98" t="s">
        <v>27</v>
      </c>
      <c r="G98">
        <v>0.5</v>
      </c>
      <c r="H98">
        <v>0.5</v>
      </c>
      <c r="I98">
        <v>9710</v>
      </c>
      <c r="J98">
        <v>11890</v>
      </c>
      <c r="L98">
        <v>1600</v>
      </c>
      <c r="M98">
        <v>7.8639999999999999</v>
      </c>
      <c r="N98">
        <v>10.351000000000001</v>
      </c>
      <c r="O98">
        <v>2.4870000000000001</v>
      </c>
      <c r="Q98">
        <v>5.0999999999999997E-2</v>
      </c>
      <c r="R98">
        <v>1</v>
      </c>
      <c r="S98">
        <v>0</v>
      </c>
      <c r="T98">
        <v>0</v>
      </c>
      <c r="V98">
        <v>0</v>
      </c>
      <c r="Y98" s="12">
        <v>44842</v>
      </c>
      <c r="Z98">
        <v>0.34209490740740739</v>
      </c>
      <c r="AB98">
        <v>1</v>
      </c>
      <c r="AD98">
        <v>9.7680083746984305</v>
      </c>
      <c r="AE98">
        <v>12.159784555550146</v>
      </c>
      <c r="AF98">
        <v>2.3917761808517159</v>
      </c>
      <c r="AG98">
        <v>0.18474145487516613</v>
      </c>
    </row>
    <row r="99" spans="1:62" x14ac:dyDescent="0.35">
      <c r="A99">
        <v>98</v>
      </c>
      <c r="B99">
        <v>29</v>
      </c>
      <c r="C99" t="s">
        <v>126</v>
      </c>
      <c r="D99" t="s">
        <v>27</v>
      </c>
      <c r="G99">
        <v>0.5</v>
      </c>
      <c r="H99">
        <v>0.5</v>
      </c>
      <c r="I99">
        <v>4537</v>
      </c>
      <c r="J99">
        <v>8212</v>
      </c>
      <c r="L99">
        <v>1754</v>
      </c>
      <c r="M99">
        <v>3.8959999999999999</v>
      </c>
      <c r="N99">
        <v>7.2359999999999998</v>
      </c>
      <c r="O99">
        <v>3.34</v>
      </c>
      <c r="Q99">
        <v>6.7000000000000004E-2</v>
      </c>
      <c r="R99">
        <v>1</v>
      </c>
      <c r="S99">
        <v>0</v>
      </c>
      <c r="T99">
        <v>0</v>
      </c>
      <c r="V99">
        <v>0</v>
      </c>
      <c r="Y99" s="12">
        <v>44842</v>
      </c>
      <c r="Z99">
        <v>0.3553472222222222</v>
      </c>
      <c r="AB99">
        <v>1</v>
      </c>
      <c r="AD99">
        <v>4.5941854532416198</v>
      </c>
      <c r="AE99">
        <v>8.4374314732355664</v>
      </c>
      <c r="AF99">
        <v>3.8432460199939467</v>
      </c>
      <c r="AG99">
        <v>0.2004398454361859</v>
      </c>
    </row>
    <row r="100" spans="1:62" x14ac:dyDescent="0.35">
      <c r="A100">
        <v>99</v>
      </c>
      <c r="B100">
        <v>29</v>
      </c>
      <c r="C100" t="s">
        <v>126</v>
      </c>
      <c r="D100" t="s">
        <v>27</v>
      </c>
      <c r="G100">
        <v>0.5</v>
      </c>
      <c r="H100">
        <v>0.5</v>
      </c>
      <c r="I100">
        <v>4608</v>
      </c>
      <c r="J100">
        <v>8274</v>
      </c>
      <c r="L100">
        <v>1765</v>
      </c>
      <c r="M100">
        <v>3.95</v>
      </c>
      <c r="N100">
        <v>7.2880000000000003</v>
      </c>
      <c r="O100">
        <v>3.3380000000000001</v>
      </c>
      <c r="Q100">
        <v>6.9000000000000006E-2</v>
      </c>
      <c r="R100">
        <v>1</v>
      </c>
      <c r="S100">
        <v>0</v>
      </c>
      <c r="T100">
        <v>0</v>
      </c>
      <c r="V100">
        <v>0</v>
      </c>
      <c r="Y100" s="12">
        <v>44842</v>
      </c>
      <c r="Z100">
        <v>0.36251157407407408</v>
      </c>
      <c r="AB100">
        <v>1</v>
      </c>
      <c r="AD100">
        <v>4.6651967479300849</v>
      </c>
      <c r="AE100">
        <v>8.5001791325894285</v>
      </c>
      <c r="AF100">
        <v>3.8349823846593436</v>
      </c>
      <c r="AG100">
        <v>0.20156115904768729</v>
      </c>
      <c r="AK100">
        <v>0.55896491596785169</v>
      </c>
      <c r="AQ100">
        <v>0.6210514968255223</v>
      </c>
      <c r="AW100">
        <v>0.6966307048070457</v>
      </c>
      <c r="BC100">
        <v>0.95631193788388102</v>
      </c>
      <c r="BG100">
        <v>4.6521946798885345</v>
      </c>
      <c r="BH100">
        <v>8.4738655980216802</v>
      </c>
      <c r="BI100">
        <v>3.8216709181331452</v>
      </c>
      <c r="BJ100">
        <v>0.20252956625762031</v>
      </c>
    </row>
    <row r="101" spans="1:62" x14ac:dyDescent="0.35">
      <c r="A101">
        <v>100</v>
      </c>
      <c r="B101">
        <v>29</v>
      </c>
      <c r="C101" t="s">
        <v>126</v>
      </c>
      <c r="D101" t="s">
        <v>27</v>
      </c>
      <c r="G101">
        <v>0.5</v>
      </c>
      <c r="H101">
        <v>0.5</v>
      </c>
      <c r="I101">
        <v>4582</v>
      </c>
      <c r="J101">
        <v>8222</v>
      </c>
      <c r="L101">
        <v>1784</v>
      </c>
      <c r="M101">
        <v>3.93</v>
      </c>
      <c r="N101">
        <v>7.2439999999999998</v>
      </c>
      <c r="O101">
        <v>3.3140000000000001</v>
      </c>
      <c r="Q101">
        <v>7.0999999999999994E-2</v>
      </c>
      <c r="R101">
        <v>1</v>
      </c>
      <c r="S101">
        <v>0</v>
      </c>
      <c r="T101">
        <v>0</v>
      </c>
      <c r="V101">
        <v>0</v>
      </c>
      <c r="Y101" s="12">
        <v>44842</v>
      </c>
      <c r="Z101">
        <v>0.37016203703703704</v>
      </c>
      <c r="AB101">
        <v>1</v>
      </c>
      <c r="AD101">
        <v>4.6391926118469851</v>
      </c>
      <c r="AE101">
        <v>8.4475520634539318</v>
      </c>
      <c r="AF101">
        <v>3.8083594516069468</v>
      </c>
      <c r="AG101">
        <v>0.20349797346755336</v>
      </c>
    </row>
    <row r="102" spans="1:62" x14ac:dyDescent="0.35">
      <c r="A102">
        <v>101</v>
      </c>
      <c r="B102">
        <v>30</v>
      </c>
      <c r="C102" t="s">
        <v>127</v>
      </c>
      <c r="D102" t="s">
        <v>27</v>
      </c>
      <c r="G102">
        <v>0.5</v>
      </c>
      <c r="H102">
        <v>0.5</v>
      </c>
      <c r="I102">
        <v>6043</v>
      </c>
      <c r="J102">
        <v>8532</v>
      </c>
      <c r="L102">
        <v>810</v>
      </c>
      <c r="M102">
        <v>5.0510000000000002</v>
      </c>
      <c r="N102">
        <v>7.5060000000000002</v>
      </c>
      <c r="O102">
        <v>2.4550000000000001</v>
      </c>
      <c r="Q102">
        <v>0</v>
      </c>
      <c r="R102">
        <v>1</v>
      </c>
      <c r="S102">
        <v>0</v>
      </c>
      <c r="T102">
        <v>0</v>
      </c>
      <c r="V102">
        <v>0</v>
      </c>
      <c r="Y102" s="12">
        <v>44842</v>
      </c>
      <c r="Z102">
        <v>0.38309027777777777</v>
      </c>
      <c r="AB102">
        <v>1</v>
      </c>
      <c r="AD102">
        <v>6.1004250279011902</v>
      </c>
      <c r="AE102">
        <v>8.7612903602232404</v>
      </c>
      <c r="AF102">
        <v>2.6608653323220501</v>
      </c>
      <c r="AG102">
        <v>0.10421075004915582</v>
      </c>
    </row>
    <row r="103" spans="1:62" x14ac:dyDescent="0.35">
      <c r="A103">
        <v>102</v>
      </c>
      <c r="B103">
        <v>30</v>
      </c>
      <c r="C103" t="s">
        <v>127</v>
      </c>
      <c r="D103" t="s">
        <v>27</v>
      </c>
      <c r="G103">
        <v>0.5</v>
      </c>
      <c r="H103">
        <v>0.5</v>
      </c>
      <c r="I103">
        <v>7107</v>
      </c>
      <c r="J103">
        <v>8472</v>
      </c>
      <c r="L103">
        <v>848</v>
      </c>
      <c r="M103">
        <v>5.867</v>
      </c>
      <c r="N103">
        <v>7.4560000000000004</v>
      </c>
      <c r="O103">
        <v>1.589</v>
      </c>
      <c r="Q103">
        <v>0</v>
      </c>
      <c r="R103">
        <v>1</v>
      </c>
      <c r="S103">
        <v>0</v>
      </c>
      <c r="T103">
        <v>0</v>
      </c>
      <c r="V103">
        <v>0</v>
      </c>
      <c r="Y103" s="12">
        <v>44842</v>
      </c>
      <c r="Z103">
        <v>0.3903935185185185</v>
      </c>
      <c r="AB103">
        <v>1</v>
      </c>
      <c r="AD103">
        <v>7.1645942891480576</v>
      </c>
      <c r="AE103">
        <v>8.7005668189130514</v>
      </c>
      <c r="AF103">
        <v>1.5359725297649938</v>
      </c>
      <c r="AG103">
        <v>0.10808437888888796</v>
      </c>
      <c r="AK103">
        <v>0.83409157749803597</v>
      </c>
      <c r="AQ103">
        <v>0.99538227642910082</v>
      </c>
      <c r="AW103">
        <v>1.7442897786677609</v>
      </c>
      <c r="BC103">
        <v>1.4047582130926775</v>
      </c>
      <c r="BG103">
        <v>7.1945990615516351</v>
      </c>
      <c r="BH103">
        <v>8.74408535685202</v>
      </c>
      <c r="BI103">
        <v>1.549486295300385</v>
      </c>
      <c r="BJ103">
        <v>0.10884891089672982</v>
      </c>
    </row>
    <row r="104" spans="1:62" x14ac:dyDescent="0.35">
      <c r="A104">
        <v>103</v>
      </c>
      <c r="B104">
        <v>30</v>
      </c>
      <c r="C104" t="s">
        <v>127</v>
      </c>
      <c r="D104" t="s">
        <v>27</v>
      </c>
      <c r="G104">
        <v>0.5</v>
      </c>
      <c r="H104">
        <v>0.5</v>
      </c>
      <c r="I104">
        <v>7167</v>
      </c>
      <c r="J104">
        <v>8558</v>
      </c>
      <c r="L104">
        <v>863</v>
      </c>
      <c r="M104">
        <v>5.9130000000000003</v>
      </c>
      <c r="N104">
        <v>7.5279999999999996</v>
      </c>
      <c r="O104">
        <v>1.615</v>
      </c>
      <c r="Q104">
        <v>0</v>
      </c>
      <c r="R104">
        <v>1</v>
      </c>
      <c r="S104">
        <v>0</v>
      </c>
      <c r="T104">
        <v>0</v>
      </c>
      <c r="V104">
        <v>0</v>
      </c>
      <c r="Y104" s="12">
        <v>44842</v>
      </c>
      <c r="Z104">
        <v>0.3981365740740741</v>
      </c>
      <c r="AB104">
        <v>1</v>
      </c>
      <c r="AD104">
        <v>7.2246038339552126</v>
      </c>
      <c r="AE104">
        <v>8.7876038947909887</v>
      </c>
      <c r="AF104">
        <v>1.5630000608357761</v>
      </c>
      <c r="AG104">
        <v>0.1096134429045717</v>
      </c>
    </row>
    <row r="105" spans="1:62" x14ac:dyDescent="0.35">
      <c r="A105">
        <v>104</v>
      </c>
      <c r="B105">
        <v>31</v>
      </c>
      <c r="C105" t="s">
        <v>62</v>
      </c>
      <c r="D105" t="s">
        <v>27</v>
      </c>
      <c r="G105">
        <v>0.5</v>
      </c>
      <c r="H105">
        <v>0.5</v>
      </c>
      <c r="I105">
        <v>5202</v>
      </c>
      <c r="J105">
        <v>18366</v>
      </c>
      <c r="L105">
        <v>5046</v>
      </c>
      <c r="M105">
        <v>4.4059999999999997</v>
      </c>
      <c r="N105">
        <v>15.837999999999999</v>
      </c>
      <c r="O105">
        <v>11.432</v>
      </c>
      <c r="Q105">
        <v>0.41199999999999998</v>
      </c>
      <c r="R105">
        <v>1</v>
      </c>
      <c r="S105">
        <v>0</v>
      </c>
      <c r="T105">
        <v>0</v>
      </c>
      <c r="V105">
        <v>0</v>
      </c>
      <c r="Y105" s="12">
        <v>44842</v>
      </c>
      <c r="Z105">
        <v>0.41140046296296301</v>
      </c>
      <c r="AB105">
        <v>1</v>
      </c>
      <c r="AD105">
        <v>5.2592912415209119</v>
      </c>
      <c r="AE105">
        <v>18.713878780963199</v>
      </c>
      <c r="AF105">
        <v>13.454587539442286</v>
      </c>
      <c r="AG105">
        <v>0.53601842807824407</v>
      </c>
    </row>
    <row r="106" spans="1:62" x14ac:dyDescent="0.35">
      <c r="A106">
        <v>105</v>
      </c>
      <c r="B106">
        <v>31</v>
      </c>
      <c r="C106" t="s">
        <v>62</v>
      </c>
      <c r="D106" t="s">
        <v>27</v>
      </c>
      <c r="G106">
        <v>0.5</v>
      </c>
      <c r="H106">
        <v>0.5</v>
      </c>
      <c r="I106">
        <v>10546</v>
      </c>
      <c r="J106">
        <v>18252</v>
      </c>
      <c r="L106">
        <v>5114</v>
      </c>
      <c r="M106">
        <v>8.5050000000000008</v>
      </c>
      <c r="N106">
        <v>15.741</v>
      </c>
      <c r="O106">
        <v>7.2359999999999998</v>
      </c>
      <c r="Q106">
        <v>0.41899999999999998</v>
      </c>
      <c r="R106">
        <v>1</v>
      </c>
      <c r="S106">
        <v>0</v>
      </c>
      <c r="T106">
        <v>0</v>
      </c>
      <c r="V106">
        <v>0</v>
      </c>
      <c r="Y106" s="12">
        <v>44842</v>
      </c>
      <c r="Z106">
        <v>0.4189930555555556</v>
      </c>
      <c r="AB106">
        <v>2</v>
      </c>
      <c r="AD106">
        <v>10.604141365678114</v>
      </c>
      <c r="AE106">
        <v>18.598504052473839</v>
      </c>
      <c r="AF106">
        <v>7.9943626867957249</v>
      </c>
      <c r="AG106">
        <v>0.54295018494934366</v>
      </c>
      <c r="AK106">
        <v>26.437585180065419</v>
      </c>
      <c r="AM106">
        <v>64.592176781284792</v>
      </c>
      <c r="AQ106">
        <v>0.55350863917219373</v>
      </c>
      <c r="AS106">
        <v>100.04795603269206</v>
      </c>
      <c r="AW106">
        <v>48.630377749566591</v>
      </c>
      <c r="AY106">
        <v>135.50373528409932</v>
      </c>
      <c r="BC106">
        <v>0.90526762506718517</v>
      </c>
      <c r="BE106">
        <v>79.077098242041345</v>
      </c>
      <c r="BG106">
        <v>12.219398280070681</v>
      </c>
      <c r="BH106">
        <v>18.6501190625875</v>
      </c>
      <c r="BI106">
        <v>6.4307207825168184</v>
      </c>
      <c r="BJ106">
        <v>0.54050368252424974</v>
      </c>
    </row>
    <row r="107" spans="1:62" x14ac:dyDescent="0.35">
      <c r="A107">
        <v>106</v>
      </c>
      <c r="B107">
        <v>31</v>
      </c>
      <c r="C107" t="s">
        <v>62</v>
      </c>
      <c r="D107" t="s">
        <v>27</v>
      </c>
      <c r="G107">
        <v>0.5</v>
      </c>
      <c r="H107">
        <v>0.5</v>
      </c>
      <c r="I107">
        <v>13776</v>
      </c>
      <c r="J107">
        <v>18354</v>
      </c>
      <c r="L107">
        <v>5066</v>
      </c>
      <c r="M107">
        <v>10.984</v>
      </c>
      <c r="N107">
        <v>15.827999999999999</v>
      </c>
      <c r="O107">
        <v>4.8440000000000003</v>
      </c>
      <c r="Q107">
        <v>0.41399999999999998</v>
      </c>
      <c r="R107">
        <v>1</v>
      </c>
      <c r="S107">
        <v>0</v>
      </c>
      <c r="T107">
        <v>0</v>
      </c>
      <c r="V107">
        <v>0</v>
      </c>
      <c r="Y107" s="12">
        <v>44842</v>
      </c>
      <c r="Z107">
        <v>0.42717592592592596</v>
      </c>
      <c r="AB107">
        <v>2</v>
      </c>
      <c r="AD107">
        <v>13.834655194463249</v>
      </c>
      <c r="AE107">
        <v>18.701734072701161</v>
      </c>
      <c r="AF107">
        <v>4.867078878237912</v>
      </c>
      <c r="AG107">
        <v>0.53805718009915571</v>
      </c>
    </row>
    <row r="108" spans="1:62" x14ac:dyDescent="0.35">
      <c r="A108">
        <v>107</v>
      </c>
      <c r="B108">
        <v>32</v>
      </c>
      <c r="C108" t="s">
        <v>63</v>
      </c>
      <c r="D108" t="s">
        <v>27</v>
      </c>
      <c r="G108">
        <v>0.5</v>
      </c>
      <c r="H108">
        <v>0.5</v>
      </c>
      <c r="I108">
        <v>2006</v>
      </c>
      <c r="J108">
        <v>9966</v>
      </c>
      <c r="L108">
        <v>1636</v>
      </c>
      <c r="M108">
        <v>1.954</v>
      </c>
      <c r="N108">
        <v>8.7219999999999995</v>
      </c>
      <c r="O108">
        <v>6.7679999999999998</v>
      </c>
      <c r="Q108">
        <v>5.5E-2</v>
      </c>
      <c r="R108">
        <v>1</v>
      </c>
      <c r="S108">
        <v>0</v>
      </c>
      <c r="T108">
        <v>0</v>
      </c>
      <c r="V108">
        <v>0</v>
      </c>
      <c r="Y108" s="12">
        <v>44842</v>
      </c>
      <c r="Z108">
        <v>0.43964120370370369</v>
      </c>
      <c r="AB108">
        <v>1</v>
      </c>
      <c r="AD108">
        <v>2.0627828214598312</v>
      </c>
      <c r="AE108">
        <v>10.212582997536755</v>
      </c>
      <c r="AF108">
        <v>8.1498001760769228</v>
      </c>
      <c r="AG108">
        <v>0.18841120851280713</v>
      </c>
    </row>
    <row r="109" spans="1:62" x14ac:dyDescent="0.35">
      <c r="A109">
        <v>108</v>
      </c>
      <c r="B109">
        <v>32</v>
      </c>
      <c r="C109" t="s">
        <v>63</v>
      </c>
      <c r="D109" t="s">
        <v>27</v>
      </c>
      <c r="G109">
        <v>0.5</v>
      </c>
      <c r="H109">
        <v>0.5</v>
      </c>
      <c r="I109">
        <v>4069</v>
      </c>
      <c r="J109">
        <v>10273</v>
      </c>
      <c r="L109">
        <v>1504</v>
      </c>
      <c r="M109">
        <v>3.5369999999999999</v>
      </c>
      <c r="N109">
        <v>8.9819999999999993</v>
      </c>
      <c r="O109">
        <v>5.4450000000000003</v>
      </c>
      <c r="Q109">
        <v>4.1000000000000002E-2</v>
      </c>
      <c r="R109">
        <v>1</v>
      </c>
      <c r="S109">
        <v>0</v>
      </c>
      <c r="T109">
        <v>0</v>
      </c>
      <c r="V109">
        <v>0</v>
      </c>
      <c r="Y109" s="12">
        <v>44842</v>
      </c>
      <c r="Z109">
        <v>0.44664351851851852</v>
      </c>
      <c r="AB109">
        <v>2</v>
      </c>
      <c r="AD109">
        <v>4.1261110037458169</v>
      </c>
      <c r="AE109">
        <v>10.523285117240555</v>
      </c>
      <c r="AF109">
        <v>6.3971741134947377</v>
      </c>
      <c r="AG109">
        <v>0.1749554451747902</v>
      </c>
      <c r="AK109">
        <v>66.575519751886489</v>
      </c>
      <c r="AL109">
        <v>15.09260823083704</v>
      </c>
      <c r="AQ109">
        <v>0.50135478333929528</v>
      </c>
      <c r="AR109">
        <v>18.22026961751796</v>
      </c>
      <c r="AW109">
        <v>96.712661827568496</v>
      </c>
      <c r="AX109">
        <v>94.260434027535311</v>
      </c>
      <c r="BC109">
        <v>1.8820214659254964</v>
      </c>
      <c r="BD109">
        <v>45.699235341274004</v>
      </c>
      <c r="BG109">
        <v>6.1849384701712644</v>
      </c>
      <c r="BH109">
        <v>10.496971582672806</v>
      </c>
      <c r="BI109">
        <v>4.3120331125015419</v>
      </c>
      <c r="BJ109">
        <v>0.17332444355806087</v>
      </c>
    </row>
    <row r="110" spans="1:62" x14ac:dyDescent="0.35">
      <c r="A110">
        <v>109</v>
      </c>
      <c r="B110">
        <v>32</v>
      </c>
      <c r="C110" t="s">
        <v>63</v>
      </c>
      <c r="D110" t="s">
        <v>27</v>
      </c>
      <c r="G110">
        <v>0.5</v>
      </c>
      <c r="H110">
        <v>0.5</v>
      </c>
      <c r="I110">
        <v>8186</v>
      </c>
      <c r="J110">
        <v>10221</v>
      </c>
      <c r="L110">
        <v>1472</v>
      </c>
      <c r="M110">
        <v>6.6950000000000003</v>
      </c>
      <c r="N110">
        <v>8.9369999999999994</v>
      </c>
      <c r="O110">
        <v>2.242</v>
      </c>
      <c r="Q110">
        <v>3.7999999999999999E-2</v>
      </c>
      <c r="R110">
        <v>1</v>
      </c>
      <c r="S110">
        <v>0</v>
      </c>
      <c r="T110">
        <v>0</v>
      </c>
      <c r="V110">
        <v>0</v>
      </c>
      <c r="Y110" s="12">
        <v>44842</v>
      </c>
      <c r="Z110">
        <v>0.45429398148148148</v>
      </c>
      <c r="AB110">
        <v>2</v>
      </c>
      <c r="AD110">
        <v>8.2437659365967129</v>
      </c>
      <c r="AE110">
        <v>10.470658048105058</v>
      </c>
      <c r="AF110">
        <v>2.2268921115083451</v>
      </c>
      <c r="AG110">
        <v>0.17169344194133157</v>
      </c>
    </row>
    <row r="111" spans="1:62" x14ac:dyDescent="0.35">
      <c r="A111">
        <v>110</v>
      </c>
      <c r="B111">
        <v>3</v>
      </c>
      <c r="C111" t="s">
        <v>28</v>
      </c>
      <c r="D111" t="s">
        <v>27</v>
      </c>
      <c r="G111">
        <v>0.5</v>
      </c>
      <c r="H111">
        <v>0.5</v>
      </c>
      <c r="I111">
        <v>2294</v>
      </c>
      <c r="J111">
        <v>1054</v>
      </c>
      <c r="L111">
        <v>253</v>
      </c>
      <c r="M111">
        <v>2.1749999999999998</v>
      </c>
      <c r="N111">
        <v>1.1719999999999999</v>
      </c>
      <c r="O111">
        <v>0</v>
      </c>
      <c r="Q111">
        <v>0</v>
      </c>
      <c r="R111">
        <v>1</v>
      </c>
      <c r="S111">
        <v>0</v>
      </c>
      <c r="T111">
        <v>0</v>
      </c>
      <c r="V111">
        <v>0</v>
      </c>
      <c r="Y111" s="12">
        <v>44842</v>
      </c>
      <c r="Z111">
        <v>0.46685185185185185</v>
      </c>
      <c r="AB111">
        <v>1</v>
      </c>
      <c r="AD111">
        <v>2.3508286365341715</v>
      </c>
      <c r="AE111">
        <v>1.193112994930033</v>
      </c>
      <c r="AF111">
        <v>-1.1577156416041385</v>
      </c>
      <c r="AG111">
        <v>4.743150626676626E-2</v>
      </c>
    </row>
    <row r="112" spans="1:62" x14ac:dyDescent="0.35">
      <c r="A112">
        <v>111</v>
      </c>
      <c r="B112">
        <v>3</v>
      </c>
      <c r="C112" t="s">
        <v>28</v>
      </c>
      <c r="D112" t="s">
        <v>27</v>
      </c>
      <c r="G112">
        <v>0.5</v>
      </c>
      <c r="H112">
        <v>0.5</v>
      </c>
      <c r="I112">
        <v>972</v>
      </c>
      <c r="J112">
        <v>1151</v>
      </c>
      <c r="L112">
        <v>272</v>
      </c>
      <c r="M112">
        <v>1.161</v>
      </c>
      <c r="N112">
        <v>1.254</v>
      </c>
      <c r="O112">
        <v>9.2999999999999999E-2</v>
      </c>
      <c r="Q112">
        <v>0</v>
      </c>
      <c r="R112">
        <v>1</v>
      </c>
      <c r="S112">
        <v>0</v>
      </c>
      <c r="T112">
        <v>0</v>
      </c>
      <c r="V112">
        <v>0</v>
      </c>
      <c r="Y112" s="12">
        <v>44842</v>
      </c>
      <c r="Z112">
        <v>0.47327546296296297</v>
      </c>
      <c r="AB112">
        <v>1</v>
      </c>
      <c r="AD112">
        <v>1.0286183326165403</v>
      </c>
      <c r="AE112">
        <v>1.2912827200481716</v>
      </c>
      <c r="AF112">
        <v>0.26266438743163123</v>
      </c>
      <c r="AG112">
        <v>4.9368320686632342E-2</v>
      </c>
      <c r="AK112">
        <v>3.2610154540387608</v>
      </c>
      <c r="AQ112">
        <v>5.2655812090687926</v>
      </c>
      <c r="AW112">
        <v>32.742079726844679</v>
      </c>
      <c r="BC112">
        <v>4.6482203953305756</v>
      </c>
      <c r="BG112">
        <v>1.0121157077945728</v>
      </c>
      <c r="BH112">
        <v>1.3261987563015303</v>
      </c>
      <c r="BI112">
        <v>0.31408304850695734</v>
      </c>
      <c r="BJ112">
        <v>4.8247007075130931E-2</v>
      </c>
    </row>
    <row r="113" spans="1:62" x14ac:dyDescent="0.35">
      <c r="A113">
        <v>112</v>
      </c>
      <c r="B113">
        <v>3</v>
      </c>
      <c r="C113" t="s">
        <v>28</v>
      </c>
      <c r="D113" t="s">
        <v>27</v>
      </c>
      <c r="G113">
        <v>0.5</v>
      </c>
      <c r="H113">
        <v>0.5</v>
      </c>
      <c r="I113">
        <v>939</v>
      </c>
      <c r="J113">
        <v>1220</v>
      </c>
      <c r="L113">
        <v>250</v>
      </c>
      <c r="M113">
        <v>1.135</v>
      </c>
      <c r="N113">
        <v>1.3120000000000001</v>
      </c>
      <c r="O113">
        <v>0.17699999999999999</v>
      </c>
      <c r="Q113">
        <v>0</v>
      </c>
      <c r="R113">
        <v>1</v>
      </c>
      <c r="S113">
        <v>0</v>
      </c>
      <c r="T113">
        <v>0</v>
      </c>
      <c r="V113">
        <v>0</v>
      </c>
      <c r="Y113" s="12">
        <v>44842</v>
      </c>
      <c r="Z113">
        <v>0.48016203703703703</v>
      </c>
      <c r="AB113">
        <v>1</v>
      </c>
      <c r="AD113">
        <v>0.99561308297260553</v>
      </c>
      <c r="AE113">
        <v>1.361114792554889</v>
      </c>
      <c r="AF113">
        <v>0.36550170958228345</v>
      </c>
      <c r="AG113">
        <v>4.712569346362952E-2</v>
      </c>
    </row>
    <row r="114" spans="1:62" x14ac:dyDescent="0.35">
      <c r="A114">
        <v>113</v>
      </c>
      <c r="B114">
        <v>1</v>
      </c>
      <c r="C114" t="s">
        <v>71</v>
      </c>
      <c r="D114" t="s">
        <v>27</v>
      </c>
      <c r="G114">
        <v>0.3</v>
      </c>
      <c r="H114">
        <v>0.3</v>
      </c>
      <c r="I114">
        <v>606</v>
      </c>
      <c r="J114">
        <v>722</v>
      </c>
      <c r="L114">
        <v>124</v>
      </c>
      <c r="M114">
        <v>1.466</v>
      </c>
      <c r="N114">
        <v>1.4830000000000001</v>
      </c>
      <c r="O114">
        <v>1.7000000000000001E-2</v>
      </c>
      <c r="Q114">
        <v>0</v>
      </c>
      <c r="R114">
        <v>1</v>
      </c>
      <c r="S114">
        <v>0</v>
      </c>
      <c r="T114">
        <v>0</v>
      </c>
      <c r="V114">
        <v>0</v>
      </c>
      <c r="Y114" s="12">
        <v>44842</v>
      </c>
      <c r="Z114">
        <v>0.49122685185185189</v>
      </c>
      <c r="AB114">
        <v>1</v>
      </c>
      <c r="AD114">
        <v>1.1042668488214995</v>
      </c>
      <c r="AE114">
        <v>1.4285156661338687</v>
      </c>
      <c r="AF114">
        <v>0.32424881731236921</v>
      </c>
      <c r="AG114">
        <v>5.7135926219810167E-2</v>
      </c>
    </row>
    <row r="115" spans="1:62" x14ac:dyDescent="0.35">
      <c r="A115">
        <v>114</v>
      </c>
      <c r="B115">
        <v>1</v>
      </c>
      <c r="C115" t="s">
        <v>71</v>
      </c>
      <c r="D115" t="s">
        <v>27</v>
      </c>
      <c r="G115">
        <v>0.3</v>
      </c>
      <c r="H115">
        <v>0.3</v>
      </c>
      <c r="I115">
        <v>873</v>
      </c>
      <c r="J115">
        <v>5344</v>
      </c>
      <c r="L115">
        <v>2190</v>
      </c>
      <c r="M115">
        <v>1.8069999999999999</v>
      </c>
      <c r="N115">
        <v>8.01</v>
      </c>
      <c r="O115">
        <v>6.202</v>
      </c>
      <c r="Q115">
        <v>0.188</v>
      </c>
      <c r="R115">
        <v>1</v>
      </c>
      <c r="S115">
        <v>0</v>
      </c>
      <c r="T115">
        <v>0</v>
      </c>
      <c r="V115">
        <v>0</v>
      </c>
      <c r="Y115" s="12">
        <v>44842</v>
      </c>
      <c r="Z115">
        <v>0.49756944444444445</v>
      </c>
      <c r="AB115">
        <v>2</v>
      </c>
      <c r="AD115">
        <v>1.5493376394745599</v>
      </c>
      <c r="AE115">
        <v>9.2247436643475638</v>
      </c>
      <c r="AF115">
        <v>7.6754060248730038</v>
      </c>
      <c r="AG115">
        <v>0.40814106582009985</v>
      </c>
      <c r="AI115">
        <v>44.563450320359564</v>
      </c>
      <c r="AK115">
        <v>122.10581530648456</v>
      </c>
      <c r="AO115">
        <v>55.636987369405894</v>
      </c>
      <c r="AQ115">
        <v>0.29213624082269563</v>
      </c>
      <c r="AU115">
        <v>68.822591664768851</v>
      </c>
      <c r="AW115">
        <v>91.830518247899505</v>
      </c>
      <c r="BA115">
        <v>58.079126148927671</v>
      </c>
      <c r="BC115">
        <v>0.83601575386542537</v>
      </c>
      <c r="BG115">
        <v>3.978057272364107</v>
      </c>
      <c r="BH115">
        <v>9.2382377846387165</v>
      </c>
      <c r="BI115">
        <v>5.2601805122746095</v>
      </c>
      <c r="BJ115">
        <v>0.40644210580267348</v>
      </c>
    </row>
    <row r="116" spans="1:62" x14ac:dyDescent="0.35">
      <c r="A116">
        <v>115</v>
      </c>
      <c r="B116">
        <v>1</v>
      </c>
      <c r="C116" t="s">
        <v>71</v>
      </c>
      <c r="D116" t="s">
        <v>27</v>
      </c>
      <c r="G116">
        <v>0.3</v>
      </c>
      <c r="H116">
        <v>0.3</v>
      </c>
      <c r="I116">
        <v>3787</v>
      </c>
      <c r="J116">
        <v>5360</v>
      </c>
      <c r="L116">
        <v>2170</v>
      </c>
      <c r="M116">
        <v>5.5330000000000004</v>
      </c>
      <c r="N116">
        <v>8.032</v>
      </c>
      <c r="O116">
        <v>2.4990000000000001</v>
      </c>
      <c r="Q116">
        <v>0.185</v>
      </c>
      <c r="R116">
        <v>1</v>
      </c>
      <c r="S116">
        <v>0</v>
      </c>
      <c r="T116">
        <v>0</v>
      </c>
      <c r="V116">
        <v>0</v>
      </c>
      <c r="Y116" s="12">
        <v>44842</v>
      </c>
      <c r="Z116">
        <v>0.50476851851851856</v>
      </c>
      <c r="AB116">
        <v>2</v>
      </c>
      <c r="AD116">
        <v>6.4067769052536541</v>
      </c>
      <c r="AE116">
        <v>9.2517319049298692</v>
      </c>
      <c r="AF116">
        <v>2.8449549996762151</v>
      </c>
      <c r="AG116">
        <v>0.40474314578524712</v>
      </c>
    </row>
    <row r="117" spans="1:62" x14ac:dyDescent="0.35">
      <c r="A117">
        <v>116</v>
      </c>
      <c r="B117">
        <v>6</v>
      </c>
      <c r="R117">
        <v>1</v>
      </c>
    </row>
    <row r="118" spans="1:62" x14ac:dyDescent="0.35">
      <c r="A118">
        <v>1</v>
      </c>
      <c r="B118">
        <v>1</v>
      </c>
      <c r="C118" t="s">
        <v>26</v>
      </c>
      <c r="D118" t="s">
        <v>27</v>
      </c>
      <c r="G118">
        <v>0.3</v>
      </c>
      <c r="H118">
        <v>0.3</v>
      </c>
      <c r="I118">
        <v>4499</v>
      </c>
      <c r="J118">
        <v>8408</v>
      </c>
      <c r="L118">
        <v>3604</v>
      </c>
      <c r="M118">
        <v>6.4450000000000003</v>
      </c>
      <c r="N118">
        <v>12.336</v>
      </c>
      <c r="O118">
        <v>5.8920000000000003</v>
      </c>
      <c r="Q118">
        <v>0.435</v>
      </c>
      <c r="R118">
        <v>1</v>
      </c>
      <c r="S118">
        <v>0</v>
      </c>
      <c r="T118">
        <v>0</v>
      </c>
      <c r="V118">
        <v>0</v>
      </c>
      <c r="Y118" s="12">
        <v>44844</v>
      </c>
      <c r="Z118">
        <v>0.42534722222222227</v>
      </c>
      <c r="AB118">
        <v>1</v>
      </c>
      <c r="AD118">
        <v>7.5662976299149065</v>
      </c>
      <c r="AE118">
        <v>14.075622320176921</v>
      </c>
      <c r="AF118">
        <v>6.5093246902620141</v>
      </c>
      <c r="AG118">
        <v>0.629142782846557</v>
      </c>
    </row>
    <row r="119" spans="1:62" x14ac:dyDescent="0.35">
      <c r="A119">
        <v>2</v>
      </c>
      <c r="B119">
        <v>1</v>
      </c>
      <c r="C119" t="s">
        <v>26</v>
      </c>
      <c r="D119" t="s">
        <v>27</v>
      </c>
      <c r="G119">
        <v>0.3</v>
      </c>
      <c r="H119">
        <v>0.3</v>
      </c>
      <c r="I119">
        <v>7195</v>
      </c>
      <c r="J119">
        <v>8413</v>
      </c>
      <c r="L119">
        <v>3634</v>
      </c>
      <c r="M119">
        <v>9.8919999999999995</v>
      </c>
      <c r="N119">
        <v>12.343</v>
      </c>
      <c r="O119">
        <v>2.4510000000000001</v>
      </c>
      <c r="Q119">
        <v>0.44</v>
      </c>
      <c r="R119">
        <v>1</v>
      </c>
      <c r="S119">
        <v>0</v>
      </c>
      <c r="T119">
        <v>0</v>
      </c>
      <c r="V119">
        <v>0</v>
      </c>
      <c r="Y119" s="12">
        <v>44844</v>
      </c>
      <c r="Z119">
        <v>0.43231481481481482</v>
      </c>
      <c r="AB119">
        <v>1</v>
      </c>
      <c r="AD119">
        <v>12.045160381831328</v>
      </c>
      <c r="AE119">
        <v>14.083848554185588</v>
      </c>
      <c r="AF119">
        <v>2.0386881723542594</v>
      </c>
      <c r="AG119">
        <v>0.6341269572773589</v>
      </c>
      <c r="AK119">
        <v>2.7588315138857688E-2</v>
      </c>
      <c r="AQ119">
        <v>9.3498076606451874E-2</v>
      </c>
      <c r="AW119">
        <v>0.48380019696198673</v>
      </c>
      <c r="BC119">
        <v>1.1461788332316312</v>
      </c>
      <c r="BG119">
        <v>12.043499082591003</v>
      </c>
      <c r="BH119">
        <v>14.077267566978653</v>
      </c>
      <c r="BI119">
        <v>2.0337684843876502</v>
      </c>
      <c r="BJ119">
        <v>0.63778201852661365</v>
      </c>
    </row>
    <row r="120" spans="1:62" x14ac:dyDescent="0.35">
      <c r="A120">
        <v>3</v>
      </c>
      <c r="B120">
        <v>1</v>
      </c>
      <c r="C120" t="s">
        <v>26</v>
      </c>
      <c r="D120" t="s">
        <v>27</v>
      </c>
      <c r="G120">
        <v>0.3</v>
      </c>
      <c r="H120">
        <v>0.3</v>
      </c>
      <c r="I120">
        <v>7193</v>
      </c>
      <c r="J120">
        <v>8405</v>
      </c>
      <c r="L120">
        <v>3678</v>
      </c>
      <c r="M120">
        <v>9.8889999999999993</v>
      </c>
      <c r="N120">
        <v>12.331</v>
      </c>
      <c r="O120">
        <v>2.4420000000000002</v>
      </c>
      <c r="Q120">
        <v>0.44800000000000001</v>
      </c>
      <c r="R120">
        <v>1</v>
      </c>
      <c r="S120">
        <v>0</v>
      </c>
      <c r="T120">
        <v>0</v>
      </c>
      <c r="V120">
        <v>0</v>
      </c>
      <c r="Y120" s="12">
        <v>44844</v>
      </c>
      <c r="Z120">
        <v>0.43967592592592591</v>
      </c>
      <c r="AB120">
        <v>1</v>
      </c>
      <c r="AD120">
        <v>12.041837783350678</v>
      </c>
      <c r="AE120">
        <v>14.070686579771719</v>
      </c>
      <c r="AF120">
        <v>2.0288487964210411</v>
      </c>
      <c r="AG120">
        <v>0.64143707977586839</v>
      </c>
    </row>
    <row r="121" spans="1:62" x14ac:dyDescent="0.35">
      <c r="A121">
        <v>4</v>
      </c>
      <c r="B121">
        <v>3</v>
      </c>
      <c r="C121" t="s">
        <v>85</v>
      </c>
      <c r="D121" t="s">
        <v>27</v>
      </c>
      <c r="G121">
        <v>0.5</v>
      </c>
      <c r="H121">
        <v>0.5</v>
      </c>
      <c r="I121">
        <v>3848</v>
      </c>
      <c r="J121">
        <v>734</v>
      </c>
      <c r="L121">
        <v>433</v>
      </c>
      <c r="M121">
        <v>3.367</v>
      </c>
      <c r="N121">
        <v>0.9</v>
      </c>
      <c r="O121">
        <v>0</v>
      </c>
      <c r="Q121">
        <v>0</v>
      </c>
      <c r="R121">
        <v>1</v>
      </c>
      <c r="S121">
        <v>0</v>
      </c>
      <c r="T121">
        <v>0</v>
      </c>
      <c r="V121">
        <v>0</v>
      </c>
      <c r="Y121" s="12">
        <v>44844</v>
      </c>
      <c r="Z121">
        <v>0.45187500000000003</v>
      </c>
      <c r="AB121">
        <v>1</v>
      </c>
      <c r="AD121">
        <v>3.8908750946779675</v>
      </c>
      <c r="AE121">
        <v>0.86999901820525449</v>
      </c>
      <c r="AF121">
        <v>-3.0208760764727129</v>
      </c>
      <c r="AG121">
        <v>6.1389327306474367E-2</v>
      </c>
    </row>
    <row r="122" spans="1:62" x14ac:dyDescent="0.35">
      <c r="A122">
        <v>5</v>
      </c>
      <c r="B122">
        <v>3</v>
      </c>
      <c r="C122" t="s">
        <v>85</v>
      </c>
      <c r="D122" t="s">
        <v>27</v>
      </c>
      <c r="G122">
        <v>0.5</v>
      </c>
      <c r="H122">
        <v>0.5</v>
      </c>
      <c r="I122">
        <v>661</v>
      </c>
      <c r="J122">
        <v>776</v>
      </c>
      <c r="L122">
        <v>421</v>
      </c>
      <c r="M122">
        <v>0.92200000000000004</v>
      </c>
      <c r="N122">
        <v>0.93600000000000005</v>
      </c>
      <c r="O122">
        <v>1.4E-2</v>
      </c>
      <c r="Q122">
        <v>0</v>
      </c>
      <c r="R122">
        <v>1</v>
      </c>
      <c r="S122">
        <v>0</v>
      </c>
      <c r="T122">
        <v>0</v>
      </c>
      <c r="V122">
        <v>0</v>
      </c>
      <c r="Y122" s="12">
        <v>44844</v>
      </c>
      <c r="Z122">
        <v>0.45806712962962964</v>
      </c>
      <c r="AB122">
        <v>1</v>
      </c>
      <c r="AD122">
        <v>0.71413868732834618</v>
      </c>
      <c r="AE122">
        <v>0.9114592376089341</v>
      </c>
      <c r="AF122">
        <v>0.19732055028058793</v>
      </c>
      <c r="AG122">
        <v>6.0193125443081898E-2</v>
      </c>
      <c r="AK122">
        <v>10.426671591766883</v>
      </c>
      <c r="AQ122">
        <v>4.2403167941679403</v>
      </c>
      <c r="AW122">
        <v>43.675035260997824</v>
      </c>
      <c r="BC122">
        <v>6.5669085492253618</v>
      </c>
      <c r="BG122">
        <v>0.67875301350942197</v>
      </c>
      <c r="BH122">
        <v>0.93120219922973391</v>
      </c>
      <c r="BI122">
        <v>0.252449185720312</v>
      </c>
      <c r="BJ122">
        <v>6.2236636959710698E-2</v>
      </c>
    </row>
    <row r="123" spans="1:62" x14ac:dyDescent="0.35">
      <c r="A123">
        <v>6</v>
      </c>
      <c r="B123">
        <v>3</v>
      </c>
      <c r="C123" t="s">
        <v>85</v>
      </c>
      <c r="D123" t="s">
        <v>27</v>
      </c>
      <c r="G123">
        <v>0.5</v>
      </c>
      <c r="H123">
        <v>0.5</v>
      </c>
      <c r="I123">
        <v>590</v>
      </c>
      <c r="J123">
        <v>816</v>
      </c>
      <c r="L123">
        <v>462</v>
      </c>
      <c r="M123">
        <v>0.86799999999999999</v>
      </c>
      <c r="N123">
        <v>0.97</v>
      </c>
      <c r="O123">
        <v>0.10199999999999999</v>
      </c>
      <c r="Q123">
        <v>0</v>
      </c>
      <c r="R123">
        <v>1</v>
      </c>
      <c r="S123">
        <v>0</v>
      </c>
      <c r="T123">
        <v>0</v>
      </c>
      <c r="V123">
        <v>0</v>
      </c>
      <c r="Y123" s="12">
        <v>44844</v>
      </c>
      <c r="Z123">
        <v>0.46475694444444443</v>
      </c>
      <c r="AB123">
        <v>1</v>
      </c>
      <c r="AD123">
        <v>0.64336733969049764</v>
      </c>
      <c r="AE123">
        <v>0.95094516085053371</v>
      </c>
      <c r="AF123">
        <v>0.30757782116003607</v>
      </c>
      <c r="AG123">
        <v>6.4280148476339491E-2</v>
      </c>
    </row>
    <row r="124" spans="1:62" x14ac:dyDescent="0.35">
      <c r="A124">
        <v>7</v>
      </c>
      <c r="B124">
        <v>3</v>
      </c>
      <c r="D124" t="s">
        <v>87</v>
      </c>
      <c r="Y124" s="12">
        <v>44844</v>
      </c>
      <c r="Z124">
        <v>0.46857638888888892</v>
      </c>
    </row>
    <row r="125" spans="1:62" x14ac:dyDescent="0.35">
      <c r="A125">
        <v>8</v>
      </c>
      <c r="B125">
        <v>3</v>
      </c>
      <c r="C125" t="s">
        <v>86</v>
      </c>
      <c r="D125" t="s">
        <v>27</v>
      </c>
      <c r="G125">
        <v>0.5</v>
      </c>
      <c r="H125">
        <v>0.5</v>
      </c>
      <c r="I125">
        <v>134</v>
      </c>
      <c r="J125">
        <v>141</v>
      </c>
      <c r="L125">
        <v>108</v>
      </c>
      <c r="M125">
        <v>0.51800000000000002</v>
      </c>
      <c r="N125">
        <v>0.39800000000000002</v>
      </c>
      <c r="O125">
        <v>0</v>
      </c>
      <c r="Q125">
        <v>0</v>
      </c>
      <c r="R125">
        <v>1</v>
      </c>
      <c r="S125">
        <v>0</v>
      </c>
      <c r="T125">
        <v>0</v>
      </c>
      <c r="V125">
        <v>0</v>
      </c>
      <c r="Y125" s="12">
        <v>44844</v>
      </c>
      <c r="Z125">
        <v>0.47927083333333331</v>
      </c>
      <c r="AB125">
        <v>1</v>
      </c>
      <c r="AD125">
        <v>0.18883586753755532</v>
      </c>
      <c r="AE125">
        <v>0.28462020614853928</v>
      </c>
      <c r="AF125">
        <v>9.5784338610983955E-2</v>
      </c>
      <c r="AG125">
        <v>2.8992193506261674E-2</v>
      </c>
    </row>
    <row r="126" spans="1:62" x14ac:dyDescent="0.35">
      <c r="A126">
        <v>9</v>
      </c>
      <c r="B126">
        <v>3</v>
      </c>
      <c r="C126" t="s">
        <v>86</v>
      </c>
      <c r="D126" t="s">
        <v>27</v>
      </c>
      <c r="G126">
        <v>0.5</v>
      </c>
      <c r="H126">
        <v>0.5</v>
      </c>
      <c r="I126">
        <v>77</v>
      </c>
      <c r="J126">
        <v>152</v>
      </c>
      <c r="L126">
        <v>157</v>
      </c>
      <c r="M126">
        <v>0.47399999999999998</v>
      </c>
      <c r="N126">
        <v>0.40699999999999997</v>
      </c>
      <c r="O126">
        <v>0</v>
      </c>
      <c r="Q126">
        <v>0</v>
      </c>
      <c r="R126">
        <v>1</v>
      </c>
      <c r="S126">
        <v>0</v>
      </c>
      <c r="T126">
        <v>0</v>
      </c>
      <c r="V126">
        <v>0</v>
      </c>
      <c r="Y126" s="12">
        <v>44844</v>
      </c>
      <c r="Z126">
        <v>0.48495370370370372</v>
      </c>
      <c r="AB126">
        <v>1</v>
      </c>
      <c r="AD126">
        <v>0.13201943351843753</v>
      </c>
      <c r="AE126">
        <v>0.29547883503997918</v>
      </c>
      <c r="AF126">
        <v>0.16345940152154165</v>
      </c>
      <c r="AG126">
        <v>3.3876684448447582E-2</v>
      </c>
      <c r="AK126">
        <v>3.0664036633148841</v>
      </c>
      <c r="AQ126">
        <v>0</v>
      </c>
      <c r="AW126">
        <v>2.4098197832676607</v>
      </c>
      <c r="BC126">
        <v>2.9864788546394192</v>
      </c>
      <c r="BG126">
        <v>0.13002587443004743</v>
      </c>
      <c r="BH126">
        <v>0.29547883503997918</v>
      </c>
      <c r="BI126">
        <v>0.16545296060993175</v>
      </c>
      <c r="BJ126">
        <v>3.337826700536739E-2</v>
      </c>
    </row>
    <row r="127" spans="1:62" x14ac:dyDescent="0.35">
      <c r="A127">
        <v>10</v>
      </c>
      <c r="B127">
        <v>3</v>
      </c>
      <c r="C127" t="s">
        <v>86</v>
      </c>
      <c r="D127" t="s">
        <v>27</v>
      </c>
      <c r="G127">
        <v>0.5</v>
      </c>
      <c r="H127">
        <v>0.5</v>
      </c>
      <c r="I127">
        <v>73</v>
      </c>
      <c r="J127">
        <v>152</v>
      </c>
      <c r="L127">
        <v>147</v>
      </c>
      <c r="M127">
        <v>0.47099999999999997</v>
      </c>
      <c r="N127">
        <v>0.40799999999999997</v>
      </c>
      <c r="O127">
        <v>0</v>
      </c>
      <c r="Q127">
        <v>0</v>
      </c>
      <c r="R127">
        <v>1</v>
      </c>
      <c r="S127">
        <v>0</v>
      </c>
      <c r="T127">
        <v>0</v>
      </c>
      <c r="V127">
        <v>0</v>
      </c>
      <c r="Y127" s="12">
        <v>44844</v>
      </c>
      <c r="Z127">
        <v>0.49106481481481484</v>
      </c>
      <c r="AB127">
        <v>1</v>
      </c>
      <c r="AD127">
        <v>0.12803231534165735</v>
      </c>
      <c r="AE127">
        <v>0.29547883503997918</v>
      </c>
      <c r="AF127">
        <v>0.16744651969832183</v>
      </c>
      <c r="AG127">
        <v>3.2879849562287199E-2</v>
      </c>
    </row>
    <row r="128" spans="1:62" x14ac:dyDescent="0.35">
      <c r="A128">
        <v>3</v>
      </c>
      <c r="B128">
        <v>4</v>
      </c>
      <c r="C128" t="s">
        <v>61</v>
      </c>
      <c r="D128" t="s">
        <v>27</v>
      </c>
      <c r="G128">
        <v>0.2</v>
      </c>
      <c r="H128">
        <v>0.2</v>
      </c>
      <c r="I128">
        <v>367</v>
      </c>
      <c r="J128">
        <v>2060</v>
      </c>
      <c r="L128">
        <v>1043</v>
      </c>
      <c r="M128">
        <v>1.7410000000000001</v>
      </c>
      <c r="N128">
        <v>5.0599999999999996</v>
      </c>
      <c r="O128">
        <v>3.319</v>
      </c>
      <c r="Q128">
        <v>0</v>
      </c>
      <c r="R128">
        <v>1</v>
      </c>
      <c r="S128">
        <v>0</v>
      </c>
      <c r="T128">
        <v>0</v>
      </c>
      <c r="V128">
        <v>0</v>
      </c>
      <c r="Y128" s="12">
        <v>44844</v>
      </c>
      <c r="Z128">
        <v>0.50214120370370374</v>
      </c>
      <c r="AB128">
        <v>3</v>
      </c>
      <c r="AC128" t="s">
        <v>200</v>
      </c>
      <c r="AD128">
        <v>1.0527137533375042</v>
      </c>
      <c r="AE128">
        <v>5.4473934341607082</v>
      </c>
      <c r="AF128">
        <v>4.394679680823204</v>
      </c>
      <c r="AG128">
        <v>0.30549063840564539</v>
      </c>
    </row>
    <row r="129" spans="1:62" x14ac:dyDescent="0.35">
      <c r="A129">
        <v>12</v>
      </c>
      <c r="B129">
        <v>4</v>
      </c>
      <c r="C129" t="s">
        <v>61</v>
      </c>
      <c r="D129" t="s">
        <v>27</v>
      </c>
      <c r="G129">
        <v>0.2</v>
      </c>
      <c r="H129">
        <v>0.2</v>
      </c>
      <c r="I129">
        <v>993</v>
      </c>
      <c r="J129">
        <v>2122</v>
      </c>
      <c r="L129">
        <v>1078</v>
      </c>
      <c r="M129">
        <v>2.9430000000000001</v>
      </c>
      <c r="N129">
        <v>5.19</v>
      </c>
      <c r="O129">
        <v>2.2480000000000002</v>
      </c>
      <c r="Q129">
        <v>0</v>
      </c>
      <c r="R129">
        <v>1</v>
      </c>
      <c r="S129">
        <v>0</v>
      </c>
      <c r="T129">
        <v>0</v>
      </c>
      <c r="V129">
        <v>0</v>
      </c>
      <c r="Y129" s="12">
        <v>44844</v>
      </c>
      <c r="Z129">
        <v>0.50841435185185191</v>
      </c>
      <c r="AB129">
        <v>3</v>
      </c>
      <c r="AC129" t="s">
        <v>200</v>
      </c>
      <c r="AD129">
        <v>2.612673740002756</v>
      </c>
      <c r="AE129">
        <v>5.6004013867219076</v>
      </c>
      <c r="AF129">
        <v>2.9877276467191516</v>
      </c>
      <c r="AG129">
        <v>0.31421294365954883</v>
      </c>
      <c r="AJ129">
        <v>9.9620691816644538</v>
      </c>
      <c r="AK129">
        <v>6.5501419785549135</v>
      </c>
      <c r="AP129">
        <v>8.2229613496148577</v>
      </c>
      <c r="AQ129">
        <v>3.4060468383615676</v>
      </c>
      <c r="AV129">
        <v>6.4838535175652785</v>
      </c>
      <c r="AW129">
        <v>12.991927711673545</v>
      </c>
      <c r="BB129">
        <v>4.4469043780528219</v>
      </c>
      <c r="BC129">
        <v>0.5567297761378962</v>
      </c>
      <c r="BG129">
        <v>2.7011379245500664</v>
      </c>
      <c r="BH129">
        <v>5.5066223190231085</v>
      </c>
      <c r="BI129">
        <v>2.8054843944730417</v>
      </c>
      <c r="BJ129">
        <v>0.31334071313415846</v>
      </c>
    </row>
    <row r="130" spans="1:62" x14ac:dyDescent="0.35">
      <c r="A130">
        <v>13</v>
      </c>
      <c r="B130">
        <v>4</v>
      </c>
      <c r="C130" t="s">
        <v>61</v>
      </c>
      <c r="D130" t="s">
        <v>27</v>
      </c>
      <c r="G130">
        <v>0.2</v>
      </c>
      <c r="H130">
        <v>0.2</v>
      </c>
      <c r="I130">
        <v>1064</v>
      </c>
      <c r="J130">
        <v>2046</v>
      </c>
      <c r="L130">
        <v>1071</v>
      </c>
      <c r="M130">
        <v>3.0779999999999998</v>
      </c>
      <c r="N130">
        <v>5.0289999999999999</v>
      </c>
      <c r="O130">
        <v>1.9510000000000001</v>
      </c>
      <c r="Q130">
        <v>0</v>
      </c>
      <c r="R130">
        <v>1</v>
      </c>
      <c r="S130">
        <v>0</v>
      </c>
      <c r="T130">
        <v>0</v>
      </c>
      <c r="V130">
        <v>0</v>
      </c>
      <c r="Y130" s="12">
        <v>44844</v>
      </c>
      <c r="Z130">
        <v>0.51515046296296296</v>
      </c>
      <c r="AB130">
        <v>3</v>
      </c>
      <c r="AC130" t="s">
        <v>200</v>
      </c>
      <c r="AD130">
        <v>2.7896021090973768</v>
      </c>
      <c r="AE130">
        <v>5.4128432513243085</v>
      </c>
      <c r="AF130">
        <v>2.6232411422269317</v>
      </c>
      <c r="AG130">
        <v>0.31246848260876814</v>
      </c>
    </row>
    <row r="131" spans="1:62" x14ac:dyDescent="0.35">
      <c r="A131">
        <v>14</v>
      </c>
      <c r="B131">
        <v>5</v>
      </c>
      <c r="C131" t="s">
        <v>61</v>
      </c>
      <c r="D131" t="s">
        <v>27</v>
      </c>
      <c r="G131">
        <v>0.6</v>
      </c>
      <c r="H131">
        <v>0.6</v>
      </c>
      <c r="I131">
        <v>624</v>
      </c>
      <c r="J131">
        <v>3569</v>
      </c>
      <c r="L131">
        <v>1809</v>
      </c>
      <c r="M131">
        <v>0.745</v>
      </c>
      <c r="N131">
        <v>2.7509999999999999</v>
      </c>
      <c r="O131">
        <v>2.0070000000000001</v>
      </c>
      <c r="Q131">
        <v>6.0999999999999999E-2</v>
      </c>
      <c r="R131">
        <v>1</v>
      </c>
      <c r="S131">
        <v>0</v>
      </c>
      <c r="T131">
        <v>0</v>
      </c>
      <c r="V131">
        <v>0</v>
      </c>
      <c r="Y131" s="12">
        <v>44844</v>
      </c>
      <c r="Z131">
        <v>0.52681712962962968</v>
      </c>
      <c r="AB131">
        <v>3</v>
      </c>
      <c r="AC131" t="s">
        <v>200</v>
      </c>
      <c r="AD131">
        <v>0.56438153682760783</v>
      </c>
      <c r="AE131">
        <v>3.0571365232946932</v>
      </c>
      <c r="AF131">
        <v>2.4927549864670855</v>
      </c>
      <c r="AG131">
        <v>0.16546150636845344</v>
      </c>
    </row>
    <row r="132" spans="1:62" x14ac:dyDescent="0.35">
      <c r="A132">
        <v>15</v>
      </c>
      <c r="B132">
        <v>5</v>
      </c>
      <c r="C132" t="s">
        <v>61</v>
      </c>
      <c r="D132" t="s">
        <v>27</v>
      </c>
      <c r="G132">
        <v>0.6</v>
      </c>
      <c r="H132">
        <v>0.6</v>
      </c>
      <c r="I132">
        <v>2331</v>
      </c>
      <c r="J132">
        <v>7187</v>
      </c>
      <c r="L132">
        <v>3913</v>
      </c>
      <c r="M132">
        <v>1.8360000000000001</v>
      </c>
      <c r="N132">
        <v>5.306</v>
      </c>
      <c r="O132">
        <v>3.47</v>
      </c>
      <c r="Q132">
        <v>0.24399999999999999</v>
      </c>
      <c r="R132">
        <v>1</v>
      </c>
      <c r="S132">
        <v>0</v>
      </c>
      <c r="T132">
        <v>0</v>
      </c>
      <c r="V132">
        <v>0</v>
      </c>
      <c r="Y132" s="12">
        <v>44844</v>
      </c>
      <c r="Z132">
        <v>0.5337615740740741</v>
      </c>
      <c r="AB132">
        <v>3</v>
      </c>
      <c r="AC132" t="s">
        <v>200</v>
      </c>
      <c r="AD132">
        <v>1.9823004384450653</v>
      </c>
      <c r="AE132">
        <v>6.0333879876302685</v>
      </c>
      <c r="AF132">
        <v>4.051087549185203</v>
      </c>
      <c r="AG132">
        <v>0.34023988974190855</v>
      </c>
      <c r="AJ132">
        <v>15.330611387192953</v>
      </c>
      <c r="AK132">
        <v>43.918369167230644</v>
      </c>
      <c r="AP132">
        <v>0.35081061028781058</v>
      </c>
      <c r="AQ132">
        <v>0.40987381958543162</v>
      </c>
      <c r="AV132">
        <v>16.03223260776856</v>
      </c>
      <c r="AW132">
        <v>32.756448108653984</v>
      </c>
      <c r="BB132">
        <v>12.776429847811483</v>
      </c>
      <c r="BC132">
        <v>1.1294323356114881</v>
      </c>
      <c r="BG132">
        <v>2.5400816583842114</v>
      </c>
      <c r="BH132">
        <v>6.0210486366172686</v>
      </c>
      <c r="BI132">
        <v>3.4809669782330568</v>
      </c>
      <c r="BJ132">
        <v>0.33832928954343444</v>
      </c>
    </row>
    <row r="133" spans="1:62" x14ac:dyDescent="0.35">
      <c r="A133">
        <v>16</v>
      </c>
      <c r="B133">
        <v>5</v>
      </c>
      <c r="C133" t="s">
        <v>61</v>
      </c>
      <c r="D133" t="s">
        <v>27</v>
      </c>
      <c r="G133">
        <v>0.6</v>
      </c>
      <c r="H133">
        <v>0.6</v>
      </c>
      <c r="I133">
        <v>3674</v>
      </c>
      <c r="J133">
        <v>7157</v>
      </c>
      <c r="L133">
        <v>3867</v>
      </c>
      <c r="M133">
        <v>2.6949999999999998</v>
      </c>
      <c r="N133">
        <v>5.2850000000000001</v>
      </c>
      <c r="O133">
        <v>2.5910000000000002</v>
      </c>
      <c r="Q133">
        <v>0.24</v>
      </c>
      <c r="R133">
        <v>1</v>
      </c>
      <c r="S133">
        <v>0</v>
      </c>
      <c r="T133">
        <v>0</v>
      </c>
      <c r="V133">
        <v>0</v>
      </c>
      <c r="Y133" s="12">
        <v>44844</v>
      </c>
      <c r="Z133">
        <v>0.54113425925925929</v>
      </c>
      <c r="AB133">
        <v>3</v>
      </c>
      <c r="AC133" t="s">
        <v>200</v>
      </c>
      <c r="AD133">
        <v>3.0978628783233577</v>
      </c>
      <c r="AE133">
        <v>6.0087092856042688</v>
      </c>
      <c r="AF133">
        <v>2.910846407280911</v>
      </c>
      <c r="AG133">
        <v>0.33641868934496039</v>
      </c>
    </row>
    <row r="134" spans="1:62" x14ac:dyDescent="0.35">
      <c r="A134">
        <v>17</v>
      </c>
      <c r="B134">
        <v>6</v>
      </c>
      <c r="C134" t="s">
        <v>65</v>
      </c>
      <c r="D134" t="s">
        <v>27</v>
      </c>
      <c r="G134">
        <v>0.33300000000000002</v>
      </c>
      <c r="H134">
        <v>0.33300000000000002</v>
      </c>
      <c r="I134">
        <v>864</v>
      </c>
      <c r="J134">
        <v>1052</v>
      </c>
      <c r="L134">
        <v>131</v>
      </c>
      <c r="M134">
        <v>1.6180000000000001</v>
      </c>
      <c r="N134">
        <v>1.7569999999999999</v>
      </c>
      <c r="O134">
        <v>0.13900000000000001</v>
      </c>
      <c r="Q134">
        <v>0</v>
      </c>
      <c r="R134">
        <v>1</v>
      </c>
      <c r="S134">
        <v>0</v>
      </c>
      <c r="T134">
        <v>0</v>
      </c>
      <c r="V134">
        <v>0</v>
      </c>
      <c r="Y134" s="12">
        <v>44844</v>
      </c>
      <c r="Z134">
        <v>0.55238425925925927</v>
      </c>
      <c r="AB134">
        <v>3</v>
      </c>
      <c r="AC134" t="s">
        <v>200</v>
      </c>
      <c r="AD134">
        <v>1.3761035057056172</v>
      </c>
      <c r="AE134">
        <v>1.7776458077717296</v>
      </c>
      <c r="AF134">
        <v>0.40154230206611241</v>
      </c>
      <c r="AG134">
        <v>4.6974344961607462E-2</v>
      </c>
    </row>
    <row r="135" spans="1:62" x14ac:dyDescent="0.35">
      <c r="A135">
        <v>18</v>
      </c>
      <c r="B135">
        <v>6</v>
      </c>
      <c r="C135" t="s">
        <v>65</v>
      </c>
      <c r="D135" t="s">
        <v>27</v>
      </c>
      <c r="G135">
        <v>0.33300000000000002</v>
      </c>
      <c r="H135">
        <v>0.33300000000000002</v>
      </c>
      <c r="I135">
        <v>1145</v>
      </c>
      <c r="J135">
        <v>10075</v>
      </c>
      <c r="L135">
        <v>5417</v>
      </c>
      <c r="M135">
        <v>1.9419999999999999</v>
      </c>
      <c r="N135">
        <v>13.234</v>
      </c>
      <c r="O135">
        <v>11.292999999999999</v>
      </c>
      <c r="Q135">
        <v>0.67600000000000005</v>
      </c>
      <c r="R135">
        <v>1</v>
      </c>
      <c r="S135">
        <v>0</v>
      </c>
      <c r="T135">
        <v>0</v>
      </c>
      <c r="V135">
        <v>0</v>
      </c>
      <c r="Y135" s="12">
        <v>44844</v>
      </c>
      <c r="Z135">
        <v>0.55899305555555556</v>
      </c>
      <c r="AB135">
        <v>3</v>
      </c>
      <c r="AC135" t="s">
        <v>200</v>
      </c>
      <c r="AD135">
        <v>1.79666664672485</v>
      </c>
      <c r="AE135">
        <v>15.151575440239966</v>
      </c>
      <c r="AF135">
        <v>13.354908793515117</v>
      </c>
      <c r="AG135">
        <v>0.83815590776098037</v>
      </c>
      <c r="AJ135">
        <v>62.908526572578403</v>
      </c>
      <c r="AK135">
        <v>92.358211218275997</v>
      </c>
      <c r="AP135">
        <v>21.905735857926395</v>
      </c>
      <c r="AQ135">
        <v>15.573883785645162</v>
      </c>
      <c r="AV135">
        <v>19.097054856725631</v>
      </c>
      <c r="AW135">
        <v>49.188152741497568</v>
      </c>
      <c r="BB135">
        <v>10.804689771251299</v>
      </c>
      <c r="BC135">
        <v>8.8191272765999997</v>
      </c>
      <c r="BG135">
        <v>3.3382326084679437</v>
      </c>
      <c r="BH135">
        <v>14.056967545573249</v>
      </c>
      <c r="BI135">
        <v>10.718734937105307</v>
      </c>
      <c r="BJ135">
        <v>0.80275779205873832</v>
      </c>
    </row>
    <row r="136" spans="1:62" x14ac:dyDescent="0.35">
      <c r="A136">
        <v>19</v>
      </c>
      <c r="B136">
        <v>6</v>
      </c>
      <c r="C136" t="s">
        <v>65</v>
      </c>
      <c r="D136" t="s">
        <v>27</v>
      </c>
      <c r="G136">
        <v>0.33300000000000002</v>
      </c>
      <c r="H136">
        <v>0.33300000000000002</v>
      </c>
      <c r="I136">
        <v>3205</v>
      </c>
      <c r="J136">
        <v>8598</v>
      </c>
      <c r="L136">
        <v>4944</v>
      </c>
      <c r="M136">
        <v>4.3150000000000004</v>
      </c>
      <c r="N136">
        <v>11.355</v>
      </c>
      <c r="O136">
        <v>7.04</v>
      </c>
      <c r="Q136">
        <v>0.60199999999999998</v>
      </c>
      <c r="R136">
        <v>1</v>
      </c>
      <c r="S136">
        <v>0</v>
      </c>
      <c r="T136">
        <v>0</v>
      </c>
      <c r="V136">
        <v>0</v>
      </c>
      <c r="Y136" s="12">
        <v>44844</v>
      </c>
      <c r="Z136">
        <v>0.56615740740740739</v>
      </c>
      <c r="AB136">
        <v>3</v>
      </c>
      <c r="AC136" t="s">
        <v>200</v>
      </c>
      <c r="AD136">
        <v>4.8797985702110376</v>
      </c>
      <c r="AE136">
        <v>12.962359650906532</v>
      </c>
      <c r="AF136">
        <v>8.0825610806954948</v>
      </c>
      <c r="AG136">
        <v>0.76735967635649627</v>
      </c>
    </row>
    <row r="137" spans="1:62" x14ac:dyDescent="0.35">
      <c r="A137">
        <v>20</v>
      </c>
      <c r="B137">
        <v>7</v>
      </c>
      <c r="C137" t="s">
        <v>65</v>
      </c>
      <c r="D137" t="s">
        <v>27</v>
      </c>
      <c r="G137">
        <v>0.46700000000000003</v>
      </c>
      <c r="H137">
        <v>0.46700000000000003</v>
      </c>
      <c r="I137">
        <v>1822</v>
      </c>
      <c r="J137">
        <v>5552</v>
      </c>
      <c r="L137">
        <v>2862</v>
      </c>
      <c r="M137">
        <v>1.9410000000000001</v>
      </c>
      <c r="N137">
        <v>5.3339999999999996</v>
      </c>
      <c r="O137">
        <v>3.3929999999999998</v>
      </c>
      <c r="Q137">
        <v>0.19600000000000001</v>
      </c>
      <c r="R137">
        <v>1</v>
      </c>
      <c r="S137">
        <v>0</v>
      </c>
      <c r="T137">
        <v>0</v>
      </c>
      <c r="V137">
        <v>0</v>
      </c>
      <c r="Y137" s="12">
        <v>44844</v>
      </c>
      <c r="Z137">
        <v>0.57820601851851849</v>
      </c>
      <c r="AB137">
        <v>3</v>
      </c>
      <c r="AC137" t="s">
        <v>200</v>
      </c>
      <c r="AD137">
        <v>2.0036399765940023</v>
      </c>
      <c r="AE137">
        <v>6.0236386216872964</v>
      </c>
      <c r="AF137">
        <v>4.0199986450932936</v>
      </c>
      <c r="AG137">
        <v>0.32496843806727321</v>
      </c>
    </row>
    <row r="138" spans="1:62" x14ac:dyDescent="0.35">
      <c r="A138">
        <v>21</v>
      </c>
      <c r="B138">
        <v>7</v>
      </c>
      <c r="C138" t="s">
        <v>65</v>
      </c>
      <c r="D138" t="s">
        <v>27</v>
      </c>
      <c r="G138">
        <v>0.46700000000000003</v>
      </c>
      <c r="H138">
        <v>0.46700000000000003</v>
      </c>
      <c r="I138">
        <v>4395</v>
      </c>
      <c r="J138">
        <v>15539</v>
      </c>
      <c r="L138">
        <v>9189</v>
      </c>
      <c r="M138">
        <v>4.0540000000000003</v>
      </c>
      <c r="N138">
        <v>14.393000000000001</v>
      </c>
      <c r="O138">
        <v>10.339</v>
      </c>
      <c r="Q138">
        <v>0.90500000000000003</v>
      </c>
      <c r="R138">
        <v>1</v>
      </c>
      <c r="S138">
        <v>0</v>
      </c>
      <c r="T138">
        <v>0</v>
      </c>
      <c r="V138">
        <v>0</v>
      </c>
      <c r="Y138" s="12">
        <v>44844</v>
      </c>
      <c r="Z138">
        <v>0.58530092592592597</v>
      </c>
      <c r="AB138">
        <v>3</v>
      </c>
      <c r="AC138" t="s">
        <v>200</v>
      </c>
      <c r="AD138">
        <v>4.7495861941677289</v>
      </c>
      <c r="AE138">
        <v>16.578936143471452</v>
      </c>
      <c r="AF138">
        <v>11.829349949303722</v>
      </c>
      <c r="AG138">
        <v>1.000233355062647</v>
      </c>
      <c r="AJ138">
        <v>32.688969467811219</v>
      </c>
      <c r="AK138">
        <v>43.196042259491641</v>
      </c>
      <c r="AP138">
        <v>9.4537322002961162</v>
      </c>
      <c r="AQ138">
        <v>3.4433953717633776</v>
      </c>
      <c r="AV138">
        <v>13.78150506721898</v>
      </c>
      <c r="AW138">
        <v>31.034422652927219</v>
      </c>
      <c r="BB138">
        <v>10.840574162873096</v>
      </c>
      <c r="BC138">
        <v>0.53494000869481684</v>
      </c>
      <c r="BG138">
        <v>6.0579927478969902</v>
      </c>
      <c r="BH138">
        <v>16.298328203946699</v>
      </c>
      <c r="BI138">
        <v>10.240335456049708</v>
      </c>
      <c r="BJ138">
        <v>0.99756516746585788</v>
      </c>
    </row>
    <row r="139" spans="1:62" x14ac:dyDescent="0.35">
      <c r="A139">
        <v>22</v>
      </c>
      <c r="B139">
        <v>7</v>
      </c>
      <c r="C139" t="s">
        <v>65</v>
      </c>
      <c r="D139" t="s">
        <v>27</v>
      </c>
      <c r="G139">
        <v>0.46700000000000003</v>
      </c>
      <c r="H139">
        <v>0.46700000000000003</v>
      </c>
      <c r="I139">
        <v>6847</v>
      </c>
      <c r="J139">
        <v>15008</v>
      </c>
      <c r="L139">
        <v>9139</v>
      </c>
      <c r="M139">
        <v>6.0679999999999996</v>
      </c>
      <c r="N139">
        <v>13.912000000000001</v>
      </c>
      <c r="O139">
        <v>7.843</v>
      </c>
      <c r="Q139">
        <v>0.89900000000000002</v>
      </c>
      <c r="R139">
        <v>1</v>
      </c>
      <c r="S139">
        <v>0</v>
      </c>
      <c r="T139">
        <v>0</v>
      </c>
      <c r="V139">
        <v>0</v>
      </c>
      <c r="Y139" s="12">
        <v>44844</v>
      </c>
      <c r="Z139">
        <v>0.59299768518518514</v>
      </c>
      <c r="AB139">
        <v>3</v>
      </c>
      <c r="AC139" t="s">
        <v>200</v>
      </c>
      <c r="AD139">
        <v>7.3663993016262515</v>
      </c>
      <c r="AE139">
        <v>16.017720264421946</v>
      </c>
      <c r="AF139">
        <v>8.651320962795694</v>
      </c>
      <c r="AG139">
        <v>0.99489697986906867</v>
      </c>
    </row>
    <row r="140" spans="1:62" x14ac:dyDescent="0.35">
      <c r="A140">
        <v>23</v>
      </c>
      <c r="B140">
        <v>8</v>
      </c>
      <c r="C140" t="s">
        <v>65</v>
      </c>
      <c r="D140" t="s">
        <v>27</v>
      </c>
      <c r="G140">
        <v>0.6</v>
      </c>
      <c r="H140">
        <v>0.6</v>
      </c>
      <c r="I140">
        <v>1676</v>
      </c>
      <c r="J140">
        <v>137</v>
      </c>
      <c r="L140">
        <v>132</v>
      </c>
      <c r="M140">
        <v>1.417</v>
      </c>
      <c r="N140">
        <v>0.32900000000000001</v>
      </c>
      <c r="O140">
        <v>0</v>
      </c>
      <c r="Q140">
        <v>0</v>
      </c>
      <c r="R140">
        <v>1</v>
      </c>
      <c r="S140">
        <v>0</v>
      </c>
      <c r="T140">
        <v>0</v>
      </c>
      <c r="V140">
        <v>0</v>
      </c>
      <c r="Y140" s="12">
        <v>44844</v>
      </c>
      <c r="Z140">
        <v>0.6042939814814815</v>
      </c>
      <c r="AB140">
        <v>3</v>
      </c>
      <c r="AC140" t="s">
        <v>200</v>
      </c>
      <c r="AD140">
        <v>1.4382249372386011</v>
      </c>
      <c r="AE140">
        <v>0.23389301152031611</v>
      </c>
      <c r="AF140">
        <v>-1.204331925718285</v>
      </c>
      <c r="AG140">
        <v>2.6153831027538842E-2</v>
      </c>
    </row>
    <row r="141" spans="1:62" x14ac:dyDescent="0.35">
      <c r="A141">
        <v>24</v>
      </c>
      <c r="B141">
        <v>8</v>
      </c>
      <c r="C141" t="s">
        <v>65</v>
      </c>
      <c r="D141" t="s">
        <v>27</v>
      </c>
      <c r="G141">
        <v>0.6</v>
      </c>
      <c r="H141">
        <v>0.6</v>
      </c>
      <c r="I141">
        <v>1060</v>
      </c>
      <c r="J141">
        <v>181</v>
      </c>
      <c r="L141">
        <v>51</v>
      </c>
      <c r="M141">
        <v>1.0229999999999999</v>
      </c>
      <c r="N141">
        <v>0.36</v>
      </c>
      <c r="O141">
        <v>0</v>
      </c>
      <c r="Q141">
        <v>0</v>
      </c>
      <c r="R141">
        <v>1</v>
      </c>
      <c r="S141">
        <v>0</v>
      </c>
      <c r="T141">
        <v>0</v>
      </c>
      <c r="V141">
        <v>0</v>
      </c>
      <c r="Y141" s="12">
        <v>44844</v>
      </c>
      <c r="Z141">
        <v>0.61</v>
      </c>
      <c r="AB141">
        <v>3</v>
      </c>
      <c r="AC141" t="s">
        <v>200</v>
      </c>
      <c r="AD141">
        <v>0.92654477121847567</v>
      </c>
      <c r="AE141">
        <v>0.27008844115844916</v>
      </c>
      <c r="AF141">
        <v>-0.65645633006002657</v>
      </c>
      <c r="AG141">
        <v>1.9425195545956207E-2</v>
      </c>
      <c r="AJ141">
        <v>91.943197351899343</v>
      </c>
      <c r="AK141">
        <v>55.558994109269207</v>
      </c>
      <c r="AP141">
        <v>83.3358173042554</v>
      </c>
      <c r="AQ141">
        <v>181.99141995541936</v>
      </c>
      <c r="AV141">
        <v>74.728437256611471</v>
      </c>
      <c r="AW141">
        <v>257.72463932644933</v>
      </c>
      <c r="BB141">
        <v>71.600889556430886</v>
      </c>
      <c r="BC141">
        <v>184.79984036858767</v>
      </c>
      <c r="BG141">
        <v>0.72511223832905958</v>
      </c>
      <c r="BH141">
        <v>2.9995528852340265</v>
      </c>
      <c r="BI141">
        <v>2.2744406469049672</v>
      </c>
      <c r="BJ141">
        <v>0.25559199399212207</v>
      </c>
    </row>
    <row r="142" spans="1:62" x14ac:dyDescent="0.35">
      <c r="A142">
        <v>25</v>
      </c>
      <c r="B142">
        <v>8</v>
      </c>
      <c r="C142" t="s">
        <v>65</v>
      </c>
      <c r="D142" t="s">
        <v>27</v>
      </c>
      <c r="G142">
        <v>0.6</v>
      </c>
      <c r="H142">
        <v>0.6</v>
      </c>
      <c r="I142">
        <v>575</v>
      </c>
      <c r="J142">
        <v>6817</v>
      </c>
      <c r="L142">
        <v>5737</v>
      </c>
      <c r="M142">
        <v>0.71299999999999997</v>
      </c>
      <c r="N142">
        <v>5.0449999999999999</v>
      </c>
      <c r="O142">
        <v>4.3310000000000004</v>
      </c>
      <c r="Q142">
        <v>0.40300000000000002</v>
      </c>
      <c r="R142">
        <v>1</v>
      </c>
      <c r="S142">
        <v>0</v>
      </c>
      <c r="T142">
        <v>0</v>
      </c>
      <c r="V142">
        <v>0</v>
      </c>
      <c r="Y142" s="12">
        <v>44844</v>
      </c>
      <c r="Z142">
        <v>0.61677083333333338</v>
      </c>
      <c r="AB142">
        <v>3</v>
      </c>
      <c r="AC142" t="s">
        <v>200</v>
      </c>
      <c r="AD142">
        <v>0.52367970543964337</v>
      </c>
      <c r="AE142">
        <v>5.7290173293096043</v>
      </c>
      <c r="AF142">
        <v>5.2053376238699611</v>
      </c>
      <c r="AG142">
        <v>0.49175879243828796</v>
      </c>
    </row>
    <row r="143" spans="1:62" x14ac:dyDescent="0.35">
      <c r="A143">
        <v>26</v>
      </c>
      <c r="B143">
        <v>1</v>
      </c>
      <c r="C143" t="s">
        <v>71</v>
      </c>
      <c r="D143" t="s">
        <v>27</v>
      </c>
      <c r="G143">
        <v>0.3</v>
      </c>
      <c r="H143">
        <v>0.3</v>
      </c>
      <c r="I143">
        <v>1839</v>
      </c>
      <c r="J143">
        <v>1559</v>
      </c>
      <c r="L143">
        <v>62</v>
      </c>
      <c r="M143">
        <v>3.0430000000000001</v>
      </c>
      <c r="N143">
        <v>2.6659999999999999</v>
      </c>
      <c r="O143">
        <v>0</v>
      </c>
      <c r="Q143">
        <v>0</v>
      </c>
      <c r="R143">
        <v>1</v>
      </c>
      <c r="S143">
        <v>0</v>
      </c>
      <c r="T143">
        <v>0</v>
      </c>
      <c r="V143">
        <v>0</v>
      </c>
      <c r="Y143" s="12">
        <v>44844</v>
      </c>
      <c r="Z143">
        <v>0.62813657407407408</v>
      </c>
      <c r="AB143">
        <v>3</v>
      </c>
      <c r="AC143" t="s">
        <v>200</v>
      </c>
      <c r="AD143">
        <v>3.1472416506501899</v>
      </c>
      <c r="AE143">
        <v>2.8073269751054131</v>
      </c>
      <c r="AF143">
        <v>-0.33991467554477683</v>
      </c>
      <c r="AG143">
        <v>4.0677921716539799E-2</v>
      </c>
    </row>
    <row r="144" spans="1:62" x14ac:dyDescent="0.35">
      <c r="A144">
        <v>27</v>
      </c>
      <c r="B144">
        <v>1</v>
      </c>
      <c r="C144" t="s">
        <v>71</v>
      </c>
      <c r="D144" t="s">
        <v>27</v>
      </c>
      <c r="G144">
        <v>0.3</v>
      </c>
      <c r="H144">
        <v>0.3</v>
      </c>
      <c r="I144">
        <v>2497</v>
      </c>
      <c r="J144">
        <v>5948</v>
      </c>
      <c r="L144">
        <v>4176</v>
      </c>
      <c r="M144">
        <v>3.8839999999999999</v>
      </c>
      <c r="N144">
        <v>8.8629999999999995</v>
      </c>
      <c r="O144">
        <v>4.9790000000000001</v>
      </c>
      <c r="Q144">
        <v>0.53500000000000003</v>
      </c>
      <c r="R144">
        <v>1</v>
      </c>
      <c r="S144">
        <v>0</v>
      </c>
      <c r="T144">
        <v>0</v>
      </c>
      <c r="V144">
        <v>0</v>
      </c>
      <c r="Y144" s="12">
        <v>44844</v>
      </c>
      <c r="Z144">
        <v>0.63458333333333339</v>
      </c>
      <c r="AB144">
        <v>3</v>
      </c>
      <c r="AC144" t="s">
        <v>200</v>
      </c>
      <c r="AD144">
        <v>4.2403765507840943</v>
      </c>
      <c r="AE144">
        <v>10.028315187912956</v>
      </c>
      <c r="AF144">
        <v>5.7879386371288613</v>
      </c>
      <c r="AG144">
        <v>0.72417437532718087</v>
      </c>
      <c r="AI144">
        <v>100</v>
      </c>
      <c r="AK144">
        <v>42.463290941331714</v>
      </c>
      <c r="AO144">
        <v>100</v>
      </c>
      <c r="AQ144">
        <v>3.8459443481364093</v>
      </c>
      <c r="AU144">
        <v>100</v>
      </c>
      <c r="AW144">
        <v>59.795718246687684</v>
      </c>
      <c r="BA144">
        <v>100</v>
      </c>
      <c r="BC144">
        <v>6.5634483696149415</v>
      </c>
      <c r="BG144">
        <v>5.3833504281277502</v>
      </c>
      <c r="BH144">
        <v>9.8391118057136229</v>
      </c>
      <c r="BI144">
        <v>4.4557613775858727</v>
      </c>
      <c r="BJ144">
        <v>0.70116410337164514</v>
      </c>
    </row>
    <row r="145" spans="1:62" x14ac:dyDescent="0.35">
      <c r="A145">
        <v>28</v>
      </c>
      <c r="B145">
        <v>1</v>
      </c>
      <c r="C145" t="s">
        <v>71</v>
      </c>
      <c r="D145" t="s">
        <v>27</v>
      </c>
      <c r="G145">
        <v>0.3</v>
      </c>
      <c r="H145">
        <v>0.3</v>
      </c>
      <c r="I145">
        <v>3873</v>
      </c>
      <c r="J145">
        <v>5718</v>
      </c>
      <c r="L145">
        <v>3899</v>
      </c>
      <c r="M145">
        <v>5.6440000000000001</v>
      </c>
      <c r="N145">
        <v>8.5380000000000003</v>
      </c>
      <c r="O145">
        <v>2.8940000000000001</v>
      </c>
      <c r="Q145">
        <v>0.48599999999999999</v>
      </c>
      <c r="R145">
        <v>1</v>
      </c>
      <c r="S145">
        <v>0</v>
      </c>
      <c r="T145">
        <v>0</v>
      </c>
      <c r="V145">
        <v>0</v>
      </c>
      <c r="Y145" s="12">
        <v>44844</v>
      </c>
      <c r="Z145">
        <v>0.64165509259259257</v>
      </c>
      <c r="AB145">
        <v>3</v>
      </c>
      <c r="AC145" t="s">
        <v>200</v>
      </c>
      <c r="AD145">
        <v>6.5263243054714071</v>
      </c>
      <c r="AE145">
        <v>9.6499084235142902</v>
      </c>
      <c r="AF145">
        <v>3.1235841180428832</v>
      </c>
      <c r="AG145">
        <v>0.67815383141610941</v>
      </c>
    </row>
    <row r="146" spans="1:62" x14ac:dyDescent="0.35">
      <c r="A146">
        <v>29</v>
      </c>
      <c r="B146">
        <v>2</v>
      </c>
      <c r="C146" t="s">
        <v>70</v>
      </c>
      <c r="D146" t="s">
        <v>27</v>
      </c>
      <c r="G146">
        <v>0.5</v>
      </c>
      <c r="H146">
        <v>0.5</v>
      </c>
      <c r="I146">
        <v>1234</v>
      </c>
      <c r="J146">
        <v>96</v>
      </c>
      <c r="L146">
        <v>90</v>
      </c>
      <c r="M146">
        <v>1.361</v>
      </c>
      <c r="N146">
        <v>0.36</v>
      </c>
      <c r="O146">
        <v>0</v>
      </c>
      <c r="Q146">
        <v>0</v>
      </c>
      <c r="R146">
        <v>1</v>
      </c>
      <c r="S146">
        <v>0</v>
      </c>
      <c r="T146">
        <v>0</v>
      </c>
      <c r="V146">
        <v>0</v>
      </c>
      <c r="Y146" s="12">
        <v>44844</v>
      </c>
      <c r="Z146">
        <v>0.65283564814814821</v>
      </c>
      <c r="AB146">
        <v>3</v>
      </c>
      <c r="AC146" t="s">
        <v>200</v>
      </c>
      <c r="AD146">
        <v>1.2852933661521093</v>
      </c>
      <c r="AE146">
        <v>0.24019854250173966</v>
      </c>
      <c r="AF146">
        <v>-1.0450948236503697</v>
      </c>
      <c r="AG146">
        <v>2.719789071117297E-2</v>
      </c>
    </row>
    <row r="147" spans="1:62" x14ac:dyDescent="0.35">
      <c r="A147">
        <v>30</v>
      </c>
      <c r="B147">
        <v>2</v>
      </c>
      <c r="C147" t="s">
        <v>70</v>
      </c>
      <c r="D147" t="s">
        <v>27</v>
      </c>
      <c r="G147">
        <v>0.5</v>
      </c>
      <c r="H147">
        <v>0.5</v>
      </c>
      <c r="I147">
        <v>788</v>
      </c>
      <c r="J147">
        <v>106</v>
      </c>
      <c r="L147">
        <v>41</v>
      </c>
      <c r="M147">
        <v>1.0189999999999999</v>
      </c>
      <c r="N147">
        <v>0.36799999999999999</v>
      </c>
      <c r="O147">
        <v>0</v>
      </c>
      <c r="Q147">
        <v>0</v>
      </c>
      <c r="R147">
        <v>1</v>
      </c>
      <c r="S147">
        <v>0</v>
      </c>
      <c r="T147">
        <v>0</v>
      </c>
      <c r="V147">
        <v>0</v>
      </c>
      <c r="Y147" s="12">
        <v>44844</v>
      </c>
      <c r="Z147">
        <v>0.65850694444444446</v>
      </c>
      <c r="AB147">
        <v>3</v>
      </c>
      <c r="AC147" t="s">
        <v>200</v>
      </c>
      <c r="AD147">
        <v>0.84072968944111737</v>
      </c>
      <c r="AE147">
        <v>0.25007002331213957</v>
      </c>
      <c r="AF147">
        <v>-0.5906596661289778</v>
      </c>
      <c r="AG147">
        <v>2.2313399768987056E-2</v>
      </c>
      <c r="AK147">
        <v>46.641111145296065</v>
      </c>
      <c r="AQ147">
        <v>167.04332233533853</v>
      </c>
      <c r="AW147">
        <v>341.33575864771728</v>
      </c>
      <c r="BC147">
        <v>174.23903643571194</v>
      </c>
      <c r="BG147">
        <v>0.6817433521420071</v>
      </c>
      <c r="BH147">
        <v>1.5175681593674892</v>
      </c>
      <c r="BI147">
        <v>0.83582480722548214</v>
      </c>
      <c r="BJ147">
        <v>0.17323420153367017</v>
      </c>
    </row>
    <row r="148" spans="1:62" x14ac:dyDescent="0.35">
      <c r="A148">
        <v>31</v>
      </c>
      <c r="B148">
        <v>2</v>
      </c>
      <c r="C148" t="s">
        <v>70</v>
      </c>
      <c r="D148" t="s">
        <v>27</v>
      </c>
      <c r="G148">
        <v>0.5</v>
      </c>
      <c r="H148">
        <v>0.5</v>
      </c>
      <c r="I148">
        <v>469</v>
      </c>
      <c r="J148">
        <v>2674</v>
      </c>
      <c r="L148">
        <v>3069</v>
      </c>
      <c r="M148">
        <v>0.77500000000000002</v>
      </c>
      <c r="N148">
        <v>2.544</v>
      </c>
      <c r="O148">
        <v>1.7689999999999999</v>
      </c>
      <c r="Q148">
        <v>0.20499999999999999</v>
      </c>
      <c r="R148">
        <v>1</v>
      </c>
      <c r="S148">
        <v>0</v>
      </c>
      <c r="T148">
        <v>0</v>
      </c>
      <c r="V148">
        <v>0</v>
      </c>
      <c r="Y148" s="12">
        <v>44844</v>
      </c>
      <c r="Z148">
        <v>0.66501157407407407</v>
      </c>
      <c r="AB148">
        <v>3</v>
      </c>
      <c r="AC148" t="s">
        <v>200</v>
      </c>
      <c r="AD148">
        <v>0.52275701484289672</v>
      </c>
      <c r="AE148">
        <v>2.7850662954228387</v>
      </c>
      <c r="AF148">
        <v>2.2623092805799421</v>
      </c>
      <c r="AG148">
        <v>0.32415500329835328</v>
      </c>
    </row>
    <row r="149" spans="1:62" x14ac:dyDescent="0.35">
      <c r="A149">
        <v>32</v>
      </c>
      <c r="B149">
        <v>9</v>
      </c>
      <c r="C149" t="s">
        <v>128</v>
      </c>
      <c r="D149" t="s">
        <v>27</v>
      </c>
      <c r="G149">
        <v>0.5</v>
      </c>
      <c r="H149">
        <v>0.5</v>
      </c>
      <c r="I149">
        <v>2768</v>
      </c>
      <c r="J149">
        <v>7975</v>
      </c>
      <c r="L149">
        <v>3284</v>
      </c>
      <c r="M149">
        <v>2.5390000000000001</v>
      </c>
      <c r="N149">
        <v>7.0350000000000001</v>
      </c>
      <c r="O149">
        <v>4.4960000000000004</v>
      </c>
      <c r="Q149">
        <v>0.22700000000000001</v>
      </c>
      <c r="R149">
        <v>1</v>
      </c>
      <c r="S149">
        <v>0</v>
      </c>
      <c r="T149">
        <v>0</v>
      </c>
      <c r="V149">
        <v>0</v>
      </c>
      <c r="Y149" s="12">
        <v>44844</v>
      </c>
      <c r="Z149">
        <v>0.67746527777777776</v>
      </c>
      <c r="AB149">
        <v>1</v>
      </c>
      <c r="AD149">
        <v>2.8143531869473146</v>
      </c>
      <c r="AE149">
        <v>8.0179382730158366</v>
      </c>
      <c r="AF149">
        <v>5.2035850860685215</v>
      </c>
      <c r="AG149">
        <v>0.3455869533508017</v>
      </c>
    </row>
    <row r="150" spans="1:62" x14ac:dyDescent="0.35">
      <c r="A150">
        <v>33</v>
      </c>
      <c r="B150">
        <v>9</v>
      </c>
      <c r="C150" t="s">
        <v>128</v>
      </c>
      <c r="D150" t="s">
        <v>27</v>
      </c>
      <c r="G150">
        <v>0.5</v>
      </c>
      <c r="H150">
        <v>0.5</v>
      </c>
      <c r="I150">
        <v>3778</v>
      </c>
      <c r="J150">
        <v>7990</v>
      </c>
      <c r="L150">
        <v>3280</v>
      </c>
      <c r="M150">
        <v>3.3130000000000002</v>
      </c>
      <c r="N150">
        <v>7.048</v>
      </c>
      <c r="O150">
        <v>3.734</v>
      </c>
      <c r="Q150">
        <v>0.22700000000000001</v>
      </c>
      <c r="R150">
        <v>1</v>
      </c>
      <c r="S150">
        <v>0</v>
      </c>
      <c r="T150">
        <v>0</v>
      </c>
      <c r="V150">
        <v>0</v>
      </c>
      <c r="Y150" s="12">
        <v>44844</v>
      </c>
      <c r="Z150">
        <v>0.68478009259259265</v>
      </c>
      <c r="AB150">
        <v>1</v>
      </c>
      <c r="AD150">
        <v>3.8211005265843143</v>
      </c>
      <c r="AE150">
        <v>8.0327454942314365</v>
      </c>
      <c r="AF150">
        <v>4.2116449676471222</v>
      </c>
      <c r="AG150">
        <v>0.34518821939633754</v>
      </c>
      <c r="AK150">
        <v>5.2185993376096855E-2</v>
      </c>
      <c r="AQ150">
        <v>0.80780132956489747</v>
      </c>
      <c r="AW150">
        <v>1.5816699690820659</v>
      </c>
      <c r="BC150">
        <v>1.8948545310308711</v>
      </c>
      <c r="BG150">
        <v>3.8201037470401191</v>
      </c>
      <c r="BH150">
        <v>8.0653213809057558</v>
      </c>
      <c r="BI150">
        <v>4.2452176338656367</v>
      </c>
      <c r="BJ150">
        <v>0.34194850601631627</v>
      </c>
    </row>
    <row r="151" spans="1:62" x14ac:dyDescent="0.35">
      <c r="A151">
        <v>34</v>
      </c>
      <c r="B151">
        <v>9</v>
      </c>
      <c r="C151" t="s">
        <v>128</v>
      </c>
      <c r="D151" t="s">
        <v>27</v>
      </c>
      <c r="G151">
        <v>0.5</v>
      </c>
      <c r="H151">
        <v>0.5</v>
      </c>
      <c r="I151">
        <v>3776</v>
      </c>
      <c r="J151">
        <v>8056</v>
      </c>
      <c r="L151">
        <v>3215</v>
      </c>
      <c r="M151">
        <v>3.3119999999999998</v>
      </c>
      <c r="N151">
        <v>7.1040000000000001</v>
      </c>
      <c r="O151">
        <v>3.7919999999999998</v>
      </c>
      <c r="Q151">
        <v>0.22</v>
      </c>
      <c r="R151">
        <v>1</v>
      </c>
      <c r="S151">
        <v>0</v>
      </c>
      <c r="T151">
        <v>0</v>
      </c>
      <c r="V151">
        <v>0</v>
      </c>
      <c r="Y151" s="12">
        <v>44844</v>
      </c>
      <c r="Z151">
        <v>0.6925810185185185</v>
      </c>
      <c r="AB151">
        <v>1</v>
      </c>
      <c r="AD151">
        <v>3.8191069674959239</v>
      </c>
      <c r="AE151">
        <v>8.0978972675800751</v>
      </c>
      <c r="AF151">
        <v>4.2787903000841512</v>
      </c>
      <c r="AG151">
        <v>0.338708792636295</v>
      </c>
    </row>
    <row r="152" spans="1:62" x14ac:dyDescent="0.35">
      <c r="A152">
        <v>35</v>
      </c>
      <c r="B152">
        <v>10</v>
      </c>
      <c r="C152" t="s">
        <v>129</v>
      </c>
      <c r="D152" t="s">
        <v>27</v>
      </c>
      <c r="G152">
        <v>0.5</v>
      </c>
      <c r="H152">
        <v>0.5</v>
      </c>
      <c r="I152">
        <v>1268</v>
      </c>
      <c r="J152">
        <v>390</v>
      </c>
      <c r="L152">
        <v>55</v>
      </c>
      <c r="M152">
        <v>1.3879999999999999</v>
      </c>
      <c r="N152">
        <v>0.60899999999999999</v>
      </c>
      <c r="O152">
        <v>0</v>
      </c>
      <c r="Q152">
        <v>0</v>
      </c>
      <c r="R152">
        <v>1</v>
      </c>
      <c r="S152">
        <v>0</v>
      </c>
      <c r="T152">
        <v>0</v>
      </c>
      <c r="V152">
        <v>0</v>
      </c>
      <c r="Y152" s="12">
        <v>44844</v>
      </c>
      <c r="Z152">
        <v>0.70400462962962962</v>
      </c>
      <c r="AB152">
        <v>3</v>
      </c>
      <c r="AC152" t="s">
        <v>200</v>
      </c>
      <c r="AD152">
        <v>1.319183870654741</v>
      </c>
      <c r="AE152">
        <v>0.53042007832749727</v>
      </c>
      <c r="AF152">
        <v>-0.7887637923272437</v>
      </c>
      <c r="AG152">
        <v>2.3708968609611605E-2</v>
      </c>
    </row>
    <row r="153" spans="1:62" x14ac:dyDescent="0.35">
      <c r="A153">
        <v>36</v>
      </c>
      <c r="B153">
        <v>10</v>
      </c>
      <c r="C153" t="s">
        <v>129</v>
      </c>
      <c r="D153" t="s">
        <v>27</v>
      </c>
      <c r="G153">
        <v>0.5</v>
      </c>
      <c r="H153">
        <v>0.5</v>
      </c>
      <c r="I153">
        <v>1194</v>
      </c>
      <c r="J153">
        <v>5383</v>
      </c>
      <c r="L153">
        <v>1444</v>
      </c>
      <c r="M153">
        <v>1.331</v>
      </c>
      <c r="N153">
        <v>4.8390000000000004</v>
      </c>
      <c r="O153">
        <v>3.508</v>
      </c>
      <c r="Q153">
        <v>3.5000000000000003E-2</v>
      </c>
      <c r="R153">
        <v>1</v>
      </c>
      <c r="S153">
        <v>0</v>
      </c>
      <c r="T153">
        <v>0</v>
      </c>
      <c r="V153">
        <v>0</v>
      </c>
      <c r="Y153" s="12">
        <v>44844</v>
      </c>
      <c r="Z153">
        <v>0.710474537037037</v>
      </c>
      <c r="AB153">
        <v>3</v>
      </c>
      <c r="AC153" t="s">
        <v>200</v>
      </c>
      <c r="AD153">
        <v>1.2454221843843074</v>
      </c>
      <c r="AE153">
        <v>5.4592504469601772</v>
      </c>
      <c r="AF153">
        <v>4.2138282625758698</v>
      </c>
      <c r="AG153">
        <v>0.16216933429728983</v>
      </c>
      <c r="AK153">
        <v>61.973680443780758</v>
      </c>
      <c r="AQ153">
        <v>5.2299544540147487</v>
      </c>
      <c r="AW153">
        <v>21.708879596613599</v>
      </c>
      <c r="BC153">
        <v>3.5025338980001757</v>
      </c>
      <c r="BG153">
        <v>1.8046155086777298</v>
      </c>
      <c r="BH153">
        <v>5.6058419369946151</v>
      </c>
      <c r="BI153">
        <v>3.8012264283168857</v>
      </c>
      <c r="BJ153">
        <v>0.15937819661604075</v>
      </c>
    </row>
    <row r="154" spans="1:62" x14ac:dyDescent="0.35">
      <c r="A154">
        <v>37</v>
      </c>
      <c r="B154">
        <v>10</v>
      </c>
      <c r="C154" t="s">
        <v>129</v>
      </c>
      <c r="D154" t="s">
        <v>27</v>
      </c>
      <c r="G154">
        <v>0.5</v>
      </c>
      <c r="H154">
        <v>0.5</v>
      </c>
      <c r="I154">
        <v>2316</v>
      </c>
      <c r="J154">
        <v>5680</v>
      </c>
      <c r="L154">
        <v>1388</v>
      </c>
      <c r="M154">
        <v>2.1920000000000002</v>
      </c>
      <c r="N154">
        <v>5.09</v>
      </c>
      <c r="O154">
        <v>2.8980000000000001</v>
      </c>
      <c r="Q154">
        <v>2.9000000000000001E-2</v>
      </c>
      <c r="R154">
        <v>1</v>
      </c>
      <c r="S154">
        <v>0</v>
      </c>
      <c r="T154">
        <v>0</v>
      </c>
      <c r="V154">
        <v>0</v>
      </c>
      <c r="Y154" s="12">
        <v>44844</v>
      </c>
      <c r="Z154">
        <v>0.71778935185185189</v>
      </c>
      <c r="AB154">
        <v>3</v>
      </c>
      <c r="AC154" t="s">
        <v>200</v>
      </c>
      <c r="AD154">
        <v>2.3638088329711522</v>
      </c>
      <c r="AE154">
        <v>5.7524334270290538</v>
      </c>
      <c r="AF154">
        <v>3.3886245940579016</v>
      </c>
      <c r="AG154">
        <v>0.15658705893479163</v>
      </c>
    </row>
    <row r="155" spans="1:62" x14ac:dyDescent="0.35">
      <c r="A155">
        <v>38</v>
      </c>
      <c r="B155">
        <v>11</v>
      </c>
      <c r="C155" t="s">
        <v>130</v>
      </c>
      <c r="D155" t="s">
        <v>27</v>
      </c>
      <c r="G155">
        <v>0.5</v>
      </c>
      <c r="H155">
        <v>0.5</v>
      </c>
      <c r="I155">
        <v>1097</v>
      </c>
      <c r="J155">
        <v>2718</v>
      </c>
      <c r="L155">
        <v>1084</v>
      </c>
      <c r="M155">
        <v>1.2569999999999999</v>
      </c>
      <c r="N155">
        <v>2.581</v>
      </c>
      <c r="O155">
        <v>1.3240000000000001</v>
      </c>
      <c r="Q155">
        <v>0</v>
      </c>
      <c r="R155">
        <v>1</v>
      </c>
      <c r="S155">
        <v>0</v>
      </c>
      <c r="T155">
        <v>0</v>
      </c>
      <c r="V155">
        <v>0</v>
      </c>
      <c r="Y155" s="12">
        <v>44844</v>
      </c>
      <c r="Z155">
        <v>0.72949074074074083</v>
      </c>
      <c r="AB155">
        <v>3</v>
      </c>
      <c r="AC155" t="s">
        <v>200</v>
      </c>
      <c r="AD155">
        <v>1.1487345685973875</v>
      </c>
      <c r="AE155">
        <v>2.8285008109885981</v>
      </c>
      <c r="AF155">
        <v>1.6797662423912105</v>
      </c>
      <c r="AG155">
        <v>0.12628327839551576</v>
      </c>
    </row>
    <row r="156" spans="1:62" x14ac:dyDescent="0.35">
      <c r="A156">
        <v>39</v>
      </c>
      <c r="B156">
        <v>11</v>
      </c>
      <c r="C156" t="s">
        <v>130</v>
      </c>
      <c r="D156" t="s">
        <v>27</v>
      </c>
      <c r="G156">
        <v>0.5</v>
      </c>
      <c r="H156">
        <v>0.5</v>
      </c>
      <c r="I156">
        <v>2392</v>
      </c>
      <c r="J156">
        <v>5316</v>
      </c>
      <c r="L156">
        <v>2242</v>
      </c>
      <c r="M156">
        <v>2.25</v>
      </c>
      <c r="N156">
        <v>4.782</v>
      </c>
      <c r="O156">
        <v>2.532</v>
      </c>
      <c r="Q156">
        <v>0.11899999999999999</v>
      </c>
      <c r="R156">
        <v>1</v>
      </c>
      <c r="S156">
        <v>0</v>
      </c>
      <c r="T156">
        <v>0</v>
      </c>
      <c r="V156">
        <v>0</v>
      </c>
      <c r="Y156" s="12">
        <v>44844</v>
      </c>
      <c r="Z156">
        <v>0.73643518518518514</v>
      </c>
      <c r="AB156">
        <v>3</v>
      </c>
      <c r="AC156" t="s">
        <v>200</v>
      </c>
      <c r="AD156">
        <v>2.4395640783299761</v>
      </c>
      <c r="AE156">
        <v>5.3931115255304976</v>
      </c>
      <c r="AF156">
        <v>2.9535474472005214</v>
      </c>
      <c r="AG156">
        <v>0.24171675821288899</v>
      </c>
      <c r="AK156">
        <v>15.143813527791352</v>
      </c>
      <c r="AQ156">
        <v>2.1834361132557492</v>
      </c>
      <c r="AW156">
        <v>19.150486947144888</v>
      </c>
      <c r="BC156">
        <v>4.2968310096465929</v>
      </c>
      <c r="BG156">
        <v>2.6394183769410837</v>
      </c>
      <c r="BH156">
        <v>5.3348697887491383</v>
      </c>
      <c r="BI156">
        <v>2.6954514118080546</v>
      </c>
      <c r="BJ156">
        <v>0.236632900293471</v>
      </c>
    </row>
    <row r="157" spans="1:62" x14ac:dyDescent="0.35">
      <c r="A157">
        <v>40</v>
      </c>
      <c r="B157">
        <v>11</v>
      </c>
      <c r="C157" t="s">
        <v>130</v>
      </c>
      <c r="D157" t="s">
        <v>27</v>
      </c>
      <c r="G157">
        <v>0.5</v>
      </c>
      <c r="H157">
        <v>0.5</v>
      </c>
      <c r="I157">
        <v>2793</v>
      </c>
      <c r="J157">
        <v>5198</v>
      </c>
      <c r="L157">
        <v>2140</v>
      </c>
      <c r="M157">
        <v>2.5579999999999998</v>
      </c>
      <c r="N157">
        <v>4.6820000000000004</v>
      </c>
      <c r="O157">
        <v>2.1240000000000001</v>
      </c>
      <c r="Q157">
        <v>0.108</v>
      </c>
      <c r="R157">
        <v>1</v>
      </c>
      <c r="S157">
        <v>0</v>
      </c>
      <c r="T157">
        <v>0</v>
      </c>
      <c r="V157">
        <v>0</v>
      </c>
      <c r="Y157" s="12">
        <v>44844</v>
      </c>
      <c r="Z157">
        <v>0.74392361111111116</v>
      </c>
      <c r="AB157">
        <v>3</v>
      </c>
      <c r="AC157" t="s">
        <v>200</v>
      </c>
      <c r="AD157">
        <v>2.8392726755521909</v>
      </c>
      <c r="AE157">
        <v>5.2766280519677782</v>
      </c>
      <c r="AF157">
        <v>2.4373553764155873</v>
      </c>
      <c r="AG157">
        <v>0.23154904237405302</v>
      </c>
    </row>
    <row r="158" spans="1:62" x14ac:dyDescent="0.35">
      <c r="A158">
        <v>41</v>
      </c>
      <c r="B158">
        <v>12</v>
      </c>
      <c r="C158" t="s">
        <v>131</v>
      </c>
      <c r="D158" t="s">
        <v>27</v>
      </c>
      <c r="G158">
        <v>0.5</v>
      </c>
      <c r="H158">
        <v>0.5</v>
      </c>
      <c r="I158">
        <v>1145</v>
      </c>
      <c r="J158">
        <v>600</v>
      </c>
      <c r="L158">
        <v>81</v>
      </c>
      <c r="M158">
        <v>1.2929999999999999</v>
      </c>
      <c r="N158">
        <v>0.78700000000000003</v>
      </c>
      <c r="O158">
        <v>0</v>
      </c>
      <c r="Q158">
        <v>0</v>
      </c>
      <c r="R158">
        <v>1</v>
      </c>
      <c r="S158">
        <v>0</v>
      </c>
      <c r="T158">
        <v>0</v>
      </c>
      <c r="V158">
        <v>0</v>
      </c>
      <c r="Y158" s="12">
        <v>44844</v>
      </c>
      <c r="Z158">
        <v>0.75520833333333337</v>
      </c>
      <c r="AB158">
        <v>3</v>
      </c>
      <c r="AC158" t="s">
        <v>200</v>
      </c>
      <c r="AD158">
        <v>1.1965799867187501</v>
      </c>
      <c r="AE158">
        <v>0.73772117534589554</v>
      </c>
      <c r="AF158">
        <v>-0.45885881137285456</v>
      </c>
      <c r="AG158">
        <v>2.630073931362862E-2</v>
      </c>
    </row>
    <row r="159" spans="1:62" x14ac:dyDescent="0.35">
      <c r="A159">
        <v>42</v>
      </c>
      <c r="B159">
        <v>12</v>
      </c>
      <c r="C159" t="s">
        <v>131</v>
      </c>
      <c r="D159" t="s">
        <v>27</v>
      </c>
      <c r="G159">
        <v>0.5</v>
      </c>
      <c r="H159">
        <v>0.5</v>
      </c>
      <c r="I159">
        <v>1558</v>
      </c>
      <c r="J159">
        <v>4638</v>
      </c>
      <c r="L159">
        <v>1995</v>
      </c>
      <c r="M159">
        <v>1.61</v>
      </c>
      <c r="N159">
        <v>4.2069999999999999</v>
      </c>
      <c r="O159">
        <v>2.597</v>
      </c>
      <c r="Q159">
        <v>9.2999999999999999E-2</v>
      </c>
      <c r="R159">
        <v>1</v>
      </c>
      <c r="S159">
        <v>0</v>
      </c>
      <c r="T159">
        <v>0</v>
      </c>
      <c r="V159">
        <v>0</v>
      </c>
      <c r="Y159" s="12">
        <v>44844</v>
      </c>
      <c r="Z159">
        <v>0.76186342592592593</v>
      </c>
      <c r="AB159">
        <v>3</v>
      </c>
      <c r="AC159" t="s">
        <v>200</v>
      </c>
      <c r="AD159">
        <v>1.6082499384713052</v>
      </c>
      <c r="AE159">
        <v>4.7238251265853828</v>
      </c>
      <c r="AF159">
        <v>3.1155751881140779</v>
      </c>
      <c r="AG159">
        <v>0.21709493652472736</v>
      </c>
      <c r="AK159">
        <v>29.710609639514896</v>
      </c>
      <c r="AQ159">
        <v>4.9125267083287527</v>
      </c>
      <c r="AW159">
        <v>10.944194942159159</v>
      </c>
      <c r="BC159">
        <v>0.18349949724317705</v>
      </c>
      <c r="BG159">
        <v>1.8888433801622115</v>
      </c>
      <c r="BH159">
        <v>4.8427764703507021</v>
      </c>
      <c r="BI159">
        <v>2.9539330901884906</v>
      </c>
      <c r="BJ159">
        <v>0.21729430350195944</v>
      </c>
    </row>
    <row r="160" spans="1:62" x14ac:dyDescent="0.35">
      <c r="A160">
        <v>43</v>
      </c>
      <c r="B160">
        <v>12</v>
      </c>
      <c r="C160" t="s">
        <v>131</v>
      </c>
      <c r="D160" t="s">
        <v>27</v>
      </c>
      <c r="G160">
        <v>0.5</v>
      </c>
      <c r="H160">
        <v>0.5</v>
      </c>
      <c r="I160">
        <v>2121</v>
      </c>
      <c r="J160">
        <v>4879</v>
      </c>
      <c r="L160">
        <v>1999</v>
      </c>
      <c r="M160">
        <v>2.0419999999999998</v>
      </c>
      <c r="N160">
        <v>4.4119999999999999</v>
      </c>
      <c r="O160">
        <v>2.37</v>
      </c>
      <c r="Q160">
        <v>9.2999999999999999E-2</v>
      </c>
      <c r="R160">
        <v>1</v>
      </c>
      <c r="S160">
        <v>0</v>
      </c>
      <c r="T160">
        <v>0</v>
      </c>
      <c r="V160">
        <v>0</v>
      </c>
      <c r="Y160" s="12">
        <v>44844</v>
      </c>
      <c r="Z160">
        <v>0.76928240740740739</v>
      </c>
      <c r="AB160">
        <v>3</v>
      </c>
      <c r="AC160" t="s">
        <v>200</v>
      </c>
      <c r="AD160">
        <v>2.1694368218531181</v>
      </c>
      <c r="AE160">
        <v>4.9617278141160215</v>
      </c>
      <c r="AF160">
        <v>2.7922909922629033</v>
      </c>
      <c r="AG160">
        <v>0.21749367047919152</v>
      </c>
    </row>
    <row r="161" spans="1:62" x14ac:dyDescent="0.35">
      <c r="A161">
        <v>44</v>
      </c>
      <c r="B161">
        <v>13</v>
      </c>
      <c r="C161" t="s">
        <v>132</v>
      </c>
      <c r="D161" t="s">
        <v>27</v>
      </c>
      <c r="G161">
        <v>0.5</v>
      </c>
      <c r="H161">
        <v>0.5</v>
      </c>
      <c r="I161">
        <v>1775</v>
      </c>
      <c r="J161">
        <v>264</v>
      </c>
      <c r="L161">
        <v>139</v>
      </c>
      <c r="M161">
        <v>1.776</v>
      </c>
      <c r="N161">
        <v>0.502</v>
      </c>
      <c r="O161">
        <v>0</v>
      </c>
      <c r="Q161">
        <v>0</v>
      </c>
      <c r="R161">
        <v>1</v>
      </c>
      <c r="S161">
        <v>0</v>
      </c>
      <c r="T161">
        <v>0</v>
      </c>
      <c r="V161">
        <v>0</v>
      </c>
      <c r="Y161" s="12">
        <v>44844</v>
      </c>
      <c r="Z161">
        <v>0.78021990740740732</v>
      </c>
      <c r="AB161">
        <v>3</v>
      </c>
      <c r="AC161" t="s">
        <v>200</v>
      </c>
      <c r="AD161">
        <v>1.8245510995616308</v>
      </c>
      <c r="AE161">
        <v>0.40603942011645827</v>
      </c>
      <c r="AF161">
        <v>-1.4185116794451724</v>
      </c>
      <c r="AG161">
        <v>3.2082381653358881E-2</v>
      </c>
    </row>
    <row r="162" spans="1:62" x14ac:dyDescent="0.35">
      <c r="A162">
        <v>45</v>
      </c>
      <c r="B162">
        <v>13</v>
      </c>
      <c r="C162" t="s">
        <v>132</v>
      </c>
      <c r="D162" t="s">
        <v>27</v>
      </c>
      <c r="G162">
        <v>0.5</v>
      </c>
      <c r="H162">
        <v>0.5</v>
      </c>
      <c r="I162">
        <v>1235</v>
      </c>
      <c r="J162">
        <v>298</v>
      </c>
      <c r="L162">
        <v>103</v>
      </c>
      <c r="M162">
        <v>1.363</v>
      </c>
      <c r="N162">
        <v>0.53100000000000003</v>
      </c>
      <c r="O162">
        <v>0</v>
      </c>
      <c r="Q162">
        <v>0</v>
      </c>
      <c r="R162">
        <v>1</v>
      </c>
      <c r="S162">
        <v>0</v>
      </c>
      <c r="T162">
        <v>0</v>
      </c>
      <c r="V162">
        <v>0</v>
      </c>
      <c r="Y162" s="12">
        <v>44844</v>
      </c>
      <c r="Z162">
        <v>0.78589120370370369</v>
      </c>
      <c r="AB162">
        <v>3</v>
      </c>
      <c r="AC162" t="s">
        <v>200</v>
      </c>
      <c r="AD162">
        <v>1.2862901456963045</v>
      </c>
      <c r="AE162">
        <v>0.43960245487181804</v>
      </c>
      <c r="AF162">
        <v>-0.84668769082448647</v>
      </c>
      <c r="AG162">
        <v>2.8493776063181479E-2</v>
      </c>
      <c r="AK162">
        <v>36.357110236171188</v>
      </c>
      <c r="AQ162">
        <v>152.78379183663588</v>
      </c>
      <c r="AW162">
        <v>418.88035499807853</v>
      </c>
      <c r="BC162">
        <v>175.88684305361735</v>
      </c>
      <c r="BG162">
        <v>1.0884294061735873</v>
      </c>
      <c r="BH162">
        <v>1.8620828396504465</v>
      </c>
      <c r="BI162">
        <v>0.77365343347685911</v>
      </c>
      <c r="BJ162">
        <v>0.23633384982762287</v>
      </c>
    </row>
    <row r="163" spans="1:62" x14ac:dyDescent="0.35">
      <c r="A163">
        <v>46</v>
      </c>
      <c r="B163">
        <v>13</v>
      </c>
      <c r="C163" t="s">
        <v>132</v>
      </c>
      <c r="D163" t="s">
        <v>27</v>
      </c>
      <c r="G163">
        <v>0.5</v>
      </c>
      <c r="H163">
        <v>0.5</v>
      </c>
      <c r="I163">
        <v>838</v>
      </c>
      <c r="J163">
        <v>3180</v>
      </c>
      <c r="L163">
        <v>4273</v>
      </c>
      <c r="M163">
        <v>1.0580000000000001</v>
      </c>
      <c r="N163">
        <v>2.9729999999999999</v>
      </c>
      <c r="O163">
        <v>1.915</v>
      </c>
      <c r="Q163">
        <v>0.33100000000000002</v>
      </c>
      <c r="R163">
        <v>1</v>
      </c>
      <c r="S163">
        <v>0</v>
      </c>
      <c r="T163">
        <v>0</v>
      </c>
      <c r="V163">
        <v>0</v>
      </c>
      <c r="Y163" s="12">
        <v>44844</v>
      </c>
      <c r="Z163">
        <v>0.79290509259259256</v>
      </c>
      <c r="AB163">
        <v>3</v>
      </c>
      <c r="AC163" t="s">
        <v>200</v>
      </c>
      <c r="AD163">
        <v>0.89056866665086998</v>
      </c>
      <c r="AE163">
        <v>3.2845632244290748</v>
      </c>
      <c r="AF163">
        <v>2.3939945577782047</v>
      </c>
      <c r="AG163">
        <v>0.44417392359206426</v>
      </c>
    </row>
    <row r="164" spans="1:62" x14ac:dyDescent="0.35">
      <c r="A164">
        <v>47</v>
      </c>
      <c r="B164">
        <v>14</v>
      </c>
      <c r="C164" t="s">
        <v>133</v>
      </c>
      <c r="D164" t="s">
        <v>27</v>
      </c>
      <c r="G164">
        <v>0.5</v>
      </c>
      <c r="H164">
        <v>0.5</v>
      </c>
      <c r="I164">
        <v>1927</v>
      </c>
      <c r="J164">
        <v>9335</v>
      </c>
      <c r="L164">
        <v>3176</v>
      </c>
      <c r="M164">
        <v>1.893</v>
      </c>
      <c r="N164">
        <v>8.1869999999999994</v>
      </c>
      <c r="O164">
        <v>6.2939999999999996</v>
      </c>
      <c r="Q164">
        <v>0.216</v>
      </c>
      <c r="R164">
        <v>1</v>
      </c>
      <c r="S164">
        <v>0</v>
      </c>
      <c r="T164">
        <v>0</v>
      </c>
      <c r="V164">
        <v>0</v>
      </c>
      <c r="Y164" s="12">
        <v>44844</v>
      </c>
      <c r="Z164">
        <v>0.80525462962962957</v>
      </c>
      <c r="AB164">
        <v>3</v>
      </c>
      <c r="AC164" t="s">
        <v>200</v>
      </c>
      <c r="AD164">
        <v>1.976061590279278</v>
      </c>
      <c r="AE164">
        <v>9.3604596632302233</v>
      </c>
      <c r="AF164">
        <v>7.3843980729509457</v>
      </c>
      <c r="AG164">
        <v>0.33482113658026946</v>
      </c>
    </row>
    <row r="165" spans="1:62" x14ac:dyDescent="0.35">
      <c r="A165">
        <v>48</v>
      </c>
      <c r="B165">
        <v>14</v>
      </c>
      <c r="C165" t="s">
        <v>133</v>
      </c>
      <c r="D165" t="s">
        <v>27</v>
      </c>
      <c r="G165">
        <v>0.5</v>
      </c>
      <c r="H165">
        <v>0.5</v>
      </c>
      <c r="I165">
        <v>10053</v>
      </c>
      <c r="J165">
        <v>14495</v>
      </c>
      <c r="L165">
        <v>5969</v>
      </c>
      <c r="M165">
        <v>8.1270000000000007</v>
      </c>
      <c r="N165">
        <v>12.558999999999999</v>
      </c>
      <c r="O165">
        <v>4.431</v>
      </c>
      <c r="Q165">
        <v>0.50800000000000001</v>
      </c>
      <c r="R165">
        <v>1</v>
      </c>
      <c r="S165">
        <v>0</v>
      </c>
      <c r="T165">
        <v>0</v>
      </c>
      <c r="V165">
        <v>0</v>
      </c>
      <c r="Y165" s="12">
        <v>44844</v>
      </c>
      <c r="Z165">
        <v>0.81254629629629627</v>
      </c>
      <c r="AB165">
        <v>3</v>
      </c>
      <c r="AC165" t="s">
        <v>200</v>
      </c>
      <c r="AD165">
        <v>10.075892166408249</v>
      </c>
      <c r="AE165">
        <v>14.454143761396582</v>
      </c>
      <c r="AF165">
        <v>4.3782515949883329</v>
      </c>
      <c r="AG165">
        <v>0.61323712028486643</v>
      </c>
      <c r="AK165">
        <v>32.328571156174505</v>
      </c>
      <c r="AQ165">
        <v>10.683587170194023</v>
      </c>
      <c r="AW165">
        <v>314.31066021986129</v>
      </c>
      <c r="BC165">
        <v>6.2516313247751185</v>
      </c>
      <c r="BG165">
        <v>12.018615498044397</v>
      </c>
      <c r="BH165">
        <v>13.721186311224388</v>
      </c>
      <c r="BI165">
        <v>1.7025708131799897</v>
      </c>
      <c r="BJ165">
        <v>0.63302429277515015</v>
      </c>
    </row>
    <row r="166" spans="1:62" x14ac:dyDescent="0.35">
      <c r="A166">
        <v>49</v>
      </c>
      <c r="B166">
        <v>14</v>
      </c>
      <c r="C166" t="s">
        <v>133</v>
      </c>
      <c r="D166" t="s">
        <v>27</v>
      </c>
      <c r="G166">
        <v>0.5</v>
      </c>
      <c r="H166">
        <v>0.5</v>
      </c>
      <c r="I166">
        <v>13951</v>
      </c>
      <c r="J166">
        <v>13010</v>
      </c>
      <c r="L166">
        <v>6366</v>
      </c>
      <c r="M166">
        <v>11.118</v>
      </c>
      <c r="N166">
        <v>11.301</v>
      </c>
      <c r="O166">
        <v>0.183</v>
      </c>
      <c r="Q166">
        <v>0.55000000000000004</v>
      </c>
      <c r="R166">
        <v>1</v>
      </c>
      <c r="S166">
        <v>0</v>
      </c>
      <c r="T166">
        <v>0</v>
      </c>
      <c r="V166">
        <v>0</v>
      </c>
      <c r="Y166" s="12">
        <v>44844</v>
      </c>
      <c r="Z166">
        <v>0.8205324074074074</v>
      </c>
      <c r="AB166">
        <v>3</v>
      </c>
      <c r="AC166" t="s">
        <v>200</v>
      </c>
      <c r="AD166">
        <v>13.961338829680548</v>
      </c>
      <c r="AE166">
        <v>12.988228861052194</v>
      </c>
      <c r="AF166">
        <v>-0.97310996862835353</v>
      </c>
      <c r="AG166">
        <v>0.65281146526543388</v>
      </c>
    </row>
    <row r="167" spans="1:62" x14ac:dyDescent="0.35">
      <c r="A167">
        <v>50</v>
      </c>
      <c r="B167">
        <v>15</v>
      </c>
      <c r="C167" t="s">
        <v>134</v>
      </c>
      <c r="D167" t="s">
        <v>27</v>
      </c>
      <c r="G167">
        <v>0.5</v>
      </c>
      <c r="H167">
        <v>0.5</v>
      </c>
      <c r="I167">
        <v>3866</v>
      </c>
      <c r="J167">
        <v>7716</v>
      </c>
      <c r="L167">
        <v>9523</v>
      </c>
      <c r="M167">
        <v>3.3809999999999998</v>
      </c>
      <c r="N167">
        <v>6.8150000000000004</v>
      </c>
      <c r="O167">
        <v>3.4350000000000001</v>
      </c>
      <c r="Q167">
        <v>0.88</v>
      </c>
      <c r="R167">
        <v>1</v>
      </c>
      <c r="S167">
        <v>0</v>
      </c>
      <c r="T167">
        <v>0</v>
      </c>
      <c r="V167">
        <v>0</v>
      </c>
      <c r="Y167" s="12">
        <v>44844</v>
      </c>
      <c r="Z167">
        <v>0.83392361111111113</v>
      </c>
      <c r="AB167">
        <v>1</v>
      </c>
      <c r="AD167">
        <v>3.9088171264734788</v>
      </c>
      <c r="AE167">
        <v>7.7622669200264784</v>
      </c>
      <c r="AF167">
        <v>3.8534497935529997</v>
      </c>
      <c r="AG167">
        <v>0.96751223882626936</v>
      </c>
    </row>
    <row r="168" spans="1:62" x14ac:dyDescent="0.35">
      <c r="A168">
        <v>51</v>
      </c>
      <c r="B168">
        <v>15</v>
      </c>
      <c r="C168" t="s">
        <v>134</v>
      </c>
      <c r="D168" t="s">
        <v>27</v>
      </c>
      <c r="G168">
        <v>0.5</v>
      </c>
      <c r="H168">
        <v>0.5</v>
      </c>
      <c r="I168">
        <v>5677</v>
      </c>
      <c r="J168">
        <v>7515</v>
      </c>
      <c r="L168">
        <v>10043</v>
      </c>
      <c r="M168">
        <v>4.7699999999999996</v>
      </c>
      <c r="N168">
        <v>6.6449999999999996</v>
      </c>
      <c r="O168">
        <v>1.875</v>
      </c>
      <c r="Q168">
        <v>0.93400000000000005</v>
      </c>
      <c r="R168">
        <v>1</v>
      </c>
      <c r="S168">
        <v>0</v>
      </c>
      <c r="T168">
        <v>0</v>
      </c>
      <c r="V168">
        <v>0</v>
      </c>
      <c r="Y168" s="12">
        <v>44844</v>
      </c>
      <c r="Z168">
        <v>0.84120370370370379</v>
      </c>
      <c r="AB168">
        <v>1</v>
      </c>
      <c r="AD168">
        <v>5.7139848810107123</v>
      </c>
      <c r="AE168">
        <v>7.5638501557374402</v>
      </c>
      <c r="AF168">
        <v>1.8498652747267279</v>
      </c>
      <c r="AG168">
        <v>1.0193476529066097</v>
      </c>
      <c r="AK168">
        <v>0.34950089708424059</v>
      </c>
      <c r="AQ168">
        <v>2.8861458826502067</v>
      </c>
      <c r="AW168">
        <v>11.143642838652648</v>
      </c>
      <c r="BC168">
        <v>9.9611195901671881</v>
      </c>
      <c r="BG168">
        <v>5.7040170855687613</v>
      </c>
      <c r="BH168">
        <v>7.4562510149040815</v>
      </c>
      <c r="BI168">
        <v>1.7522339293353193</v>
      </c>
      <c r="BJ168">
        <v>1.0727780028048066</v>
      </c>
    </row>
    <row r="169" spans="1:62" x14ac:dyDescent="0.35">
      <c r="A169">
        <v>52</v>
      </c>
      <c r="B169">
        <v>15</v>
      </c>
      <c r="C169" t="s">
        <v>134</v>
      </c>
      <c r="D169" t="s">
        <v>27</v>
      </c>
      <c r="G169">
        <v>0.5</v>
      </c>
      <c r="H169">
        <v>0.5</v>
      </c>
      <c r="I169">
        <v>5657</v>
      </c>
      <c r="J169">
        <v>7297</v>
      </c>
      <c r="L169">
        <v>11115</v>
      </c>
      <c r="M169">
        <v>4.7549999999999999</v>
      </c>
      <c r="N169">
        <v>6.4610000000000003</v>
      </c>
      <c r="O169">
        <v>1.706</v>
      </c>
      <c r="Q169">
        <v>1.046</v>
      </c>
      <c r="R169">
        <v>1</v>
      </c>
      <c r="S169">
        <v>0</v>
      </c>
      <c r="T169">
        <v>0</v>
      </c>
      <c r="V169">
        <v>0</v>
      </c>
      <c r="Y169" s="12">
        <v>44844</v>
      </c>
      <c r="Z169">
        <v>0.84881944444444446</v>
      </c>
      <c r="AB169">
        <v>1</v>
      </c>
      <c r="AD169">
        <v>5.6940492901268112</v>
      </c>
      <c r="AE169">
        <v>7.3486518740707218</v>
      </c>
      <c r="AF169">
        <v>1.6546025839439107</v>
      </c>
      <c r="AG169">
        <v>1.1262083527030036</v>
      </c>
    </row>
    <row r="170" spans="1:62" x14ac:dyDescent="0.35">
      <c r="A170">
        <v>53</v>
      </c>
      <c r="B170">
        <v>16</v>
      </c>
      <c r="C170" t="s">
        <v>135</v>
      </c>
      <c r="D170" t="s">
        <v>27</v>
      </c>
      <c r="G170">
        <v>0.5</v>
      </c>
      <c r="H170">
        <v>0.5</v>
      </c>
      <c r="I170">
        <v>1611</v>
      </c>
      <c r="J170">
        <v>6790</v>
      </c>
      <c r="L170">
        <v>13791</v>
      </c>
      <c r="M170">
        <v>1.651</v>
      </c>
      <c r="N170">
        <v>6.0309999999999997</v>
      </c>
      <c r="O170">
        <v>4.38</v>
      </c>
      <c r="Q170">
        <v>1.3260000000000001</v>
      </c>
      <c r="R170">
        <v>1</v>
      </c>
      <c r="S170">
        <v>0</v>
      </c>
      <c r="T170">
        <v>0</v>
      </c>
      <c r="V170">
        <v>0</v>
      </c>
      <c r="Y170" s="12">
        <v>44844</v>
      </c>
      <c r="Z170">
        <v>0.8612037037037038</v>
      </c>
      <c r="AB170">
        <v>3</v>
      </c>
      <c r="AC170" t="s">
        <v>200</v>
      </c>
      <c r="AD170">
        <v>1.6610792543136428</v>
      </c>
      <c r="AE170">
        <v>6.8481677969834447</v>
      </c>
      <c r="AF170">
        <v>5.1870885426698017</v>
      </c>
      <c r="AG170">
        <v>1.3929613682395241</v>
      </c>
    </row>
    <row r="171" spans="1:62" x14ac:dyDescent="0.35">
      <c r="A171">
        <v>54</v>
      </c>
      <c r="B171">
        <v>16</v>
      </c>
      <c r="C171" t="s">
        <v>135</v>
      </c>
      <c r="D171" t="s">
        <v>27</v>
      </c>
      <c r="G171">
        <v>0.5</v>
      </c>
      <c r="H171">
        <v>0.5</v>
      </c>
      <c r="I171">
        <v>3309</v>
      </c>
      <c r="J171">
        <v>7047</v>
      </c>
      <c r="L171">
        <v>14402</v>
      </c>
      <c r="M171">
        <v>2.9540000000000002</v>
      </c>
      <c r="N171">
        <v>6.2489999999999997</v>
      </c>
      <c r="O171">
        <v>3.2949999999999999</v>
      </c>
      <c r="Q171">
        <v>1.39</v>
      </c>
      <c r="R171">
        <v>1</v>
      </c>
      <c r="S171">
        <v>0</v>
      </c>
      <c r="T171">
        <v>0</v>
      </c>
      <c r="V171">
        <v>0</v>
      </c>
      <c r="Y171" s="12">
        <v>44844</v>
      </c>
      <c r="Z171">
        <v>0.86829861111111117</v>
      </c>
      <c r="AB171">
        <v>3</v>
      </c>
      <c r="AC171" t="s">
        <v>200</v>
      </c>
      <c r="AD171">
        <v>3.3536109203568363</v>
      </c>
      <c r="AE171">
        <v>7.1018648538107225</v>
      </c>
      <c r="AF171">
        <v>3.7482539334538862</v>
      </c>
      <c r="AG171">
        <v>1.4538679797839238</v>
      </c>
      <c r="AK171">
        <v>25.831861187461357</v>
      </c>
      <c r="AQ171">
        <v>1.7244217704564537</v>
      </c>
      <c r="AW171">
        <v>34.989098705364377</v>
      </c>
      <c r="BC171">
        <v>0.55383318431750694</v>
      </c>
      <c r="BG171">
        <v>3.8510039129101656</v>
      </c>
      <c r="BH171">
        <v>7.0411552468267633</v>
      </c>
      <c r="BI171">
        <v>3.1901513339165977</v>
      </c>
      <c r="BJ171">
        <v>1.4579051610728735</v>
      </c>
    </row>
    <row r="172" spans="1:62" x14ac:dyDescent="0.35">
      <c r="A172">
        <v>55</v>
      </c>
      <c r="B172">
        <v>16</v>
      </c>
      <c r="C172" t="s">
        <v>135</v>
      </c>
      <c r="D172" t="s">
        <v>27</v>
      </c>
      <c r="G172">
        <v>0.5</v>
      </c>
      <c r="H172">
        <v>0.5</v>
      </c>
      <c r="I172">
        <v>4307</v>
      </c>
      <c r="J172">
        <v>6924</v>
      </c>
      <c r="L172">
        <v>14483</v>
      </c>
      <c r="M172">
        <v>3.7189999999999999</v>
      </c>
      <c r="N172">
        <v>6.1440000000000001</v>
      </c>
      <c r="O172">
        <v>2.4249999999999998</v>
      </c>
      <c r="Q172">
        <v>1.399</v>
      </c>
      <c r="R172">
        <v>1</v>
      </c>
      <c r="S172">
        <v>0</v>
      </c>
      <c r="T172">
        <v>0</v>
      </c>
      <c r="V172">
        <v>0</v>
      </c>
      <c r="Y172" s="12">
        <v>44844</v>
      </c>
      <c r="Z172">
        <v>0.87587962962962962</v>
      </c>
      <c r="AB172">
        <v>3</v>
      </c>
      <c r="AC172" t="s">
        <v>200</v>
      </c>
      <c r="AD172">
        <v>4.3483969054634954</v>
      </c>
      <c r="AE172">
        <v>6.980445639842805</v>
      </c>
      <c r="AF172">
        <v>2.6320487343793095</v>
      </c>
      <c r="AG172">
        <v>1.461942342361823</v>
      </c>
    </row>
    <row r="173" spans="1:62" x14ac:dyDescent="0.35">
      <c r="A173">
        <v>56</v>
      </c>
      <c r="B173">
        <v>17</v>
      </c>
      <c r="C173" t="s">
        <v>136</v>
      </c>
      <c r="D173" t="s">
        <v>27</v>
      </c>
      <c r="G173">
        <v>0.5</v>
      </c>
      <c r="H173">
        <v>0.5</v>
      </c>
      <c r="I173">
        <v>4416</v>
      </c>
      <c r="J173">
        <v>7384</v>
      </c>
      <c r="L173">
        <v>6027</v>
      </c>
      <c r="M173">
        <v>3.802</v>
      </c>
      <c r="N173">
        <v>6.5339999999999998</v>
      </c>
      <c r="O173">
        <v>2.7320000000000002</v>
      </c>
      <c r="Q173">
        <v>0.51400000000000001</v>
      </c>
      <c r="R173">
        <v>1</v>
      </c>
      <c r="S173">
        <v>0</v>
      </c>
      <c r="T173">
        <v>0</v>
      </c>
      <c r="V173">
        <v>0</v>
      </c>
      <c r="Y173" s="12">
        <v>44844</v>
      </c>
      <c r="Z173">
        <v>0.88914351851851858</v>
      </c>
      <c r="AB173">
        <v>1</v>
      </c>
      <c r="AD173">
        <v>4.4570458757807554</v>
      </c>
      <c r="AE173">
        <v>7.4345337571212013</v>
      </c>
      <c r="AF173">
        <v>2.977487881340446</v>
      </c>
      <c r="AG173">
        <v>0.61901876262459676</v>
      </c>
    </row>
    <row r="174" spans="1:62" x14ac:dyDescent="0.35">
      <c r="A174">
        <v>57</v>
      </c>
      <c r="B174">
        <v>17</v>
      </c>
      <c r="C174" t="s">
        <v>136</v>
      </c>
      <c r="D174" t="s">
        <v>27</v>
      </c>
      <c r="G174">
        <v>0.5</v>
      </c>
      <c r="H174">
        <v>0.5</v>
      </c>
      <c r="I174">
        <v>5866</v>
      </c>
      <c r="J174">
        <v>7479</v>
      </c>
      <c r="L174">
        <v>6143</v>
      </c>
      <c r="M174">
        <v>4.915</v>
      </c>
      <c r="N174">
        <v>6.6150000000000002</v>
      </c>
      <c r="O174">
        <v>1.6990000000000001</v>
      </c>
      <c r="Q174">
        <v>0.52600000000000002</v>
      </c>
      <c r="R174">
        <v>1</v>
      </c>
      <c r="S174">
        <v>0</v>
      </c>
      <c r="T174">
        <v>0</v>
      </c>
      <c r="V174">
        <v>0</v>
      </c>
      <c r="Y174" s="12">
        <v>44844</v>
      </c>
      <c r="Z174">
        <v>0.89638888888888879</v>
      </c>
      <c r="AB174">
        <v>1</v>
      </c>
      <c r="AD174">
        <v>5.902376214863577</v>
      </c>
      <c r="AE174">
        <v>7.5283128248200004</v>
      </c>
      <c r="AF174">
        <v>1.6259366099564234</v>
      </c>
      <c r="AG174">
        <v>0.63058204730405731</v>
      </c>
      <c r="AK174">
        <v>0.79688759849234603</v>
      </c>
      <c r="AQ174">
        <v>0.19688073335094602</v>
      </c>
      <c r="AW174">
        <v>1.9514159715285238</v>
      </c>
      <c r="BC174">
        <v>1.4282704189806228</v>
      </c>
      <c r="BG174">
        <v>5.8789518955749926</v>
      </c>
      <c r="BH174">
        <v>7.5209092142122005</v>
      </c>
      <c r="BI174">
        <v>1.6419573186372074</v>
      </c>
      <c r="BJ174">
        <v>0.635117646036087</v>
      </c>
    </row>
    <row r="175" spans="1:62" x14ac:dyDescent="0.35">
      <c r="A175">
        <v>58</v>
      </c>
      <c r="B175">
        <v>17</v>
      </c>
      <c r="C175" t="s">
        <v>136</v>
      </c>
      <c r="D175" t="s">
        <v>27</v>
      </c>
      <c r="G175">
        <v>0.5</v>
      </c>
      <c r="H175">
        <v>0.5</v>
      </c>
      <c r="I175">
        <v>5819</v>
      </c>
      <c r="J175">
        <v>7464</v>
      </c>
      <c r="L175">
        <v>6234</v>
      </c>
      <c r="M175">
        <v>4.8789999999999996</v>
      </c>
      <c r="N175">
        <v>6.6020000000000003</v>
      </c>
      <c r="O175">
        <v>1.7230000000000001</v>
      </c>
      <c r="Q175">
        <v>0.53600000000000003</v>
      </c>
      <c r="R175">
        <v>1</v>
      </c>
      <c r="S175">
        <v>0</v>
      </c>
      <c r="T175">
        <v>0</v>
      </c>
      <c r="V175">
        <v>0</v>
      </c>
      <c r="Y175" s="12">
        <v>44844</v>
      </c>
      <c r="Z175">
        <v>0.90409722222222222</v>
      </c>
      <c r="AB175">
        <v>1</v>
      </c>
      <c r="AD175">
        <v>5.8555275762864092</v>
      </c>
      <c r="AE175">
        <v>7.5135056036044006</v>
      </c>
      <c r="AF175">
        <v>1.6579780273179914</v>
      </c>
      <c r="AG175">
        <v>0.6396532447681168</v>
      </c>
    </row>
    <row r="176" spans="1:62" x14ac:dyDescent="0.35">
      <c r="A176">
        <v>59</v>
      </c>
      <c r="B176">
        <v>18</v>
      </c>
      <c r="C176" t="s">
        <v>137</v>
      </c>
      <c r="D176" t="s">
        <v>27</v>
      </c>
      <c r="G176">
        <v>0.5</v>
      </c>
      <c r="H176">
        <v>0.5</v>
      </c>
      <c r="I176">
        <v>6226</v>
      </c>
      <c r="J176">
        <v>8240</v>
      </c>
      <c r="L176">
        <v>9354</v>
      </c>
      <c r="M176">
        <v>5.1909999999999998</v>
      </c>
      <c r="N176">
        <v>7.2590000000000003</v>
      </c>
      <c r="O176">
        <v>2.0680000000000001</v>
      </c>
      <c r="Q176">
        <v>0.86199999999999999</v>
      </c>
      <c r="R176">
        <v>1</v>
      </c>
      <c r="S176">
        <v>0</v>
      </c>
      <c r="T176">
        <v>0</v>
      </c>
      <c r="V176">
        <v>0</v>
      </c>
      <c r="Y176" s="12">
        <v>44844</v>
      </c>
      <c r="Z176">
        <v>0.91738425925925926</v>
      </c>
      <c r="AB176">
        <v>1</v>
      </c>
      <c r="AD176">
        <v>6.2612168507737946</v>
      </c>
      <c r="AE176">
        <v>8.2795325144914322</v>
      </c>
      <c r="AF176">
        <v>2.0183156637176376</v>
      </c>
      <c r="AG176">
        <v>0.95066572925015858</v>
      </c>
    </row>
    <row r="177" spans="1:62" x14ac:dyDescent="0.35">
      <c r="A177">
        <v>60</v>
      </c>
      <c r="B177">
        <v>18</v>
      </c>
      <c r="C177" t="s">
        <v>137</v>
      </c>
      <c r="D177" t="s">
        <v>27</v>
      </c>
      <c r="G177">
        <v>0.5</v>
      </c>
      <c r="H177">
        <v>0.5</v>
      </c>
      <c r="I177">
        <v>6537</v>
      </c>
      <c r="J177">
        <v>8342</v>
      </c>
      <c r="L177">
        <v>9457</v>
      </c>
      <c r="M177">
        <v>5.43</v>
      </c>
      <c r="N177">
        <v>7.3460000000000001</v>
      </c>
      <c r="O177">
        <v>1.915</v>
      </c>
      <c r="Q177">
        <v>0.873</v>
      </c>
      <c r="R177">
        <v>1</v>
      </c>
      <c r="S177">
        <v>0</v>
      </c>
      <c r="T177">
        <v>0</v>
      </c>
      <c r="V177">
        <v>0</v>
      </c>
      <c r="Y177" s="12">
        <v>44844</v>
      </c>
      <c r="Z177">
        <v>0.92465277777777777</v>
      </c>
      <c r="AB177">
        <v>1</v>
      </c>
      <c r="AD177">
        <v>6.5712152890184541</v>
      </c>
      <c r="AE177">
        <v>8.3802216187575116</v>
      </c>
      <c r="AF177">
        <v>1.8090063297390575</v>
      </c>
      <c r="AG177">
        <v>0.96093312857761082</v>
      </c>
      <c r="AK177">
        <v>0.94491367122909053</v>
      </c>
      <c r="AQ177">
        <v>0.294921716586862</v>
      </c>
      <c r="AW177">
        <v>2.0312046987634607</v>
      </c>
      <c r="BC177">
        <v>0.40539097295430521</v>
      </c>
      <c r="BG177">
        <v>6.5403151231484076</v>
      </c>
      <c r="BH177">
        <v>8.3678822677445126</v>
      </c>
      <c r="BI177">
        <v>1.8275671445961041</v>
      </c>
      <c r="BJ177">
        <v>0.95898930054959797</v>
      </c>
    </row>
    <row r="178" spans="1:62" x14ac:dyDescent="0.35">
      <c r="A178">
        <v>61</v>
      </c>
      <c r="B178">
        <v>18</v>
      </c>
      <c r="C178" t="s">
        <v>137</v>
      </c>
      <c r="D178" t="s">
        <v>27</v>
      </c>
      <c r="G178">
        <v>0.5</v>
      </c>
      <c r="H178">
        <v>0.5</v>
      </c>
      <c r="I178">
        <v>6475</v>
      </c>
      <c r="J178">
        <v>8317</v>
      </c>
      <c r="L178">
        <v>9418</v>
      </c>
      <c r="M178">
        <v>5.3819999999999997</v>
      </c>
      <c r="N178">
        <v>7.3239999999999998</v>
      </c>
      <c r="O178">
        <v>1.9419999999999999</v>
      </c>
      <c r="Q178">
        <v>0.86899999999999999</v>
      </c>
      <c r="R178">
        <v>1</v>
      </c>
      <c r="S178">
        <v>0</v>
      </c>
      <c r="T178">
        <v>0</v>
      </c>
      <c r="V178">
        <v>0</v>
      </c>
      <c r="Y178" s="12">
        <v>44844</v>
      </c>
      <c r="Z178">
        <v>0.93229166666666663</v>
      </c>
      <c r="AB178">
        <v>1</v>
      </c>
      <c r="AD178">
        <v>6.5094149572783611</v>
      </c>
      <c r="AE178">
        <v>8.3555429167315118</v>
      </c>
      <c r="AF178">
        <v>1.8461279594531508</v>
      </c>
      <c r="AG178">
        <v>0.95704547252158512</v>
      </c>
    </row>
    <row r="179" spans="1:62" x14ac:dyDescent="0.35">
      <c r="A179">
        <v>62</v>
      </c>
      <c r="B179">
        <v>19</v>
      </c>
      <c r="C179" t="s">
        <v>62</v>
      </c>
      <c r="D179" t="s">
        <v>27</v>
      </c>
      <c r="G179">
        <v>0.5</v>
      </c>
      <c r="H179">
        <v>0.5</v>
      </c>
      <c r="I179">
        <v>5938</v>
      </c>
      <c r="J179">
        <v>14702</v>
      </c>
      <c r="L179">
        <v>12428</v>
      </c>
      <c r="M179">
        <v>4.97</v>
      </c>
      <c r="N179">
        <v>12.734</v>
      </c>
      <c r="O179">
        <v>7.7629999999999999</v>
      </c>
      <c r="Q179">
        <v>1.1839999999999999</v>
      </c>
      <c r="R179">
        <v>1</v>
      </c>
      <c r="S179">
        <v>0</v>
      </c>
      <c r="T179">
        <v>0</v>
      </c>
      <c r="V179">
        <v>0</v>
      </c>
      <c r="Y179" s="12">
        <v>44844</v>
      </c>
      <c r="Z179">
        <v>0.94533564814814808</v>
      </c>
      <c r="AB179">
        <v>1</v>
      </c>
      <c r="AD179">
        <v>5.9741443420456202</v>
      </c>
      <c r="AE179">
        <v>14.658483414171862</v>
      </c>
      <c r="AF179">
        <v>8.6843390721262423</v>
      </c>
      <c r="AG179">
        <v>1.2570927732558628</v>
      </c>
    </row>
    <row r="180" spans="1:62" x14ac:dyDescent="0.35">
      <c r="A180">
        <v>63</v>
      </c>
      <c r="B180">
        <v>19</v>
      </c>
      <c r="C180" t="s">
        <v>62</v>
      </c>
      <c r="D180" t="s">
        <v>27</v>
      </c>
      <c r="G180">
        <v>0.5</v>
      </c>
      <c r="H180">
        <v>0.5</v>
      </c>
      <c r="I180">
        <v>10651</v>
      </c>
      <c r="J180">
        <v>14734</v>
      </c>
      <c r="L180">
        <v>12619</v>
      </c>
      <c r="M180">
        <v>8.5860000000000003</v>
      </c>
      <c r="N180">
        <v>12.760999999999999</v>
      </c>
      <c r="O180">
        <v>4.1740000000000004</v>
      </c>
      <c r="Q180">
        <v>1.204</v>
      </c>
      <c r="R180">
        <v>1</v>
      </c>
      <c r="S180">
        <v>0</v>
      </c>
      <c r="T180">
        <v>0</v>
      </c>
      <c r="V180">
        <v>0</v>
      </c>
      <c r="Y180" s="12">
        <v>44844</v>
      </c>
      <c r="Z180">
        <v>0.95273148148148146</v>
      </c>
      <c r="AB180">
        <v>1</v>
      </c>
      <c r="AD180">
        <v>10.671966333836886</v>
      </c>
      <c r="AE180">
        <v>14.690072152765142</v>
      </c>
      <c r="AF180">
        <v>4.0181058189282552</v>
      </c>
      <c r="AG180">
        <v>1.2761323195815264</v>
      </c>
      <c r="AK180">
        <v>0.70734219533358755</v>
      </c>
      <c r="AM180">
        <v>323.92677153171195</v>
      </c>
      <c r="AQ180">
        <v>0.87063182234738934</v>
      </c>
      <c r="AS180">
        <v>214.93259786335761</v>
      </c>
      <c r="AW180">
        <v>5.1856092045314668</v>
      </c>
      <c r="AY180">
        <v>105.93842419500335</v>
      </c>
      <c r="BC180">
        <v>3.1240621749277223E-2</v>
      </c>
      <c r="BE180">
        <v>350.49494063672142</v>
      </c>
      <c r="BG180">
        <v>10.709843956516298</v>
      </c>
      <c r="BH180">
        <v>14.626401101538061</v>
      </c>
      <c r="BI180">
        <v>3.9165571450217636</v>
      </c>
      <c r="BJ180">
        <v>1.2763316865587584</v>
      </c>
    </row>
    <row r="181" spans="1:62" x14ac:dyDescent="0.35">
      <c r="A181">
        <v>64</v>
      </c>
      <c r="B181">
        <v>19</v>
      </c>
      <c r="C181" t="s">
        <v>62</v>
      </c>
      <c r="D181" t="s">
        <v>27</v>
      </c>
      <c r="G181">
        <v>0.5</v>
      </c>
      <c r="H181">
        <v>0.5</v>
      </c>
      <c r="I181">
        <v>10727</v>
      </c>
      <c r="J181">
        <v>14605</v>
      </c>
      <c r="L181">
        <v>12623</v>
      </c>
      <c r="M181">
        <v>8.6449999999999996</v>
      </c>
      <c r="N181">
        <v>12.651999999999999</v>
      </c>
      <c r="O181">
        <v>4.0069999999999997</v>
      </c>
      <c r="Q181">
        <v>1.204</v>
      </c>
      <c r="R181">
        <v>1</v>
      </c>
      <c r="S181">
        <v>0</v>
      </c>
      <c r="T181">
        <v>0</v>
      </c>
      <c r="V181">
        <v>0</v>
      </c>
      <c r="Y181" s="12">
        <v>44844</v>
      </c>
      <c r="Z181">
        <v>0.96056712962962953</v>
      </c>
      <c r="AB181">
        <v>1</v>
      </c>
      <c r="AD181">
        <v>10.74772157919571</v>
      </c>
      <c r="AE181">
        <v>14.562730050310982</v>
      </c>
      <c r="AF181">
        <v>3.8150084711152719</v>
      </c>
      <c r="AG181">
        <v>1.2765310535359904</v>
      </c>
    </row>
    <row r="182" spans="1:62" x14ac:dyDescent="0.35">
      <c r="A182">
        <v>65</v>
      </c>
      <c r="B182">
        <v>20</v>
      </c>
      <c r="C182" t="s">
        <v>63</v>
      </c>
      <c r="D182" t="s">
        <v>27</v>
      </c>
      <c r="G182">
        <v>0.5</v>
      </c>
      <c r="H182">
        <v>0.5</v>
      </c>
      <c r="I182">
        <v>1481</v>
      </c>
      <c r="J182">
        <v>455</v>
      </c>
      <c r="L182">
        <v>0</v>
      </c>
      <c r="M182">
        <v>1.5509999999999999</v>
      </c>
      <c r="N182">
        <v>0.66400000000000003</v>
      </c>
      <c r="O182">
        <v>0</v>
      </c>
      <c r="Q182">
        <v>0</v>
      </c>
      <c r="R182">
        <v>1</v>
      </c>
      <c r="S182">
        <v>0</v>
      </c>
      <c r="T182">
        <v>0</v>
      </c>
      <c r="V182">
        <v>0</v>
      </c>
      <c r="Y182" s="12">
        <v>44844</v>
      </c>
      <c r="Z182">
        <v>0.97197916666666673</v>
      </c>
      <c r="AB182">
        <v>3</v>
      </c>
      <c r="AC182" t="s">
        <v>200</v>
      </c>
      <c r="AD182">
        <v>1.5314979135682865</v>
      </c>
      <c r="AE182">
        <v>0.59458470359509663</v>
      </c>
      <c r="AF182">
        <v>-0.93691320997318983</v>
      </c>
      <c r="AG182">
        <v>1.8226376735729456E-2</v>
      </c>
    </row>
    <row r="183" spans="1:62" x14ac:dyDescent="0.35">
      <c r="A183">
        <v>66</v>
      </c>
      <c r="B183">
        <v>20</v>
      </c>
      <c r="C183" t="s">
        <v>63</v>
      </c>
      <c r="D183" t="s">
        <v>27</v>
      </c>
      <c r="G183">
        <v>0.5</v>
      </c>
      <c r="H183">
        <v>0.5</v>
      </c>
      <c r="I183">
        <v>1427</v>
      </c>
      <c r="J183">
        <v>4800</v>
      </c>
      <c r="L183">
        <v>5765</v>
      </c>
      <c r="M183">
        <v>1.51</v>
      </c>
      <c r="N183">
        <v>4.3449999999999998</v>
      </c>
      <c r="O183">
        <v>2.8359999999999999</v>
      </c>
      <c r="Q183">
        <v>0.48699999999999999</v>
      </c>
      <c r="R183">
        <v>1</v>
      </c>
      <c r="S183">
        <v>0</v>
      </c>
      <c r="T183">
        <v>0</v>
      </c>
      <c r="V183">
        <v>0</v>
      </c>
      <c r="Y183" s="12">
        <v>44844</v>
      </c>
      <c r="Z183">
        <v>0.97826388888888882</v>
      </c>
      <c r="AB183">
        <v>3</v>
      </c>
      <c r="AC183" t="s">
        <v>200</v>
      </c>
      <c r="AD183">
        <v>1.4776718181817536</v>
      </c>
      <c r="AE183">
        <v>4.8837431157138615</v>
      </c>
      <c r="AF183">
        <v>3.4060712975321081</v>
      </c>
      <c r="AG183">
        <v>0.5929016886071945</v>
      </c>
      <c r="AK183">
        <v>79.717771666649767</v>
      </c>
      <c r="AL183">
        <v>90.767164273629135</v>
      </c>
      <c r="AQ183">
        <v>34.97433196182417</v>
      </c>
      <c r="AR183">
        <v>34.285355404638615</v>
      </c>
      <c r="AW183">
        <v>3.2173725649235201</v>
      </c>
      <c r="AX183">
        <v>61.792092647791719</v>
      </c>
      <c r="BC183">
        <v>33.355082151419808</v>
      </c>
      <c r="BD183">
        <v>29.620462518997432</v>
      </c>
      <c r="BG183">
        <v>2.4570077203533893</v>
      </c>
      <c r="BH183">
        <v>5.9187678786842932</v>
      </c>
      <c r="BI183">
        <v>3.4617601583309039</v>
      </c>
      <c r="BJ183">
        <v>0.71157488180458905</v>
      </c>
    </row>
    <row r="184" spans="1:62" x14ac:dyDescent="0.35">
      <c r="A184">
        <v>67</v>
      </c>
      <c r="B184">
        <v>20</v>
      </c>
      <c r="C184" t="s">
        <v>63</v>
      </c>
      <c r="D184" t="s">
        <v>27</v>
      </c>
      <c r="G184">
        <v>0.5</v>
      </c>
      <c r="H184">
        <v>0.5</v>
      </c>
      <c r="I184">
        <v>3392</v>
      </c>
      <c r="J184">
        <v>6897</v>
      </c>
      <c r="L184">
        <v>8146</v>
      </c>
      <c r="M184">
        <v>3.0169999999999999</v>
      </c>
      <c r="N184">
        <v>6.1210000000000004</v>
      </c>
      <c r="O184">
        <v>3.1040000000000001</v>
      </c>
      <c r="Q184">
        <v>0.73599999999999999</v>
      </c>
      <c r="R184">
        <v>1</v>
      </c>
      <c r="S184">
        <v>0</v>
      </c>
      <c r="T184">
        <v>0</v>
      </c>
      <c r="V184">
        <v>0</v>
      </c>
      <c r="Y184" s="12">
        <v>44844</v>
      </c>
      <c r="Z184">
        <v>0.98560185185185178</v>
      </c>
      <c r="AB184">
        <v>3</v>
      </c>
      <c r="AC184" t="s">
        <v>200</v>
      </c>
      <c r="AD184">
        <v>3.4363436225250252</v>
      </c>
      <c r="AE184">
        <v>6.9537926416547249</v>
      </c>
      <c r="AF184">
        <v>3.5174490191296996</v>
      </c>
      <c r="AG184">
        <v>0.83024807500198361</v>
      </c>
    </row>
    <row r="185" spans="1:62" x14ac:dyDescent="0.35">
      <c r="A185">
        <v>68</v>
      </c>
      <c r="B185">
        <v>3</v>
      </c>
      <c r="C185" t="s">
        <v>28</v>
      </c>
      <c r="D185" t="s">
        <v>27</v>
      </c>
      <c r="G185">
        <v>0.5</v>
      </c>
      <c r="H185">
        <v>0.5</v>
      </c>
      <c r="I185">
        <v>994</v>
      </c>
      <c r="J185">
        <v>361</v>
      </c>
      <c r="L185">
        <v>256</v>
      </c>
      <c r="M185">
        <v>1.177</v>
      </c>
      <c r="N185">
        <v>0.58399999999999996</v>
      </c>
      <c r="O185">
        <v>0</v>
      </c>
      <c r="Q185">
        <v>0</v>
      </c>
      <c r="R185">
        <v>1</v>
      </c>
      <c r="S185">
        <v>0</v>
      </c>
      <c r="T185">
        <v>0</v>
      </c>
      <c r="V185">
        <v>0</v>
      </c>
      <c r="Y185" s="12">
        <v>44844</v>
      </c>
      <c r="Z185">
        <v>0.99725694444444446</v>
      </c>
      <c r="AB185">
        <v>3</v>
      </c>
      <c r="AC185" t="s">
        <v>200</v>
      </c>
      <c r="AD185">
        <v>1.0460662755452976</v>
      </c>
      <c r="AE185">
        <v>0.50179278397733751</v>
      </c>
      <c r="AF185">
        <v>-0.54427349156796012</v>
      </c>
      <c r="AG185">
        <v>4.374534982143545E-2</v>
      </c>
    </row>
    <row r="186" spans="1:62" x14ac:dyDescent="0.35">
      <c r="A186">
        <v>69</v>
      </c>
      <c r="B186">
        <v>3</v>
      </c>
      <c r="C186" t="s">
        <v>28</v>
      </c>
      <c r="D186" t="s">
        <v>27</v>
      </c>
      <c r="G186">
        <v>0.5</v>
      </c>
      <c r="H186">
        <v>0.5</v>
      </c>
      <c r="I186">
        <v>604</v>
      </c>
      <c r="J186">
        <v>526</v>
      </c>
      <c r="L186">
        <v>516</v>
      </c>
      <c r="M186">
        <v>0.879</v>
      </c>
      <c r="N186">
        <v>0.72399999999999998</v>
      </c>
      <c r="O186">
        <v>0</v>
      </c>
      <c r="Q186">
        <v>0</v>
      </c>
      <c r="R186">
        <v>1</v>
      </c>
      <c r="S186">
        <v>0</v>
      </c>
      <c r="T186">
        <v>0</v>
      </c>
      <c r="V186">
        <v>0</v>
      </c>
      <c r="Y186" s="12">
        <v>44845</v>
      </c>
      <c r="Z186">
        <v>3.4027777777777784E-3</v>
      </c>
      <c r="AB186">
        <v>3</v>
      </c>
      <c r="AC186" t="s">
        <v>200</v>
      </c>
      <c r="AD186">
        <v>0.65732225330922844</v>
      </c>
      <c r="AE186">
        <v>0.66467221734893622</v>
      </c>
      <c r="AF186">
        <v>7.3499640397077792E-3</v>
      </c>
      <c r="AG186">
        <v>6.9663056861605607E-2</v>
      </c>
      <c r="AK186">
        <v>57.875126096205754</v>
      </c>
      <c r="AQ186">
        <v>21.712486437674965</v>
      </c>
      <c r="AW186">
        <v>193.76644875661998</v>
      </c>
      <c r="BC186">
        <v>47.803516372659175</v>
      </c>
      <c r="BG186">
        <v>0.50979888076836111</v>
      </c>
      <c r="BH186">
        <v>0.74561835999421544</v>
      </c>
      <c r="BI186">
        <v>0.23581947922585436</v>
      </c>
      <c r="BJ186">
        <v>9.1543582612826177E-2</v>
      </c>
    </row>
    <row r="187" spans="1:62" x14ac:dyDescent="0.35">
      <c r="A187">
        <v>70</v>
      </c>
      <c r="B187">
        <v>3</v>
      </c>
      <c r="C187" t="s">
        <v>28</v>
      </c>
      <c r="D187" t="s">
        <v>27</v>
      </c>
      <c r="G187">
        <v>0.5</v>
      </c>
      <c r="H187">
        <v>0.5</v>
      </c>
      <c r="I187">
        <v>308</v>
      </c>
      <c r="J187">
        <v>690</v>
      </c>
      <c r="L187">
        <v>955</v>
      </c>
      <c r="M187">
        <v>0.65100000000000002</v>
      </c>
      <c r="N187">
        <v>0.86299999999999999</v>
      </c>
      <c r="O187">
        <v>0.21099999999999999</v>
      </c>
      <c r="Q187">
        <v>0</v>
      </c>
      <c r="R187">
        <v>1</v>
      </c>
      <c r="S187">
        <v>0</v>
      </c>
      <c r="T187">
        <v>0</v>
      </c>
      <c r="V187">
        <v>0</v>
      </c>
      <c r="Y187" s="12">
        <v>44845</v>
      </c>
      <c r="Z187">
        <v>9.9074074074074082E-3</v>
      </c>
      <c r="AB187">
        <v>3</v>
      </c>
      <c r="AC187" t="s">
        <v>200</v>
      </c>
      <c r="AD187">
        <v>0.36227550822749383</v>
      </c>
      <c r="AE187">
        <v>0.82656450263949477</v>
      </c>
      <c r="AF187">
        <v>0.46428899441200094</v>
      </c>
      <c r="AG187">
        <v>0.11342410836404675</v>
      </c>
    </row>
    <row r="188" spans="1:62" x14ac:dyDescent="0.35">
      <c r="A188">
        <v>71</v>
      </c>
      <c r="B188">
        <v>1</v>
      </c>
      <c r="C188" t="s">
        <v>71</v>
      </c>
      <c r="D188" t="s">
        <v>27</v>
      </c>
      <c r="G188">
        <v>0.3</v>
      </c>
      <c r="H188">
        <v>0.3</v>
      </c>
      <c r="I188">
        <v>1361</v>
      </c>
      <c r="J188">
        <v>536</v>
      </c>
      <c r="L188">
        <v>87</v>
      </c>
      <c r="M188">
        <v>2.4319999999999999</v>
      </c>
      <c r="N188">
        <v>1.2210000000000001</v>
      </c>
      <c r="O188">
        <v>0</v>
      </c>
      <c r="Q188">
        <v>0</v>
      </c>
      <c r="R188">
        <v>1</v>
      </c>
      <c r="S188">
        <v>0</v>
      </c>
      <c r="T188">
        <v>0</v>
      </c>
      <c r="V188">
        <v>0</v>
      </c>
      <c r="Y188" s="12">
        <v>44845</v>
      </c>
      <c r="Z188">
        <v>2.1076388888888891E-2</v>
      </c>
      <c r="AB188">
        <v>3</v>
      </c>
      <c r="AC188" t="s">
        <v>200</v>
      </c>
      <c r="AD188">
        <v>2.353140613774801</v>
      </c>
      <c r="AE188">
        <v>1.1242394969322269</v>
      </c>
      <c r="AF188">
        <v>-1.2289011168425741</v>
      </c>
      <c r="AG188">
        <v>4.4831400408874761E-2</v>
      </c>
    </row>
    <row r="189" spans="1:62" x14ac:dyDescent="0.35">
      <c r="A189">
        <v>72</v>
      </c>
      <c r="B189">
        <v>1</v>
      </c>
      <c r="C189" t="s">
        <v>71</v>
      </c>
      <c r="D189" t="s">
        <v>27</v>
      </c>
      <c r="G189">
        <v>0.3</v>
      </c>
      <c r="H189">
        <v>0.3</v>
      </c>
      <c r="I189">
        <v>1675</v>
      </c>
      <c r="J189">
        <v>1421</v>
      </c>
      <c r="L189">
        <v>984</v>
      </c>
      <c r="M189">
        <v>2.8340000000000001</v>
      </c>
      <c r="N189">
        <v>2.4710000000000001</v>
      </c>
      <c r="O189">
        <v>0</v>
      </c>
      <c r="Q189">
        <v>0</v>
      </c>
      <c r="R189">
        <v>1</v>
      </c>
      <c r="S189">
        <v>0</v>
      </c>
      <c r="T189">
        <v>0</v>
      </c>
      <c r="V189">
        <v>0</v>
      </c>
      <c r="Y189" s="12">
        <v>44845</v>
      </c>
      <c r="Z189">
        <v>2.7118055555555552E-2</v>
      </c>
      <c r="AB189">
        <v>3</v>
      </c>
      <c r="AC189" t="s">
        <v>200</v>
      </c>
      <c r="AD189">
        <v>2.8747885752368769</v>
      </c>
      <c r="AE189">
        <v>2.5802829164662149</v>
      </c>
      <c r="AF189">
        <v>-0.29450565877066204</v>
      </c>
      <c r="AG189">
        <v>0.19385821588985314</v>
      </c>
      <c r="AI189">
        <v>47.582417582417584</v>
      </c>
      <c r="AK189">
        <v>20.3062362493636</v>
      </c>
      <c r="AO189">
        <v>48.362763586490658</v>
      </c>
      <c r="AQ189">
        <v>94.329269773391061</v>
      </c>
      <c r="AU189">
        <v>49.301359516616316</v>
      </c>
      <c r="AW189">
        <v>225.90407643109381</v>
      </c>
      <c r="BA189">
        <v>54.5015479876161</v>
      </c>
      <c r="BC189">
        <v>102.0835241130568</v>
      </c>
      <c r="BG189">
        <v>2.6098113464050261</v>
      </c>
      <c r="BH189">
        <v>4.8836284388928632</v>
      </c>
      <c r="BI189">
        <v>2.2738170924878371</v>
      </c>
      <c r="BJ189">
        <v>0.39596648905887233</v>
      </c>
    </row>
    <row r="190" spans="1:62" x14ac:dyDescent="0.35">
      <c r="A190">
        <v>73</v>
      </c>
      <c r="B190">
        <v>1</v>
      </c>
      <c r="C190" t="s">
        <v>71</v>
      </c>
      <c r="D190" t="s">
        <v>27</v>
      </c>
      <c r="G190">
        <v>0.3</v>
      </c>
      <c r="H190">
        <v>0.3</v>
      </c>
      <c r="I190">
        <v>1356</v>
      </c>
      <c r="J190">
        <v>4221</v>
      </c>
      <c r="L190">
        <v>3417</v>
      </c>
      <c r="M190">
        <v>2.4249999999999998</v>
      </c>
      <c r="N190">
        <v>6.4240000000000004</v>
      </c>
      <c r="O190">
        <v>3.9990000000000001</v>
      </c>
      <c r="Q190">
        <v>0.40200000000000002</v>
      </c>
      <c r="R190">
        <v>1</v>
      </c>
      <c r="S190">
        <v>0</v>
      </c>
      <c r="T190">
        <v>0</v>
      </c>
      <c r="V190">
        <v>0</v>
      </c>
      <c r="Y190" s="12">
        <v>44845</v>
      </c>
      <c r="Z190">
        <v>3.4004629629629628E-2</v>
      </c>
      <c r="AB190">
        <v>3</v>
      </c>
      <c r="AC190" t="s">
        <v>200</v>
      </c>
      <c r="AD190">
        <v>2.3448341175731753</v>
      </c>
      <c r="AE190">
        <v>7.1869739613195112</v>
      </c>
      <c r="AF190">
        <v>4.8421398437463363</v>
      </c>
      <c r="AG190">
        <v>0.59807476222789147</v>
      </c>
    </row>
    <row r="191" spans="1:62" x14ac:dyDescent="0.35">
      <c r="A191">
        <v>74</v>
      </c>
      <c r="B191">
        <v>21</v>
      </c>
      <c r="C191" t="s">
        <v>138</v>
      </c>
      <c r="D191" t="s">
        <v>27</v>
      </c>
      <c r="G191">
        <v>0.5</v>
      </c>
      <c r="H191">
        <v>0.5</v>
      </c>
      <c r="I191">
        <v>7806</v>
      </c>
      <c r="J191">
        <v>9739</v>
      </c>
      <c r="L191">
        <v>1097</v>
      </c>
      <c r="M191">
        <v>6.4029999999999996</v>
      </c>
      <c r="N191">
        <v>8.5299999999999994</v>
      </c>
      <c r="O191">
        <v>2.1269999999999998</v>
      </c>
      <c r="Q191">
        <v>0</v>
      </c>
      <c r="R191">
        <v>1</v>
      </c>
      <c r="S191">
        <v>0</v>
      </c>
      <c r="T191">
        <v>0</v>
      </c>
      <c r="V191">
        <v>0</v>
      </c>
      <c r="Y191" s="12">
        <v>44845</v>
      </c>
      <c r="Z191">
        <v>4.7118055555555559E-2</v>
      </c>
      <c r="AB191">
        <v>3</v>
      </c>
      <c r="AC191" t="s">
        <v>200</v>
      </c>
      <c r="AD191">
        <v>7.8361285306019717</v>
      </c>
      <c r="AE191">
        <v>9.7592674879703818</v>
      </c>
      <c r="AF191">
        <v>1.9231389573684101</v>
      </c>
      <c r="AG191">
        <v>0.12757916374752429</v>
      </c>
    </row>
    <row r="192" spans="1:62" x14ac:dyDescent="0.35">
      <c r="A192">
        <v>75</v>
      </c>
      <c r="B192">
        <v>21</v>
      </c>
      <c r="C192" t="s">
        <v>138</v>
      </c>
      <c r="D192" t="s">
        <v>27</v>
      </c>
      <c r="G192">
        <v>0.5</v>
      </c>
      <c r="H192">
        <v>0.5</v>
      </c>
      <c r="I192">
        <v>8846</v>
      </c>
      <c r="J192">
        <v>9237</v>
      </c>
      <c r="L192">
        <v>1110</v>
      </c>
      <c r="M192">
        <v>7.202</v>
      </c>
      <c r="N192">
        <v>8.1039999999999992</v>
      </c>
      <c r="O192">
        <v>0.90200000000000002</v>
      </c>
      <c r="Q192">
        <v>0</v>
      </c>
      <c r="R192">
        <v>1</v>
      </c>
      <c r="S192">
        <v>0</v>
      </c>
      <c r="T192">
        <v>0</v>
      </c>
      <c r="V192">
        <v>0</v>
      </c>
      <c r="Y192" s="12">
        <v>44845</v>
      </c>
      <c r="Z192">
        <v>5.4432870370370368E-2</v>
      </c>
      <c r="AB192">
        <v>3</v>
      </c>
      <c r="AC192" t="s">
        <v>200</v>
      </c>
      <c r="AD192">
        <v>8.8727792565648222</v>
      </c>
      <c r="AE192">
        <v>9.2637191512883046</v>
      </c>
      <c r="AF192">
        <v>0.39093989472348234</v>
      </c>
      <c r="AG192">
        <v>0.12887504909953279</v>
      </c>
      <c r="AK192">
        <v>5.84550039074169</v>
      </c>
      <c r="AQ192">
        <v>5.7442559474045325</v>
      </c>
      <c r="AW192">
        <v>3.4176765064012224</v>
      </c>
      <c r="BC192">
        <v>2.0668393103303235</v>
      </c>
      <c r="BG192">
        <v>9.1399161744090947</v>
      </c>
      <c r="BH192">
        <v>9.5376527437769028</v>
      </c>
      <c r="BI192">
        <v>0.39773656936780721</v>
      </c>
      <c r="BJ192">
        <v>0.13022077619584932</v>
      </c>
    </row>
    <row r="193" spans="1:62" x14ac:dyDescent="0.35">
      <c r="A193">
        <v>76</v>
      </c>
      <c r="B193">
        <v>21</v>
      </c>
      <c r="C193" t="s">
        <v>138</v>
      </c>
      <c r="D193" t="s">
        <v>27</v>
      </c>
      <c r="G193">
        <v>0.5</v>
      </c>
      <c r="H193">
        <v>0.5</v>
      </c>
      <c r="I193">
        <v>9382</v>
      </c>
      <c r="J193">
        <v>9792</v>
      </c>
      <c r="L193">
        <v>1137</v>
      </c>
      <c r="M193">
        <v>7.6120000000000001</v>
      </c>
      <c r="N193">
        <v>8.5739999999999998</v>
      </c>
      <c r="O193">
        <v>0.96199999999999997</v>
      </c>
      <c r="Q193">
        <v>3.0000000000000001E-3</v>
      </c>
      <c r="R193">
        <v>1</v>
      </c>
      <c r="S193">
        <v>0</v>
      </c>
      <c r="T193">
        <v>0</v>
      </c>
      <c r="V193">
        <v>0</v>
      </c>
      <c r="Y193" s="12">
        <v>44845</v>
      </c>
      <c r="Z193">
        <v>6.2256944444444441E-2</v>
      </c>
      <c r="AB193">
        <v>3</v>
      </c>
      <c r="AC193" t="s">
        <v>200</v>
      </c>
      <c r="AD193">
        <v>9.4070530922533688</v>
      </c>
      <c r="AE193">
        <v>9.8115863362655009</v>
      </c>
      <c r="AF193">
        <v>0.40453324401213209</v>
      </c>
      <c r="AG193">
        <v>0.13156650329216588</v>
      </c>
    </row>
    <row r="194" spans="1:62" x14ac:dyDescent="0.35">
      <c r="A194">
        <v>77</v>
      </c>
      <c r="B194">
        <v>22</v>
      </c>
      <c r="C194" t="s">
        <v>139</v>
      </c>
      <c r="D194" t="s">
        <v>27</v>
      </c>
      <c r="G194">
        <v>0.5</v>
      </c>
      <c r="H194">
        <v>0.5</v>
      </c>
      <c r="I194">
        <v>2149</v>
      </c>
      <c r="J194">
        <v>1169</v>
      </c>
      <c r="L194">
        <v>122</v>
      </c>
      <c r="M194">
        <v>2.0630000000000002</v>
      </c>
      <c r="N194">
        <v>1.2689999999999999</v>
      </c>
      <c r="O194">
        <v>0</v>
      </c>
      <c r="Q194">
        <v>0</v>
      </c>
      <c r="R194">
        <v>1</v>
      </c>
      <c r="S194">
        <v>0</v>
      </c>
      <c r="T194">
        <v>0</v>
      </c>
      <c r="V194">
        <v>0</v>
      </c>
      <c r="Y194" s="12">
        <v>44845</v>
      </c>
      <c r="Z194">
        <v>7.4178240740740739E-2</v>
      </c>
      <c r="AB194">
        <v>3</v>
      </c>
      <c r="AC194" t="s">
        <v>200</v>
      </c>
      <c r="AD194">
        <v>2.1973466490905791</v>
      </c>
      <c r="AE194">
        <v>1.299408433457651</v>
      </c>
      <c r="AF194">
        <v>-0.89793821563292808</v>
      </c>
      <c r="AG194">
        <v>3.038776234688622E-2</v>
      </c>
    </row>
    <row r="195" spans="1:62" x14ac:dyDescent="0.35">
      <c r="A195">
        <v>78</v>
      </c>
      <c r="B195">
        <v>22</v>
      </c>
      <c r="C195" t="s">
        <v>139</v>
      </c>
      <c r="D195" t="s">
        <v>27</v>
      </c>
      <c r="G195">
        <v>0.5</v>
      </c>
      <c r="H195">
        <v>0.5</v>
      </c>
      <c r="I195">
        <v>2636</v>
      </c>
      <c r="J195">
        <v>6561</v>
      </c>
      <c r="L195">
        <v>3172</v>
      </c>
      <c r="M195">
        <v>2.4369999999999998</v>
      </c>
      <c r="N195">
        <v>5.8369999999999997</v>
      </c>
      <c r="O195">
        <v>3.4</v>
      </c>
      <c r="Q195">
        <v>0.216</v>
      </c>
      <c r="R195">
        <v>1</v>
      </c>
      <c r="S195">
        <v>0</v>
      </c>
      <c r="T195">
        <v>0</v>
      </c>
      <c r="V195">
        <v>0</v>
      </c>
      <c r="Y195" s="12">
        <v>44845</v>
      </c>
      <c r="Z195">
        <v>8.0960648148148143E-2</v>
      </c>
      <c r="AB195">
        <v>3</v>
      </c>
      <c r="AC195" t="s">
        <v>200</v>
      </c>
      <c r="AD195">
        <v>2.6827782871135679</v>
      </c>
      <c r="AE195">
        <v>6.6221108864252871</v>
      </c>
      <c r="AF195">
        <v>3.9393325993117192</v>
      </c>
      <c r="AG195">
        <v>0.3344224026258053</v>
      </c>
      <c r="AK195">
        <v>61.549209235917679</v>
      </c>
      <c r="AQ195">
        <v>2.5024561808860448</v>
      </c>
      <c r="AW195">
        <v>78.339694681956885</v>
      </c>
      <c r="BC195">
        <v>4.6581466461907217</v>
      </c>
      <c r="BG195">
        <v>3.8754250117429443</v>
      </c>
      <c r="BH195">
        <v>6.7060184733136863</v>
      </c>
      <c r="BI195">
        <v>2.830593461570742</v>
      </c>
      <c r="BJ195">
        <v>0.34239708171508842</v>
      </c>
    </row>
    <row r="196" spans="1:62" x14ac:dyDescent="0.35">
      <c r="A196">
        <v>79</v>
      </c>
      <c r="B196">
        <v>22</v>
      </c>
      <c r="C196" t="s">
        <v>139</v>
      </c>
      <c r="D196" t="s">
        <v>27</v>
      </c>
      <c r="G196">
        <v>0.5</v>
      </c>
      <c r="H196">
        <v>0.5</v>
      </c>
      <c r="I196">
        <v>5029</v>
      </c>
      <c r="J196">
        <v>6731</v>
      </c>
      <c r="L196">
        <v>3332</v>
      </c>
      <c r="M196">
        <v>4.2729999999999997</v>
      </c>
      <c r="N196">
        <v>5.9809999999999999</v>
      </c>
      <c r="O196">
        <v>1.7090000000000001</v>
      </c>
      <c r="Q196">
        <v>0.23200000000000001</v>
      </c>
      <c r="R196">
        <v>1</v>
      </c>
      <c r="S196">
        <v>0</v>
      </c>
      <c r="T196">
        <v>0</v>
      </c>
      <c r="V196">
        <v>0</v>
      </c>
      <c r="Y196" s="12">
        <v>44845</v>
      </c>
      <c r="Z196">
        <v>8.8530092592592591E-2</v>
      </c>
      <c r="AB196">
        <v>3</v>
      </c>
      <c r="AC196" t="s">
        <v>200</v>
      </c>
      <c r="AD196">
        <v>5.0680717363723202</v>
      </c>
      <c r="AE196">
        <v>6.7899260602020854</v>
      </c>
      <c r="AF196">
        <v>1.7218543238297652</v>
      </c>
      <c r="AG196">
        <v>0.3503717608043716</v>
      </c>
    </row>
    <row r="197" spans="1:62" x14ac:dyDescent="0.35">
      <c r="A197">
        <v>80</v>
      </c>
      <c r="B197">
        <v>23</v>
      </c>
      <c r="C197" t="s">
        <v>140</v>
      </c>
      <c r="D197" t="s">
        <v>27</v>
      </c>
      <c r="G197">
        <v>0.5</v>
      </c>
      <c r="H197">
        <v>0.5</v>
      </c>
      <c r="I197">
        <v>1788</v>
      </c>
      <c r="J197">
        <v>6529</v>
      </c>
      <c r="L197">
        <v>2268</v>
      </c>
      <c r="M197">
        <v>1.7869999999999999</v>
      </c>
      <c r="N197">
        <v>5.81</v>
      </c>
      <c r="O197">
        <v>4.0229999999999997</v>
      </c>
      <c r="Q197">
        <v>0.121</v>
      </c>
      <c r="R197">
        <v>1</v>
      </c>
      <c r="S197">
        <v>0</v>
      </c>
      <c r="T197">
        <v>0</v>
      </c>
      <c r="V197">
        <v>0</v>
      </c>
      <c r="Y197" s="12">
        <v>44845</v>
      </c>
      <c r="Z197">
        <v>0.10123842592592593</v>
      </c>
      <c r="AB197">
        <v>3</v>
      </c>
      <c r="AC197" t="s">
        <v>200</v>
      </c>
      <c r="AD197">
        <v>1.8375092336361667</v>
      </c>
      <c r="AE197">
        <v>6.590522147832008</v>
      </c>
      <c r="AF197">
        <v>4.7530129141958408</v>
      </c>
      <c r="AG197">
        <v>0.24430852891690599</v>
      </c>
    </row>
    <row r="198" spans="1:62" x14ac:dyDescent="0.35">
      <c r="A198">
        <v>81</v>
      </c>
      <c r="B198">
        <v>23</v>
      </c>
      <c r="C198" t="s">
        <v>140</v>
      </c>
      <c r="D198" t="s">
        <v>27</v>
      </c>
      <c r="G198">
        <v>0.5</v>
      </c>
      <c r="H198">
        <v>0.5</v>
      </c>
      <c r="I198">
        <v>2985</v>
      </c>
      <c r="J198">
        <v>6437</v>
      </c>
      <c r="L198">
        <v>2339</v>
      </c>
      <c r="M198">
        <v>2.7050000000000001</v>
      </c>
      <c r="N198">
        <v>5.7320000000000002</v>
      </c>
      <c r="O198">
        <v>3.0270000000000001</v>
      </c>
      <c r="Q198">
        <v>0.129</v>
      </c>
      <c r="R198">
        <v>1</v>
      </c>
      <c r="S198">
        <v>0</v>
      </c>
      <c r="T198">
        <v>0</v>
      </c>
      <c r="V198">
        <v>0</v>
      </c>
      <c r="Y198" s="12">
        <v>44845</v>
      </c>
      <c r="Z198">
        <v>0.10818287037037037</v>
      </c>
      <c r="AB198">
        <v>3</v>
      </c>
      <c r="AC198" t="s">
        <v>200</v>
      </c>
      <c r="AD198">
        <v>3.0306543480376402</v>
      </c>
      <c r="AE198">
        <v>6.4997045243763285</v>
      </c>
      <c r="AF198">
        <v>3.4690501763386883</v>
      </c>
      <c r="AG198">
        <v>0.25138605660864477</v>
      </c>
      <c r="AK198">
        <v>20.460910984599906</v>
      </c>
      <c r="AQ198">
        <v>3.7757304354232368</v>
      </c>
      <c r="AW198">
        <v>31.020971272998235</v>
      </c>
      <c r="BC198">
        <v>1.6126859480095539</v>
      </c>
      <c r="BG198">
        <v>3.376038460101225</v>
      </c>
      <c r="BH198">
        <v>6.3792724584894493</v>
      </c>
      <c r="BI198">
        <v>3.0032339983882244</v>
      </c>
      <c r="BJ198">
        <v>0.25342956812527356</v>
      </c>
    </row>
    <row r="199" spans="1:62" x14ac:dyDescent="0.35">
      <c r="A199">
        <v>82</v>
      </c>
      <c r="B199">
        <v>23</v>
      </c>
      <c r="C199" t="s">
        <v>140</v>
      </c>
      <c r="D199" t="s">
        <v>27</v>
      </c>
      <c r="G199">
        <v>0.5</v>
      </c>
      <c r="H199">
        <v>0.5</v>
      </c>
      <c r="I199">
        <v>3678</v>
      </c>
      <c r="J199">
        <v>6193</v>
      </c>
      <c r="L199">
        <v>2380</v>
      </c>
      <c r="M199">
        <v>3.2370000000000001</v>
      </c>
      <c r="N199">
        <v>5.5250000000000004</v>
      </c>
      <c r="O199">
        <v>2.2879999999999998</v>
      </c>
      <c r="Q199">
        <v>0.13300000000000001</v>
      </c>
      <c r="R199">
        <v>1</v>
      </c>
      <c r="S199">
        <v>0</v>
      </c>
      <c r="T199">
        <v>0</v>
      </c>
      <c r="V199">
        <v>0</v>
      </c>
      <c r="Y199" s="12">
        <v>44845</v>
      </c>
      <c r="Z199">
        <v>0.11582175925925926</v>
      </c>
      <c r="AB199">
        <v>3</v>
      </c>
      <c r="AC199" t="s">
        <v>200</v>
      </c>
      <c r="AD199">
        <v>3.7214225721648093</v>
      </c>
      <c r="AE199">
        <v>6.2588403926025702</v>
      </c>
      <c r="AF199">
        <v>2.5374178204377609</v>
      </c>
      <c r="AG199">
        <v>0.25547307964190236</v>
      </c>
    </row>
    <row r="200" spans="1:62" x14ac:dyDescent="0.35">
      <c r="A200">
        <v>83</v>
      </c>
      <c r="B200">
        <v>24</v>
      </c>
      <c r="C200" t="s">
        <v>141</v>
      </c>
      <c r="D200" t="s">
        <v>27</v>
      </c>
      <c r="G200">
        <v>0.5</v>
      </c>
      <c r="H200">
        <v>0.5</v>
      </c>
      <c r="I200">
        <v>1205</v>
      </c>
      <c r="J200">
        <v>1787</v>
      </c>
      <c r="L200">
        <v>2275</v>
      </c>
      <c r="M200">
        <v>1.34</v>
      </c>
      <c r="N200">
        <v>1.792</v>
      </c>
      <c r="O200">
        <v>0.45300000000000001</v>
      </c>
      <c r="Q200">
        <v>0.122</v>
      </c>
      <c r="R200">
        <v>1</v>
      </c>
      <c r="S200">
        <v>0</v>
      </c>
      <c r="T200">
        <v>0</v>
      </c>
      <c r="V200">
        <v>0</v>
      </c>
      <c r="Y200" s="12">
        <v>44845</v>
      </c>
      <c r="Z200">
        <v>0.12725694444444444</v>
      </c>
      <c r="AB200">
        <v>3</v>
      </c>
      <c r="AC200" t="s">
        <v>200</v>
      </c>
      <c r="AD200">
        <v>1.256386759370453</v>
      </c>
      <c r="AE200">
        <v>1.9094659475403659</v>
      </c>
      <c r="AF200">
        <v>0.65307918816991295</v>
      </c>
      <c r="AG200">
        <v>0.24500631333721828</v>
      </c>
    </row>
    <row r="201" spans="1:62" x14ac:dyDescent="0.35">
      <c r="A201">
        <v>84</v>
      </c>
      <c r="B201">
        <v>24</v>
      </c>
      <c r="C201" t="s">
        <v>141</v>
      </c>
      <c r="D201" t="s">
        <v>27</v>
      </c>
      <c r="G201">
        <v>0.5</v>
      </c>
      <c r="H201">
        <v>0.5</v>
      </c>
      <c r="I201">
        <v>2987</v>
      </c>
      <c r="J201">
        <v>6995</v>
      </c>
      <c r="L201">
        <v>15604</v>
      </c>
      <c r="M201">
        <v>2.706</v>
      </c>
      <c r="N201">
        <v>6.2050000000000001</v>
      </c>
      <c r="O201">
        <v>3.4980000000000002</v>
      </c>
      <c r="Q201">
        <v>1.516</v>
      </c>
      <c r="R201">
        <v>1</v>
      </c>
      <c r="S201">
        <v>0</v>
      </c>
      <c r="T201">
        <v>0</v>
      </c>
      <c r="V201">
        <v>0</v>
      </c>
      <c r="Y201" s="12">
        <v>44845</v>
      </c>
      <c r="Z201">
        <v>0.13423611111111111</v>
      </c>
      <c r="AB201">
        <v>3</v>
      </c>
      <c r="AC201" t="s">
        <v>200</v>
      </c>
      <c r="AD201">
        <v>3.0326479071260306</v>
      </c>
      <c r="AE201">
        <v>7.0505331535966436</v>
      </c>
      <c r="AF201">
        <v>4.0178852464706125</v>
      </c>
      <c r="AG201">
        <v>1.5736875331004028</v>
      </c>
      <c r="AK201">
        <v>35.028302177655235</v>
      </c>
      <c r="AQ201">
        <v>0.26637409462335482</v>
      </c>
      <c r="AW201">
        <v>38.833731800511913</v>
      </c>
      <c r="BC201">
        <v>3.5221253757847499</v>
      </c>
      <c r="BG201">
        <v>3.6765674926760319</v>
      </c>
      <c r="BH201">
        <v>7.0411552468267633</v>
      </c>
      <c r="BI201">
        <v>3.3645877541507314</v>
      </c>
      <c r="BJ201">
        <v>1.6018979603787418</v>
      </c>
    </row>
    <row r="202" spans="1:62" x14ac:dyDescent="0.35">
      <c r="A202">
        <v>85</v>
      </c>
      <c r="B202">
        <v>24</v>
      </c>
      <c r="C202" t="s">
        <v>141</v>
      </c>
      <c r="D202" t="s">
        <v>27</v>
      </c>
      <c r="G202">
        <v>0.5</v>
      </c>
      <c r="H202">
        <v>0.5</v>
      </c>
      <c r="I202">
        <v>4279</v>
      </c>
      <c r="J202">
        <v>6976</v>
      </c>
      <c r="L202">
        <v>16170</v>
      </c>
      <c r="M202">
        <v>3.698</v>
      </c>
      <c r="N202">
        <v>6.1890000000000001</v>
      </c>
      <c r="O202">
        <v>2.4910000000000001</v>
      </c>
      <c r="Q202">
        <v>1.575</v>
      </c>
      <c r="R202">
        <v>1</v>
      </c>
      <c r="S202">
        <v>0</v>
      </c>
      <c r="T202">
        <v>0</v>
      </c>
      <c r="V202">
        <v>0</v>
      </c>
      <c r="Y202" s="12">
        <v>44845</v>
      </c>
      <c r="Z202">
        <v>0.14174768518518518</v>
      </c>
      <c r="AB202">
        <v>3</v>
      </c>
      <c r="AC202" t="s">
        <v>200</v>
      </c>
      <c r="AD202">
        <v>4.3204870782260336</v>
      </c>
      <c r="AE202">
        <v>7.0317773400568839</v>
      </c>
      <c r="AF202">
        <v>2.7112902618308503</v>
      </c>
      <c r="AG202">
        <v>1.6301083876570808</v>
      </c>
    </row>
    <row r="203" spans="1:62" x14ac:dyDescent="0.35">
      <c r="A203">
        <v>86</v>
      </c>
      <c r="B203">
        <v>25</v>
      </c>
      <c r="C203" t="s">
        <v>142</v>
      </c>
      <c r="D203" t="s">
        <v>27</v>
      </c>
      <c r="G203">
        <v>0.5</v>
      </c>
      <c r="H203">
        <v>0.5</v>
      </c>
      <c r="I203">
        <v>3527</v>
      </c>
      <c r="J203">
        <v>9715</v>
      </c>
      <c r="L203">
        <v>1758</v>
      </c>
      <c r="M203">
        <v>3.121</v>
      </c>
      <c r="N203">
        <v>8.5090000000000003</v>
      </c>
      <c r="O203">
        <v>5.3879999999999999</v>
      </c>
      <c r="Q203">
        <v>6.8000000000000005E-2</v>
      </c>
      <c r="R203">
        <v>1</v>
      </c>
      <c r="S203">
        <v>0</v>
      </c>
      <c r="T203">
        <v>0</v>
      </c>
      <c r="V203">
        <v>0</v>
      </c>
      <c r="Y203" s="12">
        <v>44845</v>
      </c>
      <c r="Z203">
        <v>0.15437500000000001</v>
      </c>
      <c r="AB203">
        <v>3</v>
      </c>
      <c r="AC203" t="s">
        <v>200</v>
      </c>
      <c r="AD203">
        <v>3.5709088609913571</v>
      </c>
      <c r="AE203">
        <v>9.7355759340254213</v>
      </c>
      <c r="AF203">
        <v>6.1646670730340638</v>
      </c>
      <c r="AG203">
        <v>0.1934699497227261</v>
      </c>
    </row>
    <row r="204" spans="1:62" x14ac:dyDescent="0.35">
      <c r="A204">
        <v>87</v>
      </c>
      <c r="B204">
        <v>25</v>
      </c>
      <c r="C204" t="s">
        <v>142</v>
      </c>
      <c r="D204" t="s">
        <v>27</v>
      </c>
      <c r="G204">
        <v>0.5</v>
      </c>
      <c r="H204">
        <v>0.5</v>
      </c>
      <c r="I204">
        <v>5137</v>
      </c>
      <c r="J204">
        <v>9662</v>
      </c>
      <c r="L204">
        <v>1755</v>
      </c>
      <c r="M204">
        <v>4.3559999999999999</v>
      </c>
      <c r="N204">
        <v>8.4640000000000004</v>
      </c>
      <c r="O204">
        <v>4.1079999999999997</v>
      </c>
      <c r="Q204">
        <v>6.8000000000000005E-2</v>
      </c>
      <c r="R204">
        <v>1</v>
      </c>
      <c r="S204">
        <v>0</v>
      </c>
      <c r="T204">
        <v>0</v>
      </c>
      <c r="V204">
        <v>0</v>
      </c>
      <c r="Y204" s="12">
        <v>44845</v>
      </c>
      <c r="Z204">
        <v>0.16146990740740741</v>
      </c>
      <c r="AB204">
        <v>3</v>
      </c>
      <c r="AC204" t="s">
        <v>200</v>
      </c>
      <c r="AD204">
        <v>5.1757239271453859</v>
      </c>
      <c r="AE204">
        <v>9.6832570857303022</v>
      </c>
      <c r="AF204">
        <v>4.5075331585849163</v>
      </c>
      <c r="AG204">
        <v>0.19317089925687797</v>
      </c>
      <c r="AK204">
        <v>41.05031268876477</v>
      </c>
      <c r="AQ204">
        <v>0.74143095651614643</v>
      </c>
      <c r="AW204">
        <v>81.116185878942332</v>
      </c>
      <c r="BC204">
        <v>1.5601901996502237</v>
      </c>
      <c r="BG204">
        <v>6.5124052959109466</v>
      </c>
      <c r="BH204">
        <v>9.7192879906882617</v>
      </c>
      <c r="BI204">
        <v>3.2068826947773155</v>
      </c>
      <c r="BJ204">
        <v>0.19167564692763739</v>
      </c>
    </row>
    <row r="205" spans="1:62" x14ac:dyDescent="0.35">
      <c r="A205">
        <v>88</v>
      </c>
      <c r="B205">
        <v>25</v>
      </c>
      <c r="C205" t="s">
        <v>142</v>
      </c>
      <c r="D205" t="s">
        <v>27</v>
      </c>
      <c r="G205">
        <v>0.5</v>
      </c>
      <c r="H205">
        <v>0.5</v>
      </c>
      <c r="I205">
        <v>7819</v>
      </c>
      <c r="J205">
        <v>9735</v>
      </c>
      <c r="L205">
        <v>1725</v>
      </c>
      <c r="M205">
        <v>6.4130000000000003</v>
      </c>
      <c r="N205">
        <v>8.5259999999999998</v>
      </c>
      <c r="O205">
        <v>2.113</v>
      </c>
      <c r="Q205">
        <v>6.4000000000000001E-2</v>
      </c>
      <c r="R205">
        <v>1</v>
      </c>
      <c r="S205">
        <v>0</v>
      </c>
      <c r="T205">
        <v>0</v>
      </c>
      <c r="V205">
        <v>0</v>
      </c>
      <c r="Y205" s="12">
        <v>44845</v>
      </c>
      <c r="Z205">
        <v>0.1691087962962963</v>
      </c>
      <c r="AB205">
        <v>3</v>
      </c>
      <c r="AC205" t="s">
        <v>200</v>
      </c>
      <c r="AD205">
        <v>7.8490866646765065</v>
      </c>
      <c r="AE205">
        <v>9.7553188956462211</v>
      </c>
      <c r="AF205">
        <v>1.9062322309697146</v>
      </c>
      <c r="AG205">
        <v>0.19018039459839681</v>
      </c>
    </row>
    <row r="206" spans="1:62" x14ac:dyDescent="0.35">
      <c r="A206">
        <v>89</v>
      </c>
      <c r="B206">
        <v>26</v>
      </c>
      <c r="C206" t="s">
        <v>143</v>
      </c>
      <c r="D206" t="s">
        <v>27</v>
      </c>
      <c r="G206">
        <v>0.5</v>
      </c>
      <c r="H206">
        <v>0.5</v>
      </c>
      <c r="I206">
        <v>1434</v>
      </c>
      <c r="J206">
        <v>2445</v>
      </c>
      <c r="L206">
        <v>865</v>
      </c>
      <c r="M206">
        <v>1.5149999999999999</v>
      </c>
      <c r="N206">
        <v>2.35</v>
      </c>
      <c r="O206">
        <v>0.83499999999999996</v>
      </c>
      <c r="Q206">
        <v>0</v>
      </c>
      <c r="R206">
        <v>1</v>
      </c>
      <c r="S206">
        <v>0</v>
      </c>
      <c r="T206">
        <v>0</v>
      </c>
      <c r="V206">
        <v>0</v>
      </c>
      <c r="Y206" s="12">
        <v>44845</v>
      </c>
      <c r="Z206">
        <v>0.18087962962962964</v>
      </c>
      <c r="AB206">
        <v>3</v>
      </c>
      <c r="AC206" t="s">
        <v>200</v>
      </c>
      <c r="AD206">
        <v>1.4846492749911191</v>
      </c>
      <c r="AE206">
        <v>2.5590093848646807</v>
      </c>
      <c r="AF206">
        <v>1.0743601098735616</v>
      </c>
      <c r="AG206">
        <v>0.10445259438860323</v>
      </c>
    </row>
    <row r="207" spans="1:62" x14ac:dyDescent="0.35">
      <c r="A207">
        <v>90</v>
      </c>
      <c r="B207">
        <v>26</v>
      </c>
      <c r="C207" t="s">
        <v>143</v>
      </c>
      <c r="D207" t="s">
        <v>27</v>
      </c>
      <c r="G207">
        <v>0.5</v>
      </c>
      <c r="H207">
        <v>0.5</v>
      </c>
      <c r="I207">
        <v>2237</v>
      </c>
      <c r="J207">
        <v>5797</v>
      </c>
      <c r="L207">
        <v>2022</v>
      </c>
      <c r="M207">
        <v>2.1309999999999998</v>
      </c>
      <c r="N207">
        <v>5.1890000000000001</v>
      </c>
      <c r="O207">
        <v>3.0579999999999998</v>
      </c>
      <c r="Q207">
        <v>9.5000000000000001E-2</v>
      </c>
      <c r="R207">
        <v>1</v>
      </c>
      <c r="S207">
        <v>0</v>
      </c>
      <c r="T207">
        <v>0</v>
      </c>
      <c r="V207">
        <v>0</v>
      </c>
      <c r="Y207" s="12">
        <v>44845</v>
      </c>
      <c r="Z207">
        <v>0.18781250000000002</v>
      </c>
      <c r="AB207">
        <v>3</v>
      </c>
      <c r="AC207" t="s">
        <v>200</v>
      </c>
      <c r="AD207">
        <v>2.2850632489797436</v>
      </c>
      <c r="AE207">
        <v>5.867929752510733</v>
      </c>
      <c r="AF207">
        <v>3.5828665035309895</v>
      </c>
      <c r="AG207">
        <v>0.21978639071736039</v>
      </c>
      <c r="AK207">
        <v>30.843632718767157</v>
      </c>
      <c r="AQ207">
        <v>0.65394264798888313</v>
      </c>
      <c r="AW207">
        <v>24.951134667354751</v>
      </c>
      <c r="BC207">
        <v>1.3239938595639598</v>
      </c>
      <c r="BG207">
        <v>2.7017170984532739</v>
      </c>
      <c r="BH207">
        <v>5.8871791400910132</v>
      </c>
      <c r="BI207">
        <v>3.1854620416377393</v>
      </c>
      <c r="BJ207">
        <v>0.21834098013242784</v>
      </c>
    </row>
    <row r="208" spans="1:62" x14ac:dyDescent="0.35">
      <c r="A208">
        <v>91</v>
      </c>
      <c r="B208">
        <v>26</v>
      </c>
      <c r="C208" t="s">
        <v>143</v>
      </c>
      <c r="D208" t="s">
        <v>27</v>
      </c>
      <c r="G208">
        <v>0.5</v>
      </c>
      <c r="H208">
        <v>0.5</v>
      </c>
      <c r="I208">
        <v>3073</v>
      </c>
      <c r="J208">
        <v>5836</v>
      </c>
      <c r="L208">
        <v>1993</v>
      </c>
      <c r="M208">
        <v>2.7730000000000001</v>
      </c>
      <c r="N208">
        <v>5.2229999999999999</v>
      </c>
      <c r="O208">
        <v>2.4500000000000002</v>
      </c>
      <c r="Q208">
        <v>9.1999999999999998E-2</v>
      </c>
      <c r="R208">
        <v>1</v>
      </c>
      <c r="S208">
        <v>0</v>
      </c>
      <c r="T208">
        <v>0</v>
      </c>
      <c r="V208">
        <v>0</v>
      </c>
      <c r="Y208" s="12">
        <v>44845</v>
      </c>
      <c r="Z208">
        <v>0.19532407407407407</v>
      </c>
      <c r="AB208">
        <v>3</v>
      </c>
      <c r="AC208" t="s">
        <v>200</v>
      </c>
      <c r="AD208">
        <v>3.1183709479268042</v>
      </c>
      <c r="AE208">
        <v>5.9064285276712933</v>
      </c>
      <c r="AF208">
        <v>2.7880575797444891</v>
      </c>
      <c r="AG208">
        <v>0.21689556954749528</v>
      </c>
    </row>
    <row r="209" spans="1:62" x14ac:dyDescent="0.35">
      <c r="A209">
        <v>92</v>
      </c>
      <c r="B209">
        <v>27</v>
      </c>
      <c r="C209" t="s">
        <v>144</v>
      </c>
      <c r="D209" t="s">
        <v>27</v>
      </c>
      <c r="G209">
        <v>0.5</v>
      </c>
      <c r="H209">
        <v>0.5</v>
      </c>
      <c r="I209">
        <v>3647</v>
      </c>
      <c r="J209">
        <v>7796</v>
      </c>
      <c r="L209">
        <v>3631</v>
      </c>
      <c r="M209">
        <v>3.2130000000000001</v>
      </c>
      <c r="N209">
        <v>6.8840000000000003</v>
      </c>
      <c r="O209">
        <v>3.67</v>
      </c>
      <c r="Q209">
        <v>0.26400000000000001</v>
      </c>
      <c r="R209">
        <v>1</v>
      </c>
      <c r="S209">
        <v>0</v>
      </c>
      <c r="T209">
        <v>0</v>
      </c>
      <c r="V209">
        <v>0</v>
      </c>
      <c r="Y209" s="12">
        <v>44845</v>
      </c>
      <c r="Z209">
        <v>0.20871527777777776</v>
      </c>
      <c r="AB209">
        <v>3</v>
      </c>
      <c r="AC209" t="s">
        <v>200</v>
      </c>
      <c r="AD209">
        <v>3.6905224062947628</v>
      </c>
      <c r="AE209">
        <v>7.8412387665096777</v>
      </c>
      <c r="AF209">
        <v>4.1507163602149149</v>
      </c>
      <c r="AG209">
        <v>0.38017712390056724</v>
      </c>
    </row>
    <row r="210" spans="1:62" x14ac:dyDescent="0.35">
      <c r="A210">
        <v>93</v>
      </c>
      <c r="B210">
        <v>27</v>
      </c>
      <c r="C210" t="s">
        <v>144</v>
      </c>
      <c r="D210" t="s">
        <v>27</v>
      </c>
      <c r="G210">
        <v>0.5</v>
      </c>
      <c r="H210">
        <v>0.5</v>
      </c>
      <c r="I210">
        <v>4037</v>
      </c>
      <c r="J210">
        <v>7623</v>
      </c>
      <c r="L210">
        <v>3660</v>
      </c>
      <c r="M210">
        <v>3.512</v>
      </c>
      <c r="N210">
        <v>6.7359999999999998</v>
      </c>
      <c r="O210">
        <v>3.2240000000000002</v>
      </c>
      <c r="Q210">
        <v>0.26700000000000002</v>
      </c>
      <c r="R210">
        <v>1</v>
      </c>
      <c r="S210">
        <v>0</v>
      </c>
      <c r="T210">
        <v>0</v>
      </c>
      <c r="V210">
        <v>0</v>
      </c>
      <c r="Y210" s="12">
        <v>44845</v>
      </c>
      <c r="Z210">
        <v>0.21613425925925925</v>
      </c>
      <c r="AB210">
        <v>1</v>
      </c>
      <c r="AD210">
        <v>4.0792664285308318</v>
      </c>
      <c r="AE210">
        <v>7.6704621484897588</v>
      </c>
      <c r="AF210">
        <v>3.5911957199589271</v>
      </c>
      <c r="AG210">
        <v>0.38306794507043235</v>
      </c>
      <c r="AK210">
        <v>4.6073642722132533</v>
      </c>
      <c r="AQ210">
        <v>1.4691180379127053</v>
      </c>
      <c r="AW210">
        <v>2.2202022660273117</v>
      </c>
      <c r="BC210">
        <v>0.44140452498883581</v>
      </c>
      <c r="BG210">
        <v>4.1754556545456545</v>
      </c>
      <c r="BH210">
        <v>7.7272231631495583</v>
      </c>
      <c r="BI210">
        <v>3.5517675086039042</v>
      </c>
      <c r="BJ210">
        <v>0.38391525472366872</v>
      </c>
    </row>
    <row r="211" spans="1:62" x14ac:dyDescent="0.35">
      <c r="A211">
        <v>94</v>
      </c>
      <c r="B211">
        <v>27</v>
      </c>
      <c r="C211" t="s">
        <v>144</v>
      </c>
      <c r="D211" t="s">
        <v>27</v>
      </c>
      <c r="G211">
        <v>0.5</v>
      </c>
      <c r="H211">
        <v>0.5</v>
      </c>
      <c r="I211">
        <v>4230</v>
      </c>
      <c r="J211">
        <v>7738</v>
      </c>
      <c r="L211">
        <v>3677</v>
      </c>
      <c r="M211">
        <v>3.66</v>
      </c>
      <c r="N211">
        <v>6.8339999999999996</v>
      </c>
      <c r="O211">
        <v>3.1739999999999999</v>
      </c>
      <c r="Q211">
        <v>0.26900000000000002</v>
      </c>
      <c r="R211">
        <v>1</v>
      </c>
      <c r="S211">
        <v>0</v>
      </c>
      <c r="T211">
        <v>0</v>
      </c>
      <c r="V211">
        <v>0</v>
      </c>
      <c r="Y211" s="12">
        <v>44845</v>
      </c>
      <c r="Z211">
        <v>0.22385416666666666</v>
      </c>
      <c r="AB211">
        <v>1</v>
      </c>
      <c r="AD211">
        <v>4.2716448805604763</v>
      </c>
      <c r="AE211">
        <v>7.7839841778093577</v>
      </c>
      <c r="AF211">
        <v>3.5123392972488814</v>
      </c>
      <c r="AG211">
        <v>0.38476256437690504</v>
      </c>
    </row>
    <row r="212" spans="1:62" x14ac:dyDescent="0.35">
      <c r="A212">
        <v>95</v>
      </c>
      <c r="B212">
        <v>28</v>
      </c>
      <c r="C212" t="s">
        <v>145</v>
      </c>
      <c r="D212" t="s">
        <v>27</v>
      </c>
      <c r="G212">
        <v>0.5</v>
      </c>
      <c r="H212">
        <v>0.5</v>
      </c>
      <c r="I212">
        <v>3132</v>
      </c>
      <c r="J212">
        <v>8204</v>
      </c>
      <c r="L212">
        <v>9679</v>
      </c>
      <c r="M212">
        <v>2.8180000000000001</v>
      </c>
      <c r="N212">
        <v>7.2290000000000001</v>
      </c>
      <c r="O212">
        <v>4.4109999999999996</v>
      </c>
      <c r="Q212">
        <v>0.89600000000000002</v>
      </c>
      <c r="R212">
        <v>1</v>
      </c>
      <c r="S212">
        <v>0</v>
      </c>
      <c r="T212">
        <v>0</v>
      </c>
      <c r="V212">
        <v>0</v>
      </c>
      <c r="Y212" s="12">
        <v>44845</v>
      </c>
      <c r="Z212">
        <v>0.23674768518518519</v>
      </c>
      <c r="AB212">
        <v>3</v>
      </c>
      <c r="AC212" t="s">
        <v>200</v>
      </c>
      <c r="AD212">
        <v>3.1771809410343126</v>
      </c>
      <c r="AE212">
        <v>8.2439951835739933</v>
      </c>
      <c r="AF212">
        <v>5.0668142425396807</v>
      </c>
      <c r="AG212">
        <v>0.98306286305037149</v>
      </c>
    </row>
    <row r="213" spans="1:62" x14ac:dyDescent="0.35">
      <c r="A213">
        <v>96</v>
      </c>
      <c r="B213">
        <v>28</v>
      </c>
      <c r="C213" t="s">
        <v>145</v>
      </c>
      <c r="D213" t="s">
        <v>27</v>
      </c>
      <c r="G213">
        <v>0.5</v>
      </c>
      <c r="H213">
        <v>0.5</v>
      </c>
      <c r="I213">
        <v>4024</v>
      </c>
      <c r="J213">
        <v>8122</v>
      </c>
      <c r="L213">
        <v>9578</v>
      </c>
      <c r="M213">
        <v>3.5019999999999998</v>
      </c>
      <c r="N213">
        <v>7.1589999999999998</v>
      </c>
      <c r="O213">
        <v>3.657</v>
      </c>
      <c r="Q213">
        <v>0.88600000000000001</v>
      </c>
      <c r="R213">
        <v>1</v>
      </c>
      <c r="S213">
        <v>0</v>
      </c>
      <c r="T213">
        <v>0</v>
      </c>
      <c r="V213">
        <v>0</v>
      </c>
      <c r="Y213" s="12">
        <v>44845</v>
      </c>
      <c r="Z213">
        <v>0.24406249999999999</v>
      </c>
      <c r="AB213">
        <v>3</v>
      </c>
      <c r="AC213" t="s">
        <v>200</v>
      </c>
      <c r="AD213">
        <v>4.066308294456296</v>
      </c>
      <c r="AE213">
        <v>8.1630490409287138</v>
      </c>
      <c r="AF213">
        <v>4.0967407464724177</v>
      </c>
      <c r="AG213">
        <v>0.97299483070015147</v>
      </c>
      <c r="AK213">
        <v>50.868716585867375</v>
      </c>
      <c r="AQ213">
        <v>0.39827050452849028</v>
      </c>
      <c r="AW213">
        <v>100.56682224271808</v>
      </c>
      <c r="BC213">
        <v>1.5855523680108363</v>
      </c>
      <c r="BG213">
        <v>5.4533270302037069</v>
      </c>
      <c r="BH213">
        <v>8.1793369842658734</v>
      </c>
      <c r="BI213">
        <v>2.7260099540621674</v>
      </c>
      <c r="BJ213">
        <v>0.98077014281220254</v>
      </c>
    </row>
    <row r="214" spans="1:62" x14ac:dyDescent="0.35">
      <c r="A214">
        <v>97</v>
      </c>
      <c r="B214">
        <v>28</v>
      </c>
      <c r="C214" t="s">
        <v>145</v>
      </c>
      <c r="D214" t="s">
        <v>27</v>
      </c>
      <c r="G214">
        <v>0.5</v>
      </c>
      <c r="H214">
        <v>0.5</v>
      </c>
      <c r="I214">
        <v>6807</v>
      </c>
      <c r="J214">
        <v>8155</v>
      </c>
      <c r="L214">
        <v>9734</v>
      </c>
      <c r="M214">
        <v>5.6369999999999996</v>
      </c>
      <c r="N214">
        <v>7.1870000000000003</v>
      </c>
      <c r="O214">
        <v>1.55</v>
      </c>
      <c r="Q214">
        <v>0.90200000000000002</v>
      </c>
      <c r="R214">
        <v>1</v>
      </c>
      <c r="S214">
        <v>0</v>
      </c>
      <c r="T214">
        <v>0</v>
      </c>
      <c r="V214">
        <v>0</v>
      </c>
      <c r="Y214" s="12">
        <v>44845</v>
      </c>
      <c r="Z214">
        <v>0.25199074074074074</v>
      </c>
      <c r="AB214">
        <v>3</v>
      </c>
      <c r="AC214" t="s">
        <v>200</v>
      </c>
      <c r="AD214">
        <v>6.8403457659511178</v>
      </c>
      <c r="AE214">
        <v>8.1956249276030348</v>
      </c>
      <c r="AF214">
        <v>1.3552791616519171</v>
      </c>
      <c r="AG214">
        <v>0.98854545492425361</v>
      </c>
    </row>
    <row r="215" spans="1:62" x14ac:dyDescent="0.35">
      <c r="A215">
        <v>98</v>
      </c>
      <c r="B215">
        <v>29</v>
      </c>
      <c r="C215" t="s">
        <v>146</v>
      </c>
      <c r="D215" t="s">
        <v>27</v>
      </c>
      <c r="G215">
        <v>0.5</v>
      </c>
      <c r="H215">
        <v>0.5</v>
      </c>
      <c r="I215">
        <v>6111</v>
      </c>
      <c r="J215">
        <v>7374</v>
      </c>
      <c r="L215">
        <v>5591</v>
      </c>
      <c r="M215">
        <v>5.1029999999999998</v>
      </c>
      <c r="N215">
        <v>6.5250000000000004</v>
      </c>
      <c r="O215">
        <v>1.423</v>
      </c>
      <c r="Q215">
        <v>0.46899999999999997</v>
      </c>
      <c r="R215">
        <v>1</v>
      </c>
      <c r="S215">
        <v>0</v>
      </c>
      <c r="T215">
        <v>0</v>
      </c>
      <c r="V215">
        <v>0</v>
      </c>
      <c r="Y215" s="12">
        <v>44845</v>
      </c>
      <c r="Z215">
        <v>0.26554398148148145</v>
      </c>
      <c r="AB215">
        <v>1</v>
      </c>
      <c r="AD215">
        <v>6.1465872031913635</v>
      </c>
      <c r="AE215">
        <v>7.4246622763108006</v>
      </c>
      <c r="AF215">
        <v>1.278075073119437</v>
      </c>
      <c r="AG215">
        <v>0.57555676158800362</v>
      </c>
    </row>
    <row r="216" spans="1:62" x14ac:dyDescent="0.35">
      <c r="A216">
        <v>99</v>
      </c>
      <c r="B216">
        <v>29</v>
      </c>
      <c r="C216" t="s">
        <v>146</v>
      </c>
      <c r="D216" t="s">
        <v>27</v>
      </c>
      <c r="G216">
        <v>0.5</v>
      </c>
      <c r="H216">
        <v>0.5</v>
      </c>
      <c r="I216">
        <v>6019</v>
      </c>
      <c r="J216">
        <v>7494</v>
      </c>
      <c r="L216">
        <v>5690</v>
      </c>
      <c r="M216">
        <v>5.0330000000000004</v>
      </c>
      <c r="N216">
        <v>6.6280000000000001</v>
      </c>
      <c r="O216">
        <v>1.595</v>
      </c>
      <c r="Q216">
        <v>0.47899999999999998</v>
      </c>
      <c r="R216">
        <v>1</v>
      </c>
      <c r="S216">
        <v>0</v>
      </c>
      <c r="T216">
        <v>0</v>
      </c>
      <c r="V216">
        <v>0</v>
      </c>
      <c r="Y216" s="12">
        <v>44845</v>
      </c>
      <c r="Z216">
        <v>0.27305555555555555</v>
      </c>
      <c r="AB216">
        <v>1</v>
      </c>
      <c r="AD216">
        <v>6.0548834851254192</v>
      </c>
      <c r="AE216">
        <v>7.5431200460355994</v>
      </c>
      <c r="AF216">
        <v>1.4882365609101802</v>
      </c>
      <c r="AG216">
        <v>0.58542542696099165</v>
      </c>
      <c r="AK216">
        <v>1.9616168209344629</v>
      </c>
      <c r="AQ216">
        <v>0.95991680079576736</v>
      </c>
      <c r="AW216">
        <v>3.0150697861697662</v>
      </c>
      <c r="BC216">
        <v>2.0643944905986293</v>
      </c>
      <c r="BG216">
        <v>5.9960734920179117</v>
      </c>
      <c r="BH216">
        <v>7.5070891410776399</v>
      </c>
      <c r="BI216">
        <v>1.5110156490597286</v>
      </c>
      <c r="BJ216">
        <v>0.57944441764402932</v>
      </c>
    </row>
    <row r="217" spans="1:62" x14ac:dyDescent="0.35">
      <c r="A217">
        <v>100</v>
      </c>
      <c r="B217">
        <v>29</v>
      </c>
      <c r="C217" t="s">
        <v>146</v>
      </c>
      <c r="D217" t="s">
        <v>27</v>
      </c>
      <c r="G217">
        <v>0.5</v>
      </c>
      <c r="H217">
        <v>0.5</v>
      </c>
      <c r="I217">
        <v>5901</v>
      </c>
      <c r="J217">
        <v>7421</v>
      </c>
      <c r="L217">
        <v>5570</v>
      </c>
      <c r="M217">
        <v>4.9420000000000002</v>
      </c>
      <c r="N217">
        <v>6.5650000000000004</v>
      </c>
      <c r="O217">
        <v>1.6240000000000001</v>
      </c>
      <c r="Q217">
        <v>0.46600000000000003</v>
      </c>
      <c r="R217">
        <v>1</v>
      </c>
      <c r="S217">
        <v>0</v>
      </c>
      <c r="T217">
        <v>0</v>
      </c>
      <c r="V217">
        <v>0</v>
      </c>
      <c r="Y217" s="12">
        <v>44845</v>
      </c>
      <c r="Z217">
        <v>0.28107638888888892</v>
      </c>
      <c r="AB217">
        <v>1</v>
      </c>
      <c r="AD217">
        <v>5.9372634989104034</v>
      </c>
      <c r="AE217">
        <v>7.4710582361196805</v>
      </c>
      <c r="AF217">
        <v>1.5337947372092771</v>
      </c>
      <c r="AG217">
        <v>0.57346340832706699</v>
      </c>
    </row>
    <row r="218" spans="1:62" x14ac:dyDescent="0.35">
      <c r="A218">
        <v>101</v>
      </c>
      <c r="B218">
        <v>30</v>
      </c>
      <c r="C218" t="s">
        <v>147</v>
      </c>
      <c r="D218" t="s">
        <v>27</v>
      </c>
      <c r="G218">
        <v>0.5</v>
      </c>
      <c r="H218">
        <v>0.5</v>
      </c>
      <c r="I218">
        <v>5128</v>
      </c>
      <c r="J218">
        <v>7863</v>
      </c>
      <c r="L218">
        <v>1895</v>
      </c>
      <c r="M218">
        <v>4.3490000000000002</v>
      </c>
      <c r="N218">
        <v>6.94</v>
      </c>
      <c r="O218">
        <v>2.5910000000000002</v>
      </c>
      <c r="Q218">
        <v>8.2000000000000003E-2</v>
      </c>
      <c r="R218">
        <v>1</v>
      </c>
      <c r="S218">
        <v>0</v>
      </c>
      <c r="T218">
        <v>0</v>
      </c>
      <c r="V218">
        <v>0</v>
      </c>
      <c r="Y218" s="12">
        <v>44845</v>
      </c>
      <c r="Z218">
        <v>0.29442129629629626</v>
      </c>
      <c r="AB218">
        <v>1</v>
      </c>
      <c r="AD218">
        <v>5.16675291124763</v>
      </c>
      <c r="AE218">
        <v>7.9073776879393565</v>
      </c>
      <c r="AF218">
        <v>2.7406247766917264</v>
      </c>
      <c r="AG218">
        <v>0.20712658766312345</v>
      </c>
    </row>
    <row r="219" spans="1:62" x14ac:dyDescent="0.35">
      <c r="A219">
        <v>102</v>
      </c>
      <c r="B219">
        <v>30</v>
      </c>
      <c r="C219" t="s">
        <v>147</v>
      </c>
      <c r="D219" t="s">
        <v>27</v>
      </c>
      <c r="G219">
        <v>0.5</v>
      </c>
      <c r="H219">
        <v>0.5</v>
      </c>
      <c r="I219">
        <v>5457</v>
      </c>
      <c r="J219">
        <v>7730</v>
      </c>
      <c r="L219">
        <v>1975</v>
      </c>
      <c r="M219">
        <v>4.601</v>
      </c>
      <c r="N219">
        <v>6.827</v>
      </c>
      <c r="O219">
        <v>2.226</v>
      </c>
      <c r="Q219">
        <v>9.0999999999999998E-2</v>
      </c>
      <c r="R219">
        <v>1</v>
      </c>
      <c r="S219">
        <v>0</v>
      </c>
      <c r="T219">
        <v>0</v>
      </c>
      <c r="V219">
        <v>0</v>
      </c>
      <c r="Y219" s="12">
        <v>44845</v>
      </c>
      <c r="Z219">
        <v>0.30192129629629633</v>
      </c>
      <c r="AB219">
        <v>1</v>
      </c>
      <c r="AD219">
        <v>5.494693381287802</v>
      </c>
      <c r="AE219">
        <v>7.7760869931610372</v>
      </c>
      <c r="AF219">
        <v>2.2813936118732352</v>
      </c>
      <c r="AG219">
        <v>0.21510126675240657</v>
      </c>
      <c r="AK219">
        <v>1.7264802233396164</v>
      </c>
      <c r="AQ219">
        <v>2.172322769655699</v>
      </c>
      <c r="AW219">
        <v>3.2379403958568505</v>
      </c>
      <c r="BC219">
        <v>0</v>
      </c>
      <c r="BG219">
        <v>5.5425387994091642</v>
      </c>
      <c r="BH219">
        <v>7.8614753021709971</v>
      </c>
      <c r="BI219">
        <v>2.3189365027618329</v>
      </c>
      <c r="BJ219">
        <v>0.21510126675240657</v>
      </c>
    </row>
    <row r="220" spans="1:62" x14ac:dyDescent="0.35">
      <c r="A220">
        <v>103</v>
      </c>
      <c r="B220">
        <v>30</v>
      </c>
      <c r="C220" t="s">
        <v>147</v>
      </c>
      <c r="D220" t="s">
        <v>27</v>
      </c>
      <c r="G220">
        <v>0.5</v>
      </c>
      <c r="H220">
        <v>0.5</v>
      </c>
      <c r="I220">
        <v>5553</v>
      </c>
      <c r="J220">
        <v>7903</v>
      </c>
      <c r="L220">
        <v>1975</v>
      </c>
      <c r="M220">
        <v>4.6749999999999998</v>
      </c>
      <c r="N220">
        <v>6.9740000000000002</v>
      </c>
      <c r="O220">
        <v>2.2989999999999999</v>
      </c>
      <c r="Q220">
        <v>9.0999999999999998E-2</v>
      </c>
      <c r="R220">
        <v>1</v>
      </c>
      <c r="S220">
        <v>0</v>
      </c>
      <c r="T220">
        <v>0</v>
      </c>
      <c r="V220">
        <v>0</v>
      </c>
      <c r="Y220" s="12">
        <v>44845</v>
      </c>
      <c r="Z220">
        <v>0.30990740740740741</v>
      </c>
      <c r="AB220">
        <v>1</v>
      </c>
      <c r="AD220">
        <v>5.5903842175305263</v>
      </c>
      <c r="AE220">
        <v>7.946863611180957</v>
      </c>
      <c r="AF220">
        <v>2.3564793936504307</v>
      </c>
      <c r="AG220">
        <v>0.21510126675240657</v>
      </c>
    </row>
    <row r="221" spans="1:62" x14ac:dyDescent="0.35">
      <c r="A221">
        <v>104</v>
      </c>
      <c r="B221">
        <v>31</v>
      </c>
      <c r="C221" t="s">
        <v>62</v>
      </c>
      <c r="D221" t="s">
        <v>27</v>
      </c>
      <c r="G221">
        <v>0.5</v>
      </c>
      <c r="H221">
        <v>0.5</v>
      </c>
      <c r="I221">
        <v>9764</v>
      </c>
      <c r="J221">
        <v>15887</v>
      </c>
      <c r="L221">
        <v>4648</v>
      </c>
      <c r="M221">
        <v>7.9059999999999997</v>
      </c>
      <c r="N221">
        <v>13.738</v>
      </c>
      <c r="O221">
        <v>5.8319999999999999</v>
      </c>
      <c r="Q221">
        <v>0.37</v>
      </c>
      <c r="R221">
        <v>1</v>
      </c>
      <c r="S221">
        <v>0</v>
      </c>
      <c r="T221">
        <v>0</v>
      </c>
      <c r="V221">
        <v>0</v>
      </c>
      <c r="Y221" s="12">
        <v>44845</v>
      </c>
      <c r="Z221">
        <v>0.32335648148148149</v>
      </c>
      <c r="AB221">
        <v>1</v>
      </c>
      <c r="AD221">
        <v>9.7878228781358789</v>
      </c>
      <c r="AE221">
        <v>15.828253890204252</v>
      </c>
      <c r="AF221">
        <v>6.0404310120683729</v>
      </c>
      <c r="AG221">
        <v>0.48155523182307897</v>
      </c>
    </row>
    <row r="222" spans="1:62" x14ac:dyDescent="0.35">
      <c r="A222">
        <v>105</v>
      </c>
      <c r="B222">
        <v>31</v>
      </c>
      <c r="C222" t="s">
        <v>62</v>
      </c>
      <c r="D222" t="s">
        <v>27</v>
      </c>
      <c r="G222">
        <v>0.5</v>
      </c>
      <c r="H222">
        <v>0.5</v>
      </c>
      <c r="I222">
        <v>11572</v>
      </c>
      <c r="J222">
        <v>16112</v>
      </c>
      <c r="L222">
        <v>4699</v>
      </c>
      <c r="M222">
        <v>9.2929999999999993</v>
      </c>
      <c r="N222">
        <v>13.928000000000001</v>
      </c>
      <c r="O222">
        <v>4.6360000000000001</v>
      </c>
      <c r="Q222">
        <v>0.375</v>
      </c>
      <c r="R222">
        <v>1</v>
      </c>
      <c r="S222">
        <v>0</v>
      </c>
      <c r="T222">
        <v>0</v>
      </c>
      <c r="V222">
        <v>0</v>
      </c>
      <c r="Y222" s="12">
        <v>44845</v>
      </c>
      <c r="Z222">
        <v>0.3308680555555556</v>
      </c>
      <c r="AB222">
        <v>2</v>
      </c>
      <c r="AD222">
        <v>11.590000294040525</v>
      </c>
      <c r="AE222">
        <v>16.050362208438251</v>
      </c>
      <c r="AF222">
        <v>4.4603619143977262</v>
      </c>
      <c r="AG222">
        <v>0.48663908974249692</v>
      </c>
      <c r="AK222">
        <v>1.0373940826016399</v>
      </c>
      <c r="AM222">
        <v>170.71866557234588</v>
      </c>
      <c r="AQ222">
        <v>1.9688431203182899</v>
      </c>
      <c r="AS222">
        <v>105.29427233405819</v>
      </c>
      <c r="AW222">
        <v>4.4300053431286521</v>
      </c>
      <c r="AY222">
        <v>39.869879095770521</v>
      </c>
      <c r="BC222">
        <v>0.5752034928898081</v>
      </c>
      <c r="BE222">
        <v>99.311688554117296</v>
      </c>
      <c r="BG222">
        <v>11.530193521388822</v>
      </c>
      <c r="BH222">
        <v>15.893899237593413</v>
      </c>
      <c r="BI222">
        <v>4.3637057162045894</v>
      </c>
      <c r="BJ222">
        <v>0.48524352090187239</v>
      </c>
    </row>
    <row r="223" spans="1:62" x14ac:dyDescent="0.35">
      <c r="A223">
        <v>106</v>
      </c>
      <c r="B223">
        <v>31</v>
      </c>
      <c r="C223" t="s">
        <v>62</v>
      </c>
      <c r="D223" t="s">
        <v>27</v>
      </c>
      <c r="G223">
        <v>0.5</v>
      </c>
      <c r="H223">
        <v>0.5</v>
      </c>
      <c r="I223">
        <v>11452</v>
      </c>
      <c r="J223">
        <v>15795</v>
      </c>
      <c r="L223">
        <v>4671</v>
      </c>
      <c r="M223">
        <v>9.1999999999999993</v>
      </c>
      <c r="N223">
        <v>13.66</v>
      </c>
      <c r="O223">
        <v>4.4589999999999996</v>
      </c>
      <c r="Q223">
        <v>0.373</v>
      </c>
      <c r="R223">
        <v>1</v>
      </c>
      <c r="S223">
        <v>0</v>
      </c>
      <c r="T223">
        <v>0</v>
      </c>
      <c r="V223">
        <v>0</v>
      </c>
      <c r="Y223" s="12">
        <v>44845</v>
      </c>
      <c r="Z223">
        <v>0.33872685185185186</v>
      </c>
      <c r="AB223">
        <v>2</v>
      </c>
      <c r="AD223">
        <v>11.47038674873712</v>
      </c>
      <c r="AE223">
        <v>15.737436266748572</v>
      </c>
      <c r="AF223">
        <v>4.2670495180114525</v>
      </c>
      <c r="AG223">
        <v>0.48384795206124787</v>
      </c>
    </row>
    <row r="224" spans="1:62" x14ac:dyDescent="0.35">
      <c r="A224">
        <v>107</v>
      </c>
      <c r="B224">
        <v>32</v>
      </c>
      <c r="C224" t="s">
        <v>63</v>
      </c>
      <c r="D224" t="s">
        <v>27</v>
      </c>
      <c r="G224">
        <v>0.5</v>
      </c>
      <c r="H224">
        <v>0.5</v>
      </c>
      <c r="I224">
        <v>7289</v>
      </c>
      <c r="J224">
        <v>8101</v>
      </c>
      <c r="L224">
        <v>1899</v>
      </c>
      <c r="M224">
        <v>6.0069999999999997</v>
      </c>
      <c r="N224">
        <v>7.1420000000000003</v>
      </c>
      <c r="O224">
        <v>1.135</v>
      </c>
      <c r="Q224">
        <v>8.3000000000000004E-2</v>
      </c>
      <c r="R224">
        <v>1</v>
      </c>
      <c r="S224">
        <v>0</v>
      </c>
      <c r="T224">
        <v>0</v>
      </c>
      <c r="V224">
        <v>0</v>
      </c>
      <c r="Y224" s="12">
        <v>44845</v>
      </c>
      <c r="Z224">
        <v>0.35229166666666667</v>
      </c>
      <c r="AB224">
        <v>1</v>
      </c>
      <c r="AD224">
        <v>7.3207935062531311</v>
      </c>
      <c r="AE224">
        <v>8.1423189312268747</v>
      </c>
      <c r="AF224">
        <v>0.82152542497374359</v>
      </c>
      <c r="AG224">
        <v>0.2075253216175876</v>
      </c>
    </row>
    <row r="225" spans="1:62" x14ac:dyDescent="0.35">
      <c r="A225">
        <v>108</v>
      </c>
      <c r="B225">
        <v>32</v>
      </c>
      <c r="C225" t="s">
        <v>63</v>
      </c>
      <c r="D225" t="s">
        <v>27</v>
      </c>
      <c r="G225">
        <v>0.5</v>
      </c>
      <c r="H225">
        <v>0.5</v>
      </c>
      <c r="I225">
        <v>5773</v>
      </c>
      <c r="J225">
        <v>8104</v>
      </c>
      <c r="L225">
        <v>1911</v>
      </c>
      <c r="M225">
        <v>4.8440000000000003</v>
      </c>
      <c r="N225">
        <v>7.1440000000000001</v>
      </c>
      <c r="O225">
        <v>2.2999999999999998</v>
      </c>
      <c r="Q225">
        <v>8.4000000000000005E-2</v>
      </c>
      <c r="R225">
        <v>1</v>
      </c>
      <c r="S225">
        <v>0</v>
      </c>
      <c r="T225">
        <v>0</v>
      </c>
      <c r="V225">
        <v>0</v>
      </c>
      <c r="Y225" s="12">
        <v>44845</v>
      </c>
      <c r="Z225">
        <v>0.35954861111111108</v>
      </c>
      <c r="AB225">
        <v>2</v>
      </c>
      <c r="AD225">
        <v>5.8096757172534375</v>
      </c>
      <c r="AE225">
        <v>8.1452803754699943</v>
      </c>
      <c r="AF225">
        <v>2.3356046582165568</v>
      </c>
      <c r="AG225">
        <v>0.20872152348098005</v>
      </c>
      <c r="AK225">
        <v>0.22329303753738949</v>
      </c>
      <c r="AL225">
        <v>4.5948162984112768</v>
      </c>
      <c r="AQ225">
        <v>0.83274741855954304</v>
      </c>
      <c r="AR225">
        <v>3.9631619199688619</v>
      </c>
      <c r="AW225">
        <v>3.4118924082284394</v>
      </c>
      <c r="AX225">
        <v>2.4367580457626472</v>
      </c>
      <c r="BC225">
        <v>9.5472572027195751E-2</v>
      </c>
      <c r="BD225">
        <v>2.9628340897674414</v>
      </c>
      <c r="BG225">
        <v>5.8031966502161696</v>
      </c>
      <c r="BH225">
        <v>8.1793369842658734</v>
      </c>
      <c r="BI225">
        <v>2.3761403340497047</v>
      </c>
      <c r="BJ225">
        <v>0.20882120696959611</v>
      </c>
    </row>
    <row r="226" spans="1:62" x14ac:dyDescent="0.35">
      <c r="A226">
        <v>109</v>
      </c>
      <c r="B226">
        <v>32</v>
      </c>
      <c r="C226" t="s">
        <v>63</v>
      </c>
      <c r="D226" t="s">
        <v>27</v>
      </c>
      <c r="G226">
        <v>0.5</v>
      </c>
      <c r="H226">
        <v>0.5</v>
      </c>
      <c r="I226">
        <v>5760</v>
      </c>
      <c r="J226">
        <v>8173</v>
      </c>
      <c r="L226">
        <v>1913</v>
      </c>
      <c r="M226">
        <v>4.8339999999999996</v>
      </c>
      <c r="N226">
        <v>7.2030000000000003</v>
      </c>
      <c r="O226">
        <v>2.3690000000000002</v>
      </c>
      <c r="Q226">
        <v>8.4000000000000005E-2</v>
      </c>
      <c r="R226">
        <v>1</v>
      </c>
      <c r="S226">
        <v>0</v>
      </c>
      <c r="T226">
        <v>0</v>
      </c>
      <c r="V226">
        <v>0</v>
      </c>
      <c r="Y226" s="12">
        <v>44845</v>
      </c>
      <c r="Z226">
        <v>0.36724537037037036</v>
      </c>
      <c r="AB226">
        <v>2</v>
      </c>
      <c r="AD226">
        <v>5.7967175831789017</v>
      </c>
      <c r="AE226">
        <v>8.2133935930617543</v>
      </c>
      <c r="AF226">
        <v>2.4166760098828526</v>
      </c>
      <c r="AG226">
        <v>0.20892089045821216</v>
      </c>
    </row>
    <row r="227" spans="1:62" x14ac:dyDescent="0.35">
      <c r="A227">
        <v>110</v>
      </c>
      <c r="B227">
        <v>3</v>
      </c>
      <c r="C227" t="s">
        <v>28</v>
      </c>
      <c r="D227" t="s">
        <v>27</v>
      </c>
      <c r="G227">
        <v>0.5</v>
      </c>
      <c r="H227">
        <v>0.5</v>
      </c>
      <c r="I227">
        <v>1820</v>
      </c>
      <c r="J227">
        <v>487</v>
      </c>
      <c r="L227">
        <v>403</v>
      </c>
      <c r="M227">
        <v>1.8109999999999999</v>
      </c>
      <c r="N227">
        <v>0.69099999999999995</v>
      </c>
      <c r="O227">
        <v>0</v>
      </c>
      <c r="Q227">
        <v>0</v>
      </c>
      <c r="R227">
        <v>1</v>
      </c>
      <c r="S227">
        <v>0</v>
      </c>
      <c r="T227">
        <v>0</v>
      </c>
      <c r="V227">
        <v>0</v>
      </c>
      <c r="Y227" s="12">
        <v>44845</v>
      </c>
      <c r="Z227">
        <v>0.37940972222222219</v>
      </c>
      <c r="AB227">
        <v>1</v>
      </c>
      <c r="AD227">
        <v>1.8694061790504082</v>
      </c>
      <c r="AE227">
        <v>0.62617344218837645</v>
      </c>
      <c r="AF227">
        <v>-1.2432327368620317</v>
      </c>
      <c r="AG227">
        <v>5.839882264799319E-2</v>
      </c>
    </row>
    <row r="228" spans="1:62" x14ac:dyDescent="0.35">
      <c r="A228">
        <v>111</v>
      </c>
      <c r="B228">
        <v>3</v>
      </c>
      <c r="C228" t="s">
        <v>28</v>
      </c>
      <c r="D228" t="s">
        <v>27</v>
      </c>
      <c r="G228">
        <v>0.5</v>
      </c>
      <c r="H228">
        <v>0.5</v>
      </c>
      <c r="I228">
        <v>299</v>
      </c>
      <c r="J228">
        <v>446</v>
      </c>
      <c r="L228">
        <v>376</v>
      </c>
      <c r="M228">
        <v>0.64400000000000002</v>
      </c>
      <c r="N228">
        <v>0.65600000000000003</v>
      </c>
      <c r="O228">
        <v>1.2E-2</v>
      </c>
      <c r="Q228">
        <v>0</v>
      </c>
      <c r="R228">
        <v>1</v>
      </c>
      <c r="S228">
        <v>0</v>
      </c>
      <c r="T228">
        <v>0</v>
      </c>
      <c r="V228">
        <v>0</v>
      </c>
      <c r="Y228" s="12">
        <v>44845</v>
      </c>
      <c r="Z228">
        <v>0.38548611111111114</v>
      </c>
      <c r="AB228">
        <v>1</v>
      </c>
      <c r="AD228">
        <v>0.35330449232973843</v>
      </c>
      <c r="AE228">
        <v>0.58570037086573679</v>
      </c>
      <c r="AF228">
        <v>0.23239587853599836</v>
      </c>
      <c r="AG228">
        <v>5.5707368455360139E-2</v>
      </c>
      <c r="AK228">
        <v>16.822351416339039</v>
      </c>
      <c r="AQ228">
        <v>2.8247379135692543</v>
      </c>
      <c r="AW228">
        <v>26.698324509271174</v>
      </c>
      <c r="BC228">
        <v>4.7174551470134132</v>
      </c>
      <c r="BG228">
        <v>0.32589305486437459</v>
      </c>
      <c r="BH228">
        <v>0.59409112955457677</v>
      </c>
      <c r="BI228">
        <v>0.26819807469020218</v>
      </c>
      <c r="BJ228">
        <v>5.7053095551676661E-2</v>
      </c>
    </row>
    <row r="229" spans="1:62" x14ac:dyDescent="0.35">
      <c r="A229">
        <v>112</v>
      </c>
      <c r="B229">
        <v>3</v>
      </c>
      <c r="C229" t="s">
        <v>28</v>
      </c>
      <c r="D229" t="s">
        <v>27</v>
      </c>
      <c r="G229">
        <v>0.5</v>
      </c>
      <c r="H229">
        <v>0.5</v>
      </c>
      <c r="I229">
        <v>244</v>
      </c>
      <c r="J229">
        <v>463</v>
      </c>
      <c r="L229">
        <v>403</v>
      </c>
      <c r="M229">
        <v>0.60199999999999998</v>
      </c>
      <c r="N229">
        <v>0.67100000000000004</v>
      </c>
      <c r="O229">
        <v>6.9000000000000006E-2</v>
      </c>
      <c r="Q229">
        <v>0</v>
      </c>
      <c r="R229">
        <v>1</v>
      </c>
      <c r="S229">
        <v>0</v>
      </c>
      <c r="T229">
        <v>0</v>
      </c>
      <c r="V229">
        <v>0</v>
      </c>
      <c r="Y229" s="12">
        <v>44845</v>
      </c>
      <c r="Z229">
        <v>0.39199074074074075</v>
      </c>
      <c r="AB229">
        <v>1</v>
      </c>
      <c r="AD229">
        <v>0.29848161739901075</v>
      </c>
      <c r="AE229">
        <v>0.60248188824341675</v>
      </c>
      <c r="AF229">
        <v>0.30400027084440601</v>
      </c>
      <c r="AG229">
        <v>5.839882264799319E-2</v>
      </c>
    </row>
    <row r="230" spans="1:62" x14ac:dyDescent="0.35">
      <c r="A230">
        <v>113</v>
      </c>
      <c r="B230">
        <v>1</v>
      </c>
      <c r="C230" t="s">
        <v>71</v>
      </c>
      <c r="D230" t="s">
        <v>27</v>
      </c>
      <c r="G230">
        <v>0.3</v>
      </c>
      <c r="H230">
        <v>0.3</v>
      </c>
      <c r="I230">
        <v>3465</v>
      </c>
      <c r="J230">
        <v>6975</v>
      </c>
      <c r="L230">
        <v>3360</v>
      </c>
      <c r="M230">
        <v>5.1219999999999999</v>
      </c>
      <c r="N230">
        <v>10.311999999999999</v>
      </c>
      <c r="O230">
        <v>5.19</v>
      </c>
      <c r="Q230">
        <v>0.39200000000000002</v>
      </c>
      <c r="R230">
        <v>1</v>
      </c>
      <c r="S230">
        <v>0</v>
      </c>
      <c r="T230">
        <v>0</v>
      </c>
      <c r="V230">
        <v>0</v>
      </c>
      <c r="Y230" s="12">
        <v>44845</v>
      </c>
      <c r="Z230">
        <v>0.40412037037037035</v>
      </c>
      <c r="AB230">
        <v>1</v>
      </c>
      <c r="AD230">
        <v>5.8485142154187733</v>
      </c>
      <c r="AE230">
        <v>11.717983653293073</v>
      </c>
      <c r="AF230">
        <v>5.8694694378743</v>
      </c>
      <c r="AG230">
        <v>0.58860483080936776</v>
      </c>
    </row>
    <row r="231" spans="1:62" x14ac:dyDescent="0.35">
      <c r="A231">
        <v>114</v>
      </c>
      <c r="B231">
        <v>1</v>
      </c>
      <c r="C231" t="s">
        <v>71</v>
      </c>
      <c r="D231" t="s">
        <v>27</v>
      </c>
      <c r="G231">
        <v>0.3</v>
      </c>
      <c r="H231">
        <v>0.3</v>
      </c>
      <c r="I231">
        <v>5951</v>
      </c>
      <c r="J231">
        <v>6944</v>
      </c>
      <c r="L231">
        <v>3416</v>
      </c>
      <c r="M231">
        <v>8.3000000000000007</v>
      </c>
      <c r="N231">
        <v>10.269</v>
      </c>
      <c r="O231">
        <v>1.968</v>
      </c>
      <c r="Q231">
        <v>0.40200000000000002</v>
      </c>
      <c r="R231">
        <v>1</v>
      </c>
      <c r="S231">
        <v>0</v>
      </c>
      <c r="T231">
        <v>0</v>
      </c>
      <c r="V231">
        <v>0</v>
      </c>
      <c r="Y231" s="12">
        <v>44845</v>
      </c>
      <c r="Z231">
        <v>0.41106481481481483</v>
      </c>
      <c r="AB231">
        <v>2</v>
      </c>
      <c r="AD231">
        <v>9.9785041268669268</v>
      </c>
      <c r="AE231">
        <v>11.666981002439341</v>
      </c>
      <c r="AF231">
        <v>1.6884768755724142</v>
      </c>
      <c r="AG231">
        <v>0.5979086230801981</v>
      </c>
      <c r="AI231">
        <v>191.49136577708006</v>
      </c>
      <c r="AK231">
        <v>4.8095312144608258</v>
      </c>
      <c r="AO231">
        <v>119.94685410594892</v>
      </c>
      <c r="AQ231">
        <v>1.4698006886528254</v>
      </c>
      <c r="AU231">
        <v>33.893504531722051</v>
      </c>
      <c r="AW231">
        <v>20.863167049007661</v>
      </c>
      <c r="BA231">
        <v>84.074303405572749</v>
      </c>
      <c r="BC231">
        <v>1.2020095974785212</v>
      </c>
      <c r="BG231">
        <v>10.224376414435039</v>
      </c>
      <c r="BH231">
        <v>11.753356459530341</v>
      </c>
      <c r="BI231">
        <v>1.5289800450953015</v>
      </c>
      <c r="BJ231">
        <v>0.59433663140478998</v>
      </c>
    </row>
    <row r="232" spans="1:62" x14ac:dyDescent="0.35">
      <c r="A232">
        <v>115</v>
      </c>
      <c r="B232">
        <v>1</v>
      </c>
      <c r="C232" t="s">
        <v>71</v>
      </c>
      <c r="D232" t="s">
        <v>27</v>
      </c>
      <c r="G232">
        <v>0.3</v>
      </c>
      <c r="H232">
        <v>0.3</v>
      </c>
      <c r="I232">
        <v>6247</v>
      </c>
      <c r="J232">
        <v>7049</v>
      </c>
      <c r="L232">
        <v>3373</v>
      </c>
      <c r="M232">
        <v>8.6790000000000003</v>
      </c>
      <c r="N232">
        <v>10.417999999999999</v>
      </c>
      <c r="O232">
        <v>1.7390000000000001</v>
      </c>
      <c r="Q232">
        <v>0.39500000000000002</v>
      </c>
      <c r="R232">
        <v>1</v>
      </c>
      <c r="S232">
        <v>0</v>
      </c>
      <c r="T232">
        <v>0</v>
      </c>
      <c r="V232">
        <v>0</v>
      </c>
      <c r="Y232" s="12">
        <v>44845</v>
      </c>
      <c r="Z232">
        <v>0.41851851851851851</v>
      </c>
      <c r="AB232">
        <v>2</v>
      </c>
      <c r="AD232">
        <v>10.47024870200315</v>
      </c>
      <c r="AE232">
        <v>11.839731916621339</v>
      </c>
      <c r="AF232">
        <v>1.3694832146181888</v>
      </c>
      <c r="AG232">
        <v>0.59076463972938198</v>
      </c>
    </row>
    <row r="233" spans="1:62" x14ac:dyDescent="0.35">
      <c r="A233">
        <v>116</v>
      </c>
      <c r="B233">
        <v>6</v>
      </c>
      <c r="R233">
        <v>1</v>
      </c>
    </row>
    <row r="234" spans="1:62" x14ac:dyDescent="0.35">
      <c r="A234">
        <v>1</v>
      </c>
      <c r="B234">
        <v>1</v>
      </c>
      <c r="C234" t="s">
        <v>26</v>
      </c>
      <c r="D234" t="s">
        <v>27</v>
      </c>
      <c r="G234">
        <v>0.3</v>
      </c>
      <c r="H234">
        <v>0.3</v>
      </c>
      <c r="I234">
        <v>6439</v>
      </c>
      <c r="J234">
        <v>7260</v>
      </c>
      <c r="L234">
        <v>3390</v>
      </c>
      <c r="M234">
        <v>8.9250000000000007</v>
      </c>
      <c r="N234">
        <v>10.715</v>
      </c>
      <c r="O234">
        <v>1.7909999999999999</v>
      </c>
      <c r="Q234">
        <v>0.39800000000000002</v>
      </c>
      <c r="R234">
        <v>1</v>
      </c>
      <c r="S234">
        <v>0</v>
      </c>
      <c r="T234">
        <v>0</v>
      </c>
      <c r="V234">
        <v>0</v>
      </c>
      <c r="Y234" s="12">
        <v>44845</v>
      </c>
      <c r="Z234">
        <v>0.4816319444444444</v>
      </c>
      <c r="AB234">
        <v>1</v>
      </c>
      <c r="AD234">
        <v>10.692199089311464</v>
      </c>
      <c r="AE234">
        <v>12.04187868368261</v>
      </c>
      <c r="AF234">
        <v>1.3496795943711462</v>
      </c>
      <c r="AG234">
        <v>0.57875950922116659</v>
      </c>
    </row>
    <row r="235" spans="1:62" x14ac:dyDescent="0.35">
      <c r="A235">
        <v>2</v>
      </c>
      <c r="B235">
        <v>1</v>
      </c>
      <c r="C235" t="s">
        <v>26</v>
      </c>
      <c r="D235" t="s">
        <v>27</v>
      </c>
      <c r="G235">
        <v>0.3</v>
      </c>
      <c r="H235">
        <v>0.3</v>
      </c>
      <c r="I235">
        <v>6467</v>
      </c>
      <c r="J235">
        <v>7242</v>
      </c>
      <c r="L235">
        <v>3479</v>
      </c>
      <c r="M235">
        <v>8.9600000000000009</v>
      </c>
      <c r="N235">
        <v>10.69</v>
      </c>
      <c r="O235">
        <v>1.73</v>
      </c>
      <c r="Q235">
        <v>0.41299999999999998</v>
      </c>
      <c r="R235">
        <v>1</v>
      </c>
      <c r="S235">
        <v>0</v>
      </c>
      <c r="T235">
        <v>0</v>
      </c>
      <c r="V235">
        <v>0</v>
      </c>
      <c r="Y235" s="12">
        <v>44845</v>
      </c>
      <c r="Z235">
        <v>0.48863425925925924</v>
      </c>
      <c r="AB235">
        <v>1</v>
      </c>
      <c r="AD235">
        <v>10.738395823746528</v>
      </c>
      <c r="AE235">
        <v>12.012583495342437</v>
      </c>
      <c r="AF235">
        <v>1.2741876715959091</v>
      </c>
      <c r="AG235">
        <v>0.59348364478130222</v>
      </c>
      <c r="AK235">
        <v>0.50831176547071155</v>
      </c>
      <c r="AQ235">
        <v>0.23005752343188499</v>
      </c>
      <c r="AW235">
        <v>6.2432364320593736</v>
      </c>
      <c r="BC235">
        <v>2.483553244598653</v>
      </c>
      <c r="BG235">
        <v>10.711172748097292</v>
      </c>
      <c r="BH235">
        <v>12.02641733428085</v>
      </c>
      <c r="BI235">
        <v>1.3152445861835593</v>
      </c>
      <c r="BJ235">
        <v>0.58620429686393183</v>
      </c>
    </row>
    <row r="236" spans="1:62" x14ac:dyDescent="0.35">
      <c r="A236">
        <v>3</v>
      </c>
      <c r="B236">
        <v>1</v>
      </c>
      <c r="C236" t="s">
        <v>26</v>
      </c>
      <c r="D236" t="s">
        <v>27</v>
      </c>
      <c r="G236">
        <v>0.3</v>
      </c>
      <c r="H236">
        <v>0.3</v>
      </c>
      <c r="I236">
        <v>6434</v>
      </c>
      <c r="J236">
        <v>7259</v>
      </c>
      <c r="L236">
        <v>3391</v>
      </c>
      <c r="M236">
        <v>8.9179999999999993</v>
      </c>
      <c r="N236">
        <v>10.712999999999999</v>
      </c>
      <c r="O236">
        <v>1.7949999999999999</v>
      </c>
      <c r="Q236">
        <v>0.39800000000000002</v>
      </c>
      <c r="R236">
        <v>1</v>
      </c>
      <c r="S236">
        <v>0</v>
      </c>
      <c r="T236">
        <v>0</v>
      </c>
      <c r="V236">
        <v>0</v>
      </c>
      <c r="Y236" s="12">
        <v>44845</v>
      </c>
      <c r="Z236">
        <v>0.49603009259259262</v>
      </c>
      <c r="AB236">
        <v>1</v>
      </c>
      <c r="AD236">
        <v>10.683949672448056</v>
      </c>
      <c r="AE236">
        <v>12.040251173219266</v>
      </c>
      <c r="AF236">
        <v>1.3563015007712096</v>
      </c>
      <c r="AG236">
        <v>0.57892494894656132</v>
      </c>
    </row>
    <row r="237" spans="1:62" x14ac:dyDescent="0.35">
      <c r="A237">
        <v>4</v>
      </c>
      <c r="B237">
        <v>3</v>
      </c>
      <c r="C237" t="s">
        <v>85</v>
      </c>
      <c r="D237" t="s">
        <v>27</v>
      </c>
      <c r="G237">
        <v>0.5</v>
      </c>
      <c r="H237">
        <v>0.5</v>
      </c>
      <c r="I237">
        <v>3574</v>
      </c>
      <c r="J237">
        <v>564</v>
      </c>
      <c r="L237">
        <v>439</v>
      </c>
      <c r="M237">
        <v>3.1560000000000001</v>
      </c>
      <c r="N237">
        <v>0.75600000000000001</v>
      </c>
      <c r="O237">
        <v>0</v>
      </c>
      <c r="Q237">
        <v>0</v>
      </c>
      <c r="R237">
        <v>1</v>
      </c>
      <c r="S237">
        <v>0</v>
      </c>
      <c r="T237">
        <v>0</v>
      </c>
      <c r="V237">
        <v>0</v>
      </c>
      <c r="Y237" s="12">
        <v>44845</v>
      </c>
      <c r="Z237">
        <v>0.50825231481481481</v>
      </c>
      <c r="AB237">
        <v>1</v>
      </c>
      <c r="AD237">
        <v>3.5791699359483706</v>
      </c>
      <c r="AE237">
        <v>0.68644117268299587</v>
      </c>
      <c r="AF237">
        <v>-2.8927287632653749</v>
      </c>
      <c r="AG237">
        <v>5.4328127748698475E-2</v>
      </c>
    </row>
    <row r="238" spans="1:62" x14ac:dyDescent="0.35">
      <c r="A238">
        <v>5</v>
      </c>
      <c r="B238">
        <v>3</v>
      </c>
      <c r="C238" t="s">
        <v>85</v>
      </c>
      <c r="D238" t="s">
        <v>27</v>
      </c>
      <c r="G238">
        <v>0.5</v>
      </c>
      <c r="H238">
        <v>0.5</v>
      </c>
      <c r="I238">
        <v>516</v>
      </c>
      <c r="J238">
        <v>606</v>
      </c>
      <c r="L238">
        <v>517</v>
      </c>
      <c r="M238">
        <v>0.81</v>
      </c>
      <c r="N238">
        <v>0.79200000000000004</v>
      </c>
      <c r="O238">
        <v>0</v>
      </c>
      <c r="Q238">
        <v>0</v>
      </c>
      <c r="R238">
        <v>1</v>
      </c>
      <c r="S238">
        <v>0</v>
      </c>
      <c r="T238">
        <v>0</v>
      </c>
      <c r="V238">
        <v>0</v>
      </c>
      <c r="Y238" s="12">
        <v>44845</v>
      </c>
      <c r="Z238">
        <v>0.51443287037037033</v>
      </c>
      <c r="AB238">
        <v>1</v>
      </c>
      <c r="AD238">
        <v>0.55196392375341297</v>
      </c>
      <c r="AE238">
        <v>0.7274544363592379</v>
      </c>
      <c r="AF238">
        <v>0.17549051260582493</v>
      </c>
      <c r="AG238">
        <v>6.2070706897174283E-2</v>
      </c>
      <c r="AK238">
        <v>8.0212098938476828</v>
      </c>
      <c r="AQ238">
        <v>1.2154668464994614</v>
      </c>
      <c r="AW238">
        <v>17.558208724629619</v>
      </c>
      <c r="BC238">
        <v>15.508941857942196</v>
      </c>
      <c r="BG238">
        <v>0.53068042824582906</v>
      </c>
      <c r="BH238">
        <v>0.72306015810821189</v>
      </c>
      <c r="BI238">
        <v>0.19237972986238283</v>
      </c>
      <c r="BJ238">
        <v>5.760383431151516E-2</v>
      </c>
    </row>
    <row r="239" spans="1:62" x14ac:dyDescent="0.35">
      <c r="A239">
        <v>6</v>
      </c>
      <c r="B239">
        <v>3</v>
      </c>
      <c r="C239" t="s">
        <v>85</v>
      </c>
      <c r="D239" t="s">
        <v>27</v>
      </c>
      <c r="G239">
        <v>0.5</v>
      </c>
      <c r="H239">
        <v>0.5</v>
      </c>
      <c r="I239">
        <v>473</v>
      </c>
      <c r="J239">
        <v>597</v>
      </c>
      <c r="L239">
        <v>427</v>
      </c>
      <c r="M239">
        <v>0.77800000000000002</v>
      </c>
      <c r="N239">
        <v>0.78400000000000003</v>
      </c>
      <c r="O239">
        <v>7.0000000000000001E-3</v>
      </c>
      <c r="Q239">
        <v>0</v>
      </c>
      <c r="R239">
        <v>1</v>
      </c>
      <c r="S239">
        <v>0</v>
      </c>
      <c r="T239">
        <v>0</v>
      </c>
      <c r="V239">
        <v>0</v>
      </c>
      <c r="Y239" s="12">
        <v>44845</v>
      </c>
      <c r="Z239">
        <v>0.52106481481481481</v>
      </c>
      <c r="AB239">
        <v>1</v>
      </c>
      <c r="AD239">
        <v>0.50939693273824527</v>
      </c>
      <c r="AE239">
        <v>0.718665879857186</v>
      </c>
      <c r="AF239">
        <v>0.20926894711894073</v>
      </c>
      <c r="AG239">
        <v>5.3136961725856038E-2</v>
      </c>
    </row>
    <row r="240" spans="1:62" x14ac:dyDescent="0.35">
      <c r="A240">
        <v>7</v>
      </c>
      <c r="B240">
        <v>3</v>
      </c>
      <c r="D240" t="s">
        <v>87</v>
      </c>
      <c r="Y240" s="12">
        <v>44845</v>
      </c>
      <c r="Z240">
        <v>0.52479166666666666</v>
      </c>
    </row>
    <row r="241" spans="1:62" x14ac:dyDescent="0.35">
      <c r="A241">
        <v>8</v>
      </c>
      <c r="B241">
        <v>3</v>
      </c>
      <c r="C241" t="s">
        <v>86</v>
      </c>
      <c r="D241" t="s">
        <v>27</v>
      </c>
      <c r="G241">
        <v>0.5</v>
      </c>
      <c r="H241">
        <v>0.5</v>
      </c>
      <c r="I241">
        <v>67</v>
      </c>
      <c r="J241">
        <v>131</v>
      </c>
      <c r="L241">
        <v>154</v>
      </c>
      <c r="M241">
        <v>0.46600000000000003</v>
      </c>
      <c r="N241">
        <v>0.38900000000000001</v>
      </c>
      <c r="O241">
        <v>0</v>
      </c>
      <c r="Q241">
        <v>0</v>
      </c>
      <c r="R241">
        <v>1</v>
      </c>
      <c r="S241">
        <v>0</v>
      </c>
      <c r="T241">
        <v>0</v>
      </c>
      <c r="V241">
        <v>0</v>
      </c>
      <c r="Y241" s="12">
        <v>44845</v>
      </c>
      <c r="Z241">
        <v>0.53533564814814816</v>
      </c>
      <c r="AB241">
        <v>1</v>
      </c>
      <c r="AD241">
        <v>0.1074853431531724</v>
      </c>
      <c r="AE241">
        <v>0.26361395430650186</v>
      </c>
      <c r="AF241">
        <v>0.15612861115332946</v>
      </c>
      <c r="AG241">
        <v>2.6037934706190712E-2</v>
      </c>
    </row>
    <row r="242" spans="1:62" x14ac:dyDescent="0.35">
      <c r="A242">
        <v>9</v>
      </c>
      <c r="B242">
        <v>3</v>
      </c>
      <c r="C242" t="s">
        <v>86</v>
      </c>
      <c r="D242" t="s">
        <v>27</v>
      </c>
      <c r="G242">
        <v>0.5</v>
      </c>
      <c r="H242">
        <v>0.5</v>
      </c>
      <c r="I242">
        <v>62</v>
      </c>
      <c r="J242">
        <v>157</v>
      </c>
      <c r="L242">
        <v>186</v>
      </c>
      <c r="M242">
        <v>0.46300000000000002</v>
      </c>
      <c r="N242">
        <v>0.41199999999999998</v>
      </c>
      <c r="O242">
        <v>0</v>
      </c>
      <c r="Q242">
        <v>0</v>
      </c>
      <c r="R242">
        <v>1</v>
      </c>
      <c r="S242">
        <v>0</v>
      </c>
      <c r="T242">
        <v>0</v>
      </c>
      <c r="V242">
        <v>0</v>
      </c>
      <c r="Y242" s="12">
        <v>44845</v>
      </c>
      <c r="Z242">
        <v>0.54098379629629634</v>
      </c>
      <c r="AB242">
        <v>1</v>
      </c>
      <c r="AD242">
        <v>0.10253569303512963</v>
      </c>
      <c r="AE242">
        <v>0.28900311753465163</v>
      </c>
      <c r="AF242">
        <v>0.186467424499522</v>
      </c>
      <c r="AG242">
        <v>2.921437743377053E-2</v>
      </c>
      <c r="AK242">
        <v>10.144176298342575</v>
      </c>
      <c r="AQ242">
        <v>4.4911798780317458</v>
      </c>
      <c r="AW242">
        <v>1.510393171935148</v>
      </c>
      <c r="BC242">
        <v>38.975214348274804</v>
      </c>
      <c r="BG242">
        <v>9.7586042917086863E-2</v>
      </c>
      <c r="BH242">
        <v>0.28265582672761419</v>
      </c>
      <c r="BI242">
        <v>0.18506978381052733</v>
      </c>
      <c r="BJ242">
        <v>2.44497133424008E-2</v>
      </c>
    </row>
    <row r="243" spans="1:62" x14ac:dyDescent="0.35">
      <c r="A243">
        <v>10</v>
      </c>
      <c r="B243">
        <v>3</v>
      </c>
      <c r="C243" t="s">
        <v>86</v>
      </c>
      <c r="D243" t="s">
        <v>27</v>
      </c>
      <c r="G243">
        <v>0.5</v>
      </c>
      <c r="H243">
        <v>0.5</v>
      </c>
      <c r="I243">
        <v>52</v>
      </c>
      <c r="J243">
        <v>144</v>
      </c>
      <c r="L243">
        <v>90</v>
      </c>
      <c r="M243">
        <v>0.45500000000000002</v>
      </c>
      <c r="N243">
        <v>0.40100000000000002</v>
      </c>
      <c r="O243">
        <v>0</v>
      </c>
      <c r="Q243">
        <v>0</v>
      </c>
      <c r="R243">
        <v>1</v>
      </c>
      <c r="S243">
        <v>0</v>
      </c>
      <c r="T243">
        <v>0</v>
      </c>
      <c r="V243">
        <v>0</v>
      </c>
      <c r="Y243" s="12">
        <v>44845</v>
      </c>
      <c r="Z243">
        <v>0.54700231481481476</v>
      </c>
      <c r="AB243">
        <v>1</v>
      </c>
      <c r="AD243">
        <v>9.2636392799044093E-2</v>
      </c>
      <c r="AE243">
        <v>0.27630853592057675</v>
      </c>
      <c r="AF243">
        <v>0.18367214312153265</v>
      </c>
      <c r="AG243">
        <v>1.9685049251031074E-2</v>
      </c>
    </row>
    <row r="244" spans="1:62" x14ac:dyDescent="0.35">
      <c r="A244">
        <v>11</v>
      </c>
      <c r="B244">
        <v>4</v>
      </c>
      <c r="C244" t="s">
        <v>61</v>
      </c>
      <c r="D244" t="s">
        <v>27</v>
      </c>
      <c r="G244">
        <v>0.2</v>
      </c>
      <c r="H244">
        <v>0.2</v>
      </c>
      <c r="I244">
        <v>477</v>
      </c>
      <c r="J244">
        <v>2236</v>
      </c>
      <c r="L244">
        <v>1242</v>
      </c>
      <c r="M244">
        <v>1.952</v>
      </c>
      <c r="N244">
        <v>5.4320000000000004</v>
      </c>
      <c r="O244">
        <v>3.48</v>
      </c>
      <c r="Q244">
        <v>3.5000000000000003E-2</v>
      </c>
      <c r="R244">
        <v>1</v>
      </c>
      <c r="S244">
        <v>0</v>
      </c>
      <c r="T244">
        <v>0</v>
      </c>
      <c r="V244">
        <v>0</v>
      </c>
      <c r="Y244" s="12">
        <v>44845</v>
      </c>
      <c r="Z244">
        <v>0.55809027777777775</v>
      </c>
      <c r="AB244">
        <v>1</v>
      </c>
      <c r="AD244">
        <v>1.2833916320816985</v>
      </c>
      <c r="AE244">
        <v>5.7978991737715662</v>
      </c>
      <c r="AF244">
        <v>4.5145075416898681</v>
      </c>
      <c r="AG244">
        <v>0.33509246860976133</v>
      </c>
    </row>
    <row r="245" spans="1:62" x14ac:dyDescent="0.35">
      <c r="A245">
        <v>12</v>
      </c>
      <c r="B245">
        <v>4</v>
      </c>
      <c r="C245" t="s">
        <v>61</v>
      </c>
      <c r="D245" t="s">
        <v>27</v>
      </c>
      <c r="G245">
        <v>0.2</v>
      </c>
      <c r="H245">
        <v>0.2</v>
      </c>
      <c r="I245">
        <v>1123</v>
      </c>
      <c r="J245">
        <v>2268</v>
      </c>
      <c r="L245">
        <v>1204</v>
      </c>
      <c r="M245">
        <v>3.1909999999999998</v>
      </c>
      <c r="N245">
        <v>5.4989999999999997</v>
      </c>
      <c r="O245">
        <v>2.3079999999999998</v>
      </c>
      <c r="Q245">
        <v>2.5000000000000001E-2</v>
      </c>
      <c r="R245">
        <v>1</v>
      </c>
      <c r="S245">
        <v>0</v>
      </c>
      <c r="T245">
        <v>0</v>
      </c>
      <c r="V245">
        <v>0</v>
      </c>
      <c r="Y245" s="12">
        <v>44845</v>
      </c>
      <c r="Z245">
        <v>0.5644675925925926</v>
      </c>
      <c r="AB245">
        <v>1</v>
      </c>
      <c r="AD245">
        <v>2.8821286202095129</v>
      </c>
      <c r="AE245">
        <v>5.8760196760120271</v>
      </c>
      <c r="AF245">
        <v>2.9938910558025142</v>
      </c>
      <c r="AG245">
        <v>0.32566240426225884</v>
      </c>
      <c r="AJ245">
        <v>1.1242442594586659</v>
      </c>
      <c r="AK245">
        <v>5.6733861856239267</v>
      </c>
      <c r="AP245">
        <v>2.3714969450096803</v>
      </c>
      <c r="AQ245">
        <v>0.62514163861534489</v>
      </c>
      <c r="AV245">
        <v>3.618749630560695</v>
      </c>
      <c r="AW245">
        <v>7.0866857282317079</v>
      </c>
      <c r="BB245">
        <v>10.001732351290631</v>
      </c>
      <c r="BC245">
        <v>2.6319541815604</v>
      </c>
      <c r="BG245">
        <v>2.96627267221624</v>
      </c>
      <c r="BH245">
        <v>5.8577101832994192</v>
      </c>
      <c r="BI245">
        <v>2.8914375110831791</v>
      </c>
      <c r="BJ245">
        <v>0.33000519705387188</v>
      </c>
    </row>
    <row r="246" spans="1:62" x14ac:dyDescent="0.35">
      <c r="A246">
        <v>13</v>
      </c>
      <c r="B246">
        <v>4</v>
      </c>
      <c r="C246" t="s">
        <v>61</v>
      </c>
      <c r="D246" t="s">
        <v>27</v>
      </c>
      <c r="G246">
        <v>0.2</v>
      </c>
      <c r="H246">
        <v>0.2</v>
      </c>
      <c r="I246">
        <v>1191</v>
      </c>
      <c r="J246">
        <v>2253</v>
      </c>
      <c r="L246">
        <v>1239</v>
      </c>
      <c r="M246">
        <v>3.3210000000000002</v>
      </c>
      <c r="N246">
        <v>5.468</v>
      </c>
      <c r="O246">
        <v>2.1469999999999998</v>
      </c>
      <c r="Q246">
        <v>3.4000000000000002E-2</v>
      </c>
      <c r="R246">
        <v>1</v>
      </c>
      <c r="S246">
        <v>0</v>
      </c>
      <c r="T246">
        <v>0</v>
      </c>
      <c r="V246">
        <v>0</v>
      </c>
      <c r="Y246" s="12">
        <v>44845</v>
      </c>
      <c r="Z246">
        <v>0.57126157407407407</v>
      </c>
      <c r="AB246">
        <v>1</v>
      </c>
      <c r="AD246">
        <v>3.0504167242229667</v>
      </c>
      <c r="AE246">
        <v>5.8394006905868112</v>
      </c>
      <c r="AF246">
        <v>2.7889839663638445</v>
      </c>
      <c r="AG246">
        <v>0.33434798984548486</v>
      </c>
    </row>
    <row r="247" spans="1:62" x14ac:dyDescent="0.35">
      <c r="A247">
        <v>14</v>
      </c>
      <c r="B247">
        <v>5</v>
      </c>
      <c r="C247" t="s">
        <v>61</v>
      </c>
      <c r="D247" t="s">
        <v>27</v>
      </c>
      <c r="G247">
        <v>0.6</v>
      </c>
      <c r="H247">
        <v>0.6</v>
      </c>
      <c r="I247">
        <v>3859</v>
      </c>
      <c r="J247">
        <v>7500</v>
      </c>
      <c r="L247">
        <v>3580</v>
      </c>
      <c r="M247">
        <v>2.8130000000000002</v>
      </c>
      <c r="N247">
        <v>5.5270000000000001</v>
      </c>
      <c r="O247">
        <v>2.714</v>
      </c>
      <c r="Q247">
        <v>0.215</v>
      </c>
      <c r="R247">
        <v>1</v>
      </c>
      <c r="S247">
        <v>0</v>
      </c>
      <c r="T247">
        <v>0</v>
      </c>
      <c r="V247">
        <v>0</v>
      </c>
      <c r="Y247" s="12">
        <v>44845</v>
      </c>
      <c r="Z247">
        <v>0.58415509259259257</v>
      </c>
      <c r="AB247">
        <v>1</v>
      </c>
      <c r="AD247">
        <v>3.2177499938973404</v>
      </c>
      <c r="AE247">
        <v>6.2162405974424564</v>
      </c>
      <c r="AF247">
        <v>2.998490603545116</v>
      </c>
      <c r="AG247">
        <v>0.30509652852308755</v>
      </c>
    </row>
    <row r="248" spans="1:62" x14ac:dyDescent="0.35">
      <c r="A248">
        <v>15</v>
      </c>
      <c r="B248">
        <v>5</v>
      </c>
      <c r="C248" t="s">
        <v>61</v>
      </c>
      <c r="D248" t="s">
        <v>27</v>
      </c>
      <c r="G248">
        <v>0.6</v>
      </c>
      <c r="H248">
        <v>0.6</v>
      </c>
      <c r="I248">
        <v>3910</v>
      </c>
      <c r="J248">
        <v>7580</v>
      </c>
      <c r="L248">
        <v>3594</v>
      </c>
      <c r="M248">
        <v>2.8450000000000002</v>
      </c>
      <c r="N248">
        <v>5.5830000000000002</v>
      </c>
      <c r="O248">
        <v>2.738</v>
      </c>
      <c r="Q248">
        <v>0.217</v>
      </c>
      <c r="R248">
        <v>1</v>
      </c>
      <c r="S248">
        <v>0</v>
      </c>
      <c r="T248">
        <v>0</v>
      </c>
      <c r="V248">
        <v>0</v>
      </c>
      <c r="Y248" s="12">
        <v>44845</v>
      </c>
      <c r="Z248">
        <v>0.59135416666666674</v>
      </c>
      <c r="AB248">
        <v>1</v>
      </c>
      <c r="AD248">
        <v>3.2598220199007035</v>
      </c>
      <c r="AE248">
        <v>6.2813410159761736</v>
      </c>
      <c r="AF248">
        <v>3.02151899607547</v>
      </c>
      <c r="AG248">
        <v>0.30625460660085108</v>
      </c>
      <c r="AJ248">
        <v>9.0732048398603382</v>
      </c>
      <c r="AK248">
        <v>0.75631928808878701</v>
      </c>
      <c r="AP248">
        <v>4.4584529506293142</v>
      </c>
      <c r="AQ248">
        <v>0.44144628949441661</v>
      </c>
      <c r="AV248">
        <v>0.15629893860171032</v>
      </c>
      <c r="AW248">
        <v>1.7499327418698907</v>
      </c>
      <c r="BB248">
        <v>2.6225479744833953</v>
      </c>
      <c r="BC248">
        <v>1.0478771345001567</v>
      </c>
      <c r="BG248">
        <v>3.2721961451958101</v>
      </c>
      <c r="BH248">
        <v>6.2675071770377588</v>
      </c>
      <c r="BI248">
        <v>2.9953110318419487</v>
      </c>
      <c r="BJ248">
        <v>0.30786764392345017</v>
      </c>
    </row>
    <row r="249" spans="1:62" x14ac:dyDescent="0.35">
      <c r="A249">
        <v>16</v>
      </c>
      <c r="B249">
        <v>5</v>
      </c>
      <c r="C249" t="s">
        <v>61</v>
      </c>
      <c r="D249" t="s">
        <v>27</v>
      </c>
      <c r="G249">
        <v>0.6</v>
      </c>
      <c r="H249">
        <v>0.6</v>
      </c>
      <c r="I249">
        <v>3940</v>
      </c>
      <c r="J249">
        <v>7546</v>
      </c>
      <c r="L249">
        <v>3633</v>
      </c>
      <c r="M249">
        <v>2.8639999999999999</v>
      </c>
      <c r="N249">
        <v>5.5590000000000002</v>
      </c>
      <c r="O249">
        <v>2.6949999999999998</v>
      </c>
      <c r="Q249">
        <v>0.22</v>
      </c>
      <c r="R249">
        <v>1</v>
      </c>
      <c r="S249">
        <v>0</v>
      </c>
      <c r="T249">
        <v>0</v>
      </c>
      <c r="V249">
        <v>0</v>
      </c>
      <c r="Y249" s="12">
        <v>44845</v>
      </c>
      <c r="Z249">
        <v>0.59895833333333337</v>
      </c>
      <c r="AB249">
        <v>1</v>
      </c>
      <c r="AD249">
        <v>3.2845702704909172</v>
      </c>
      <c r="AE249">
        <v>6.2536733380993441</v>
      </c>
      <c r="AF249">
        <v>2.9691030676084269</v>
      </c>
      <c r="AG249">
        <v>0.30948068124604927</v>
      </c>
    </row>
    <row r="250" spans="1:62" x14ac:dyDescent="0.35">
      <c r="A250">
        <v>17</v>
      </c>
      <c r="B250">
        <v>6</v>
      </c>
      <c r="C250" t="s">
        <v>65</v>
      </c>
      <c r="D250" t="s">
        <v>27</v>
      </c>
      <c r="G250">
        <v>0.33300000000000002</v>
      </c>
      <c r="H250">
        <v>0.33300000000000002</v>
      </c>
      <c r="I250">
        <v>4315</v>
      </c>
      <c r="J250">
        <v>11761</v>
      </c>
      <c r="L250">
        <v>5554</v>
      </c>
      <c r="M250">
        <v>5.593</v>
      </c>
      <c r="N250">
        <v>15.378</v>
      </c>
      <c r="O250">
        <v>9.7850000000000001</v>
      </c>
      <c r="Q250">
        <v>0.69799999999999995</v>
      </c>
      <c r="R250">
        <v>1</v>
      </c>
      <c r="S250">
        <v>0</v>
      </c>
      <c r="T250">
        <v>0</v>
      </c>
      <c r="V250">
        <v>0</v>
      </c>
      <c r="Y250" s="12">
        <v>44845</v>
      </c>
      <c r="Z250">
        <v>0.61211805555555554</v>
      </c>
      <c r="AB250">
        <v>1</v>
      </c>
      <c r="AD250">
        <v>6.4755376628262891</v>
      </c>
      <c r="AE250">
        <v>17.448020972242475</v>
      </c>
      <c r="AF250">
        <v>10.972483309416186</v>
      </c>
      <c r="AG250">
        <v>0.84393790538331093</v>
      </c>
    </row>
    <row r="251" spans="1:62" x14ac:dyDescent="0.35">
      <c r="A251">
        <v>18</v>
      </c>
      <c r="B251">
        <v>6</v>
      </c>
      <c r="C251" t="s">
        <v>65</v>
      </c>
      <c r="D251" t="s">
        <v>27</v>
      </c>
      <c r="G251">
        <v>0.33300000000000002</v>
      </c>
      <c r="H251">
        <v>0.33300000000000002</v>
      </c>
      <c r="I251">
        <v>5655</v>
      </c>
      <c r="J251">
        <v>11892</v>
      </c>
      <c r="L251">
        <v>5589</v>
      </c>
      <c r="M251">
        <v>7.1369999999999996</v>
      </c>
      <c r="N251">
        <v>15.545999999999999</v>
      </c>
      <c r="O251">
        <v>8.4079999999999995</v>
      </c>
      <c r="Q251">
        <v>0.70399999999999996</v>
      </c>
      <c r="R251">
        <v>1</v>
      </c>
      <c r="S251">
        <v>0</v>
      </c>
      <c r="T251">
        <v>0</v>
      </c>
      <c r="V251">
        <v>0</v>
      </c>
      <c r="Y251" s="12">
        <v>44845</v>
      </c>
      <c r="Z251">
        <v>0.61929398148148151</v>
      </c>
      <c r="AB251">
        <v>1</v>
      </c>
      <c r="AD251">
        <v>8.4672887613780343</v>
      </c>
      <c r="AE251">
        <v>17.640096531429798</v>
      </c>
      <c r="AF251">
        <v>9.1728077700517634</v>
      </c>
      <c r="AG251">
        <v>0.84915447330116456</v>
      </c>
      <c r="AJ251">
        <v>5.1758230540514596</v>
      </c>
      <c r="AK251">
        <v>1.5675131223937904</v>
      </c>
      <c r="AP251">
        <v>2.0116822613009808</v>
      </c>
      <c r="AQ251">
        <v>2.4938783120395307E-2</v>
      </c>
      <c r="AV251">
        <v>1.1524585314494789</v>
      </c>
      <c r="AW251">
        <v>1.5177640041647409</v>
      </c>
      <c r="BB251">
        <v>5.6909042992186523</v>
      </c>
      <c r="BC251">
        <v>8.7799235850452337E-2</v>
      </c>
      <c r="BG251">
        <v>8.5341759251353686</v>
      </c>
      <c r="BH251">
        <v>17.637897192965823</v>
      </c>
      <c r="BI251">
        <v>9.1037212678304531</v>
      </c>
      <c r="BJ251">
        <v>0.84878186130703215</v>
      </c>
    </row>
    <row r="252" spans="1:62" x14ac:dyDescent="0.35">
      <c r="A252">
        <v>19</v>
      </c>
      <c r="B252">
        <v>6</v>
      </c>
      <c r="C252" t="s">
        <v>65</v>
      </c>
      <c r="D252" t="s">
        <v>27</v>
      </c>
      <c r="G252">
        <v>0.33300000000000002</v>
      </c>
      <c r="H252">
        <v>0.33300000000000002</v>
      </c>
      <c r="I252">
        <v>5745</v>
      </c>
      <c r="J252">
        <v>11889</v>
      </c>
      <c r="L252">
        <v>5584</v>
      </c>
      <c r="M252">
        <v>7.24</v>
      </c>
      <c r="N252">
        <v>15.541</v>
      </c>
      <c r="O252">
        <v>8.3010000000000002</v>
      </c>
      <c r="Q252">
        <v>0.70299999999999996</v>
      </c>
      <c r="R252">
        <v>1</v>
      </c>
      <c r="S252">
        <v>0</v>
      </c>
      <c r="T252">
        <v>0</v>
      </c>
      <c r="V252">
        <v>0</v>
      </c>
      <c r="Y252" s="12">
        <v>44845</v>
      </c>
      <c r="Z252">
        <v>0.62689814814814815</v>
      </c>
      <c r="AB252">
        <v>1</v>
      </c>
      <c r="AD252">
        <v>8.6010630888927029</v>
      </c>
      <c r="AE252">
        <v>17.635697854501846</v>
      </c>
      <c r="AF252">
        <v>9.0346347656091428</v>
      </c>
      <c r="AG252">
        <v>0.84840924931289974</v>
      </c>
    </row>
    <row r="253" spans="1:62" x14ac:dyDescent="0.35">
      <c r="A253">
        <v>20</v>
      </c>
      <c r="B253">
        <v>7</v>
      </c>
      <c r="C253" t="s">
        <v>65</v>
      </c>
      <c r="D253" t="s">
        <v>27</v>
      </c>
      <c r="G253">
        <v>0.46700000000000003</v>
      </c>
      <c r="H253">
        <v>0.46700000000000003</v>
      </c>
      <c r="I253">
        <v>8512</v>
      </c>
      <c r="J253">
        <v>17436</v>
      </c>
      <c r="L253">
        <v>9048</v>
      </c>
      <c r="M253">
        <v>7.4359999999999999</v>
      </c>
      <c r="N253">
        <v>16.114000000000001</v>
      </c>
      <c r="O253">
        <v>8.6780000000000008</v>
      </c>
      <c r="Q253">
        <v>0.88900000000000001</v>
      </c>
      <c r="R253">
        <v>1</v>
      </c>
      <c r="S253">
        <v>0</v>
      </c>
      <c r="T253">
        <v>0</v>
      </c>
      <c r="V253">
        <v>0</v>
      </c>
      <c r="Y253" s="12">
        <v>44845</v>
      </c>
      <c r="Z253">
        <v>0.64079861111111114</v>
      </c>
      <c r="AB253">
        <v>1</v>
      </c>
      <c r="AD253">
        <v>9.0657862875025774</v>
      </c>
      <c r="AE253">
        <v>18.374791322479851</v>
      </c>
      <c r="AF253">
        <v>9.3090050349772735</v>
      </c>
      <c r="AG253">
        <v>0.97311615128790863</v>
      </c>
    </row>
    <row r="254" spans="1:62" x14ac:dyDescent="0.35">
      <c r="A254">
        <v>21</v>
      </c>
      <c r="B254">
        <v>7</v>
      </c>
      <c r="C254" t="s">
        <v>65</v>
      </c>
      <c r="D254" t="s">
        <v>27</v>
      </c>
      <c r="G254">
        <v>0.46700000000000003</v>
      </c>
      <c r="H254">
        <v>0.46700000000000003</v>
      </c>
      <c r="I254">
        <v>8493</v>
      </c>
      <c r="J254">
        <v>17347</v>
      </c>
      <c r="L254">
        <v>8992</v>
      </c>
      <c r="M254">
        <v>7.42</v>
      </c>
      <c r="N254">
        <v>16.033000000000001</v>
      </c>
      <c r="O254">
        <v>8.6129999999999995</v>
      </c>
      <c r="Q254">
        <v>0.88300000000000001</v>
      </c>
      <c r="R254">
        <v>1</v>
      </c>
      <c r="S254">
        <v>0</v>
      </c>
      <c r="T254">
        <v>0</v>
      </c>
      <c r="V254">
        <v>0</v>
      </c>
      <c r="Y254" s="12">
        <v>44845</v>
      </c>
      <c r="Z254">
        <v>0.64834490740740736</v>
      </c>
      <c r="AB254">
        <v>1</v>
      </c>
      <c r="AD254">
        <v>9.0456485247096872</v>
      </c>
      <c r="AE254">
        <v>18.281740938387223</v>
      </c>
      <c r="AF254">
        <v>9.236092413677536</v>
      </c>
      <c r="AG254">
        <v>0.96716457230154373</v>
      </c>
      <c r="AJ254">
        <v>0.20690585863465888</v>
      </c>
      <c r="AK254">
        <v>0.59935983233856105</v>
      </c>
      <c r="AP254">
        <v>1.6291197092060925</v>
      </c>
      <c r="AQ254">
        <v>0.12573615496099128</v>
      </c>
      <c r="AV254">
        <v>3.0513335597775657</v>
      </c>
      <c r="AW254">
        <v>0.83081800909975312</v>
      </c>
      <c r="BB254">
        <v>8.7734946753431391</v>
      </c>
      <c r="BC254">
        <v>2.410080550465532</v>
      </c>
      <c r="BG254">
        <v>9.0186215272771193</v>
      </c>
      <c r="BH254">
        <v>18.293241547657097</v>
      </c>
      <c r="BI254">
        <v>9.2746200203799809</v>
      </c>
      <c r="BJ254">
        <v>0.97896145207808827</v>
      </c>
    </row>
    <row r="255" spans="1:62" x14ac:dyDescent="0.35">
      <c r="A255">
        <v>22</v>
      </c>
      <c r="B255">
        <v>7</v>
      </c>
      <c r="C255" t="s">
        <v>65</v>
      </c>
      <c r="D255" t="s">
        <v>27</v>
      </c>
      <c r="G255">
        <v>0.46700000000000003</v>
      </c>
      <c r="H255">
        <v>0.46700000000000003</v>
      </c>
      <c r="I255">
        <v>8442</v>
      </c>
      <c r="J255">
        <v>17369</v>
      </c>
      <c r="L255">
        <v>9214</v>
      </c>
      <c r="M255">
        <v>7.3789999999999996</v>
      </c>
      <c r="N255">
        <v>16.053000000000001</v>
      </c>
      <c r="O255">
        <v>8.6739999999999995</v>
      </c>
      <c r="Q255">
        <v>0.90800000000000003</v>
      </c>
      <c r="R255">
        <v>1</v>
      </c>
      <c r="S255">
        <v>0</v>
      </c>
      <c r="T255">
        <v>0</v>
      </c>
      <c r="V255">
        <v>0</v>
      </c>
      <c r="Y255" s="12">
        <v>44845</v>
      </c>
      <c r="Z255">
        <v>0.65634259259259264</v>
      </c>
      <c r="AB255">
        <v>1</v>
      </c>
      <c r="AD255">
        <v>8.9915945298445497</v>
      </c>
      <c r="AE255">
        <v>18.304742156926974</v>
      </c>
      <c r="AF255">
        <v>9.3131476270824241</v>
      </c>
      <c r="AG255">
        <v>0.99075833185463269</v>
      </c>
    </row>
    <row r="256" spans="1:62" x14ac:dyDescent="0.35">
      <c r="A256">
        <v>23</v>
      </c>
      <c r="B256">
        <v>8</v>
      </c>
      <c r="C256" t="s">
        <v>65</v>
      </c>
      <c r="D256" t="s">
        <v>27</v>
      </c>
      <c r="G256">
        <v>0.6</v>
      </c>
      <c r="H256">
        <v>0.6</v>
      </c>
      <c r="I256">
        <v>11065</v>
      </c>
      <c r="J256">
        <v>22257</v>
      </c>
      <c r="L256">
        <v>10608</v>
      </c>
      <c r="M256">
        <v>7.42</v>
      </c>
      <c r="N256">
        <v>15.945</v>
      </c>
      <c r="O256">
        <v>8.5250000000000004</v>
      </c>
      <c r="Q256">
        <v>0.82799999999999996</v>
      </c>
      <c r="R256">
        <v>1</v>
      </c>
      <c r="S256">
        <v>0</v>
      </c>
      <c r="T256">
        <v>0</v>
      </c>
      <c r="V256">
        <v>0</v>
      </c>
      <c r="Y256" s="12">
        <v>44845</v>
      </c>
      <c r="Z256">
        <v>0.67085648148148147</v>
      </c>
      <c r="AB256">
        <v>1</v>
      </c>
      <c r="AD256">
        <v>9.1622797856667049</v>
      </c>
      <c r="AE256">
        <v>18.224826551218293</v>
      </c>
      <c r="AF256">
        <v>9.0625467655515877</v>
      </c>
      <c r="AG256">
        <v>0.8864517235603524</v>
      </c>
    </row>
    <row r="257" spans="1:62" x14ac:dyDescent="0.35">
      <c r="A257">
        <v>24</v>
      </c>
      <c r="B257">
        <v>8</v>
      </c>
      <c r="C257" t="s">
        <v>65</v>
      </c>
      <c r="D257" t="s">
        <v>27</v>
      </c>
      <c r="G257">
        <v>0.6</v>
      </c>
      <c r="H257">
        <v>0.6</v>
      </c>
      <c r="I257">
        <v>11077</v>
      </c>
      <c r="J257">
        <v>22201</v>
      </c>
      <c r="L257">
        <v>10592</v>
      </c>
      <c r="M257">
        <v>7.4269999999999996</v>
      </c>
      <c r="N257">
        <v>15.906000000000001</v>
      </c>
      <c r="O257">
        <v>8.4779999999999998</v>
      </c>
      <c r="Q257">
        <v>0.82599999999999996</v>
      </c>
      <c r="R257">
        <v>1</v>
      </c>
      <c r="S257">
        <v>0</v>
      </c>
      <c r="T257">
        <v>0</v>
      </c>
      <c r="V257">
        <v>0</v>
      </c>
      <c r="Y257" s="12">
        <v>44845</v>
      </c>
      <c r="Z257">
        <v>0.67878472222222219</v>
      </c>
      <c r="AB257">
        <v>1</v>
      </c>
      <c r="AD257">
        <v>9.1721790859027923</v>
      </c>
      <c r="AE257">
        <v>18.179256258244688</v>
      </c>
      <c r="AF257">
        <v>9.0070771723418961</v>
      </c>
      <c r="AG257">
        <v>0.88512820575719409</v>
      </c>
      <c r="AJ257">
        <v>1.7297805797331496</v>
      </c>
      <c r="AK257">
        <v>0.3604065077062435</v>
      </c>
      <c r="AP257">
        <v>0.99134723896120314</v>
      </c>
      <c r="AQ257">
        <v>8.9529697776577141E-3</v>
      </c>
      <c r="AV257">
        <v>0.25291389818925658</v>
      </c>
      <c r="AW257">
        <v>0.34767797397480837</v>
      </c>
      <c r="BB257">
        <v>0.9630893933890593</v>
      </c>
      <c r="BC257">
        <v>1.3920712690303145</v>
      </c>
      <c r="BG257">
        <v>9.1556802521759835</v>
      </c>
      <c r="BH257">
        <v>18.178442503013017</v>
      </c>
      <c r="BI257">
        <v>9.0227622508370331</v>
      </c>
      <c r="BJ257">
        <v>0.89133219545949849</v>
      </c>
    </row>
    <row r="258" spans="1:62" x14ac:dyDescent="0.35">
      <c r="A258">
        <v>25</v>
      </c>
      <c r="B258">
        <v>8</v>
      </c>
      <c r="C258" t="s">
        <v>65</v>
      </c>
      <c r="D258" t="s">
        <v>27</v>
      </c>
      <c r="G258">
        <v>0.6</v>
      </c>
      <c r="H258">
        <v>0.6</v>
      </c>
      <c r="I258">
        <v>11037</v>
      </c>
      <c r="J258">
        <v>22199</v>
      </c>
      <c r="L258">
        <v>10742</v>
      </c>
      <c r="M258">
        <v>7.4020000000000001</v>
      </c>
      <c r="N258">
        <v>15.904</v>
      </c>
      <c r="O258">
        <v>8.5020000000000007</v>
      </c>
      <c r="Q258">
        <v>0.84</v>
      </c>
      <c r="R258">
        <v>1</v>
      </c>
      <c r="S258">
        <v>0</v>
      </c>
      <c r="T258">
        <v>0</v>
      </c>
      <c r="V258">
        <v>0</v>
      </c>
      <c r="Y258" s="12">
        <v>44845</v>
      </c>
      <c r="Z258">
        <v>0.68711805555555561</v>
      </c>
      <c r="AB258">
        <v>1</v>
      </c>
      <c r="AD258">
        <v>9.1391814184491746</v>
      </c>
      <c r="AE258">
        <v>18.177628747781345</v>
      </c>
      <c r="AF258">
        <v>9.0384473293321701</v>
      </c>
      <c r="AG258">
        <v>0.89753618516180289</v>
      </c>
    </row>
    <row r="259" spans="1:62" x14ac:dyDescent="0.35">
      <c r="A259">
        <v>26</v>
      </c>
      <c r="B259">
        <v>1</v>
      </c>
      <c r="C259" t="s">
        <v>71</v>
      </c>
      <c r="D259" t="s">
        <v>27</v>
      </c>
      <c r="G259">
        <v>0.3</v>
      </c>
      <c r="H259">
        <v>0.3</v>
      </c>
      <c r="I259">
        <v>5727</v>
      </c>
      <c r="J259">
        <v>7411</v>
      </c>
      <c r="L259">
        <v>3339</v>
      </c>
      <c r="M259">
        <v>8.0139999999999993</v>
      </c>
      <c r="N259">
        <v>10.929</v>
      </c>
      <c r="O259">
        <v>2.915</v>
      </c>
      <c r="Q259">
        <v>0.38900000000000001</v>
      </c>
      <c r="R259">
        <v>1</v>
      </c>
      <c r="S259">
        <v>0</v>
      </c>
      <c r="T259">
        <v>0</v>
      </c>
      <c r="V259">
        <v>0</v>
      </c>
      <c r="Y259" s="12">
        <v>44845</v>
      </c>
      <c r="Z259">
        <v>0.69987268518518519</v>
      </c>
      <c r="AB259">
        <v>1</v>
      </c>
      <c r="AD259">
        <v>9.5174821279626443</v>
      </c>
      <c r="AE259">
        <v>12.287632763647393</v>
      </c>
      <c r="AF259">
        <v>2.7701506356847485</v>
      </c>
      <c r="AG259">
        <v>0.57032208322603262</v>
      </c>
    </row>
    <row r="260" spans="1:62" x14ac:dyDescent="0.35">
      <c r="A260">
        <v>27</v>
      </c>
      <c r="B260">
        <v>1</v>
      </c>
      <c r="C260" t="s">
        <v>71</v>
      </c>
      <c r="D260" t="s">
        <v>27</v>
      </c>
      <c r="G260">
        <v>0.3</v>
      </c>
      <c r="H260">
        <v>0.3</v>
      </c>
      <c r="I260">
        <v>6166</v>
      </c>
      <c r="J260">
        <v>7345</v>
      </c>
      <c r="L260">
        <v>3316</v>
      </c>
      <c r="M260">
        <v>8.5760000000000005</v>
      </c>
      <c r="N260">
        <v>10.836</v>
      </c>
      <c r="O260">
        <v>2.2599999999999998</v>
      </c>
      <c r="Q260">
        <v>0.38500000000000001</v>
      </c>
      <c r="R260">
        <v>1</v>
      </c>
      <c r="S260">
        <v>0</v>
      </c>
      <c r="T260">
        <v>0</v>
      </c>
      <c r="V260">
        <v>0</v>
      </c>
      <c r="Y260" s="12">
        <v>44845</v>
      </c>
      <c r="Z260">
        <v>0.70678240740740739</v>
      </c>
      <c r="AB260">
        <v>1</v>
      </c>
      <c r="AD260">
        <v>10.24178092856957</v>
      </c>
      <c r="AE260">
        <v>12.180217073066757</v>
      </c>
      <c r="AF260">
        <v>1.9384361444971869</v>
      </c>
      <c r="AG260">
        <v>0.56651696954195263</v>
      </c>
      <c r="AI260">
        <v>100</v>
      </c>
      <c r="AK260">
        <v>1.0575942211866771</v>
      </c>
      <c r="AO260">
        <v>100</v>
      </c>
      <c r="AQ260">
        <v>0.28099448703586405</v>
      </c>
      <c r="AU260">
        <v>100</v>
      </c>
      <c r="AW260">
        <v>7.6635028911076226</v>
      </c>
      <c r="BA260">
        <v>100</v>
      </c>
      <c r="BC260">
        <v>0.14590827738287232</v>
      </c>
      <c r="BG260">
        <v>10.296227079868041</v>
      </c>
      <c r="BH260">
        <v>12.163128213201656</v>
      </c>
      <c r="BI260">
        <v>1.8669011333336156</v>
      </c>
      <c r="BJ260">
        <v>0.56693056885543958</v>
      </c>
    </row>
    <row r="261" spans="1:62" x14ac:dyDescent="0.35">
      <c r="A261">
        <v>28</v>
      </c>
      <c r="B261">
        <v>1</v>
      </c>
      <c r="C261" t="s">
        <v>71</v>
      </c>
      <c r="D261" t="s">
        <v>27</v>
      </c>
      <c r="G261">
        <v>0.3</v>
      </c>
      <c r="H261">
        <v>0.3</v>
      </c>
      <c r="I261">
        <v>6232</v>
      </c>
      <c r="J261">
        <v>7324</v>
      </c>
      <c r="L261">
        <v>3321</v>
      </c>
      <c r="M261">
        <v>8.66</v>
      </c>
      <c r="N261">
        <v>10.805</v>
      </c>
      <c r="O261">
        <v>2.145</v>
      </c>
      <c r="Q261">
        <v>0.38600000000000001</v>
      </c>
      <c r="R261">
        <v>1</v>
      </c>
      <c r="S261">
        <v>0</v>
      </c>
      <c r="T261">
        <v>0</v>
      </c>
      <c r="V261">
        <v>0</v>
      </c>
      <c r="Y261" s="12">
        <v>44845</v>
      </c>
      <c r="Z261">
        <v>0.71415509259259258</v>
      </c>
      <c r="AB261">
        <v>1</v>
      </c>
      <c r="AD261">
        <v>10.350673231166512</v>
      </c>
      <c r="AE261">
        <v>12.146039353336556</v>
      </c>
      <c r="AF261">
        <v>1.7953661221700443</v>
      </c>
      <c r="AG261">
        <v>0.56734416816892652</v>
      </c>
    </row>
    <row r="262" spans="1:62" x14ac:dyDescent="0.35">
      <c r="A262">
        <v>29</v>
      </c>
      <c r="B262">
        <v>2</v>
      </c>
      <c r="C262" t="s">
        <v>70</v>
      </c>
      <c r="D262" t="s">
        <v>27</v>
      </c>
      <c r="G262">
        <v>0.5</v>
      </c>
      <c r="H262">
        <v>0.5</v>
      </c>
      <c r="I262">
        <v>5792</v>
      </c>
      <c r="J262">
        <v>6822</v>
      </c>
      <c r="L262">
        <v>2918</v>
      </c>
      <c r="M262">
        <v>4.859</v>
      </c>
      <c r="N262">
        <v>6.0579999999999998</v>
      </c>
      <c r="O262">
        <v>1.2</v>
      </c>
      <c r="Q262">
        <v>0.189</v>
      </c>
      <c r="R262">
        <v>1</v>
      </c>
      <c r="S262">
        <v>0</v>
      </c>
      <c r="T262">
        <v>0</v>
      </c>
      <c r="V262">
        <v>0</v>
      </c>
      <c r="Y262" s="12">
        <v>44845</v>
      </c>
      <c r="Z262">
        <v>0.7273263888888889</v>
      </c>
      <c r="AB262">
        <v>1</v>
      </c>
      <c r="AD262">
        <v>5.7748347283121424</v>
      </c>
      <c r="AE262">
        <v>6.7974174604430422</v>
      </c>
      <c r="AF262">
        <v>1.0225827321308998</v>
      </c>
      <c r="AG262">
        <v>0.30040317530089761</v>
      </c>
    </row>
    <row r="263" spans="1:62" x14ac:dyDescent="0.35">
      <c r="A263">
        <v>30</v>
      </c>
      <c r="B263">
        <v>2</v>
      </c>
      <c r="C263" t="s">
        <v>70</v>
      </c>
      <c r="D263" t="s">
        <v>27</v>
      </c>
      <c r="G263">
        <v>0.5</v>
      </c>
      <c r="H263">
        <v>0.5</v>
      </c>
      <c r="I263">
        <v>3796</v>
      </c>
      <c r="J263">
        <v>6776</v>
      </c>
      <c r="L263">
        <v>2923</v>
      </c>
      <c r="M263">
        <v>3.327</v>
      </c>
      <c r="N263">
        <v>6.0190000000000001</v>
      </c>
      <c r="O263">
        <v>2.6920000000000002</v>
      </c>
      <c r="Q263">
        <v>0.19</v>
      </c>
      <c r="R263">
        <v>1</v>
      </c>
      <c r="S263">
        <v>0</v>
      </c>
      <c r="T263">
        <v>0</v>
      </c>
      <c r="V263">
        <v>0</v>
      </c>
      <c r="Y263" s="12">
        <v>44845</v>
      </c>
      <c r="Z263">
        <v>0.73434027777777777</v>
      </c>
      <c r="AB263">
        <v>1</v>
      </c>
      <c r="AD263">
        <v>3.7989344011894697</v>
      </c>
      <c r="AE263">
        <v>6.7524981716547776</v>
      </c>
      <c r="AF263">
        <v>2.9535637704653079</v>
      </c>
      <c r="AG263">
        <v>0.30089949447708192</v>
      </c>
      <c r="AK263">
        <v>0.28622884872888676</v>
      </c>
      <c r="AQ263">
        <v>0.90693726276326703</v>
      </c>
      <c r="AW263">
        <v>1.6996549206076712</v>
      </c>
      <c r="BC263">
        <v>0.4279398105245335</v>
      </c>
      <c r="BG263">
        <v>3.8043790163193165</v>
      </c>
      <c r="BH263">
        <v>6.7832581194119586</v>
      </c>
      <c r="BI263">
        <v>2.978879103092642</v>
      </c>
      <c r="BJ263">
        <v>0.30154470940612155</v>
      </c>
    </row>
    <row r="264" spans="1:62" x14ac:dyDescent="0.35">
      <c r="A264">
        <v>31</v>
      </c>
      <c r="B264">
        <v>2</v>
      </c>
      <c r="C264" t="s">
        <v>70</v>
      </c>
      <c r="D264" t="s">
        <v>27</v>
      </c>
      <c r="G264">
        <v>0.5</v>
      </c>
      <c r="H264">
        <v>0.5</v>
      </c>
      <c r="I264">
        <v>3807</v>
      </c>
      <c r="J264">
        <v>6839</v>
      </c>
      <c r="L264">
        <v>2936</v>
      </c>
      <c r="M264">
        <v>3.3359999999999999</v>
      </c>
      <c r="N264">
        <v>6.0720000000000001</v>
      </c>
      <c r="O264">
        <v>2.7360000000000002</v>
      </c>
      <c r="Q264">
        <v>0.191</v>
      </c>
      <c r="R264">
        <v>1</v>
      </c>
      <c r="S264">
        <v>0</v>
      </c>
      <c r="T264">
        <v>0</v>
      </c>
      <c r="V264">
        <v>0</v>
      </c>
      <c r="Y264" s="12">
        <v>44845</v>
      </c>
      <c r="Z264">
        <v>0.74197916666666675</v>
      </c>
      <c r="AB264">
        <v>1</v>
      </c>
      <c r="AD264">
        <v>3.8098236314491638</v>
      </c>
      <c r="AE264">
        <v>6.8140180671691395</v>
      </c>
      <c r="AF264">
        <v>3.0041944357199757</v>
      </c>
      <c r="AG264">
        <v>0.30218992433516123</v>
      </c>
    </row>
    <row r="265" spans="1:62" x14ac:dyDescent="0.35">
      <c r="A265">
        <v>32</v>
      </c>
      <c r="B265">
        <v>9</v>
      </c>
      <c r="C265" t="s">
        <v>149</v>
      </c>
      <c r="D265" t="s">
        <v>27</v>
      </c>
      <c r="G265">
        <v>0.5</v>
      </c>
      <c r="H265">
        <v>0.5</v>
      </c>
      <c r="I265">
        <v>5011</v>
      </c>
      <c r="J265">
        <v>8847</v>
      </c>
      <c r="L265">
        <v>21309</v>
      </c>
      <c r="M265">
        <v>4.26</v>
      </c>
      <c r="N265">
        <v>7.774</v>
      </c>
      <c r="O265">
        <v>3.5139999999999998</v>
      </c>
      <c r="Q265">
        <v>2.113</v>
      </c>
      <c r="R265">
        <v>1</v>
      </c>
      <c r="S265">
        <v>0</v>
      </c>
      <c r="T265">
        <v>0</v>
      </c>
      <c r="V265">
        <v>0</v>
      </c>
      <c r="Y265" s="12">
        <v>44845</v>
      </c>
      <c r="Z265">
        <v>0.755</v>
      </c>
      <c r="AB265">
        <v>1</v>
      </c>
      <c r="AD265">
        <v>5.0016993798738625</v>
      </c>
      <c r="AE265">
        <v>8.7748426734047076</v>
      </c>
      <c r="AF265">
        <v>3.7731432935308451</v>
      </c>
      <c r="AG265">
        <v>2.1259643691421615</v>
      </c>
    </row>
    <row r="266" spans="1:62" x14ac:dyDescent="0.35">
      <c r="A266">
        <v>33</v>
      </c>
      <c r="B266">
        <v>9</v>
      </c>
      <c r="C266" t="s">
        <v>149</v>
      </c>
      <c r="D266" t="s">
        <v>27</v>
      </c>
      <c r="G266">
        <v>0.5</v>
      </c>
      <c r="H266">
        <v>0.5</v>
      </c>
      <c r="I266">
        <v>5451</v>
      </c>
      <c r="J266">
        <v>8907</v>
      </c>
      <c r="L266">
        <v>21860</v>
      </c>
      <c r="M266">
        <v>4.5970000000000004</v>
      </c>
      <c r="N266">
        <v>7.8239999999999998</v>
      </c>
      <c r="O266">
        <v>3.2269999999999999</v>
      </c>
      <c r="Q266">
        <v>2.17</v>
      </c>
      <c r="R266">
        <v>1</v>
      </c>
      <c r="S266">
        <v>0</v>
      </c>
      <c r="T266">
        <v>0</v>
      </c>
      <c r="V266">
        <v>0</v>
      </c>
      <c r="Y266" s="12">
        <v>44845</v>
      </c>
      <c r="Z266">
        <v>0.76211805555555545</v>
      </c>
      <c r="AB266">
        <v>1</v>
      </c>
      <c r="AD266">
        <v>5.4372685902616267</v>
      </c>
      <c r="AE266">
        <v>8.833433050085052</v>
      </c>
      <c r="AF266">
        <v>3.3961644598234253</v>
      </c>
      <c r="AG266">
        <v>2.1806587423576764</v>
      </c>
      <c r="AK266">
        <v>1.3741780694657544</v>
      </c>
      <c r="AQ266">
        <v>0.42096138529756222</v>
      </c>
      <c r="AW266">
        <v>3.3635370958187556</v>
      </c>
      <c r="BC266">
        <v>0.78440937369404884</v>
      </c>
      <c r="BG266">
        <v>5.4748859311587514</v>
      </c>
      <c r="BH266">
        <v>8.814879430802943</v>
      </c>
      <c r="BI266">
        <v>3.3399934996441916</v>
      </c>
      <c r="BJ266">
        <v>2.1892450641056662</v>
      </c>
    </row>
    <row r="267" spans="1:62" x14ac:dyDescent="0.35">
      <c r="A267">
        <v>34</v>
      </c>
      <c r="B267">
        <v>9</v>
      </c>
      <c r="C267" t="s">
        <v>149</v>
      </c>
      <c r="D267" t="s">
        <v>27</v>
      </c>
      <c r="G267">
        <v>0.5</v>
      </c>
      <c r="H267">
        <v>0.5</v>
      </c>
      <c r="I267">
        <v>5527</v>
      </c>
      <c r="J267">
        <v>8869</v>
      </c>
      <c r="L267">
        <v>22033</v>
      </c>
      <c r="M267">
        <v>4.6550000000000002</v>
      </c>
      <c r="N267">
        <v>7.7930000000000001</v>
      </c>
      <c r="O267">
        <v>3.137</v>
      </c>
      <c r="Q267">
        <v>2.1880000000000002</v>
      </c>
      <c r="R267">
        <v>1</v>
      </c>
      <c r="S267">
        <v>0</v>
      </c>
      <c r="T267">
        <v>0</v>
      </c>
      <c r="V267">
        <v>0</v>
      </c>
      <c r="Y267" s="12">
        <v>44845</v>
      </c>
      <c r="Z267">
        <v>0.76973379629629635</v>
      </c>
      <c r="AB267">
        <v>1</v>
      </c>
      <c r="AD267">
        <v>5.5125032720558762</v>
      </c>
      <c r="AE267">
        <v>8.796325811520834</v>
      </c>
      <c r="AF267">
        <v>3.2838225394649578</v>
      </c>
      <c r="AG267">
        <v>2.1978313858536556</v>
      </c>
    </row>
    <row r="268" spans="1:62" x14ac:dyDescent="0.35">
      <c r="A268">
        <v>35</v>
      </c>
      <c r="B268">
        <v>10</v>
      </c>
      <c r="C268" t="s">
        <v>150</v>
      </c>
      <c r="D268" t="s">
        <v>27</v>
      </c>
      <c r="G268">
        <v>0.5</v>
      </c>
      <c r="H268">
        <v>0.5</v>
      </c>
      <c r="I268">
        <v>4591</v>
      </c>
      <c r="J268">
        <v>9311</v>
      </c>
      <c r="L268">
        <v>3734</v>
      </c>
      <c r="M268">
        <v>3.9369999999999998</v>
      </c>
      <c r="N268">
        <v>8.1669999999999998</v>
      </c>
      <c r="O268">
        <v>4.2300000000000004</v>
      </c>
      <c r="Q268">
        <v>0.27400000000000002</v>
      </c>
      <c r="R268">
        <v>1</v>
      </c>
      <c r="S268">
        <v>0</v>
      </c>
      <c r="T268">
        <v>0</v>
      </c>
      <c r="V268">
        <v>0</v>
      </c>
      <c r="Y268" s="12">
        <v>44845</v>
      </c>
      <c r="Z268">
        <v>0.78328703703703706</v>
      </c>
      <c r="AB268">
        <v>1</v>
      </c>
      <c r="AD268">
        <v>4.5859287699582696</v>
      </c>
      <c r="AE268">
        <v>9.2279415863993783</v>
      </c>
      <c r="AF268">
        <v>4.6420128164411087</v>
      </c>
      <c r="AG268">
        <v>0.38140246485418294</v>
      </c>
    </row>
    <row r="269" spans="1:62" x14ac:dyDescent="0.35">
      <c r="A269">
        <v>36</v>
      </c>
      <c r="B269">
        <v>10</v>
      </c>
      <c r="C269" t="s">
        <v>150</v>
      </c>
      <c r="D269" t="s">
        <v>27</v>
      </c>
      <c r="G269">
        <v>0.5</v>
      </c>
      <c r="H269">
        <v>0.5</v>
      </c>
      <c r="I269">
        <v>4224</v>
      </c>
      <c r="J269">
        <v>9310</v>
      </c>
      <c r="L269">
        <v>3669</v>
      </c>
      <c r="M269">
        <v>3.6560000000000001</v>
      </c>
      <c r="N269">
        <v>8.1660000000000004</v>
      </c>
      <c r="O269">
        <v>4.51</v>
      </c>
      <c r="Q269">
        <v>0.26800000000000002</v>
      </c>
      <c r="R269">
        <v>1</v>
      </c>
      <c r="S269">
        <v>0</v>
      </c>
      <c r="T269">
        <v>0</v>
      </c>
      <c r="V269">
        <v>0</v>
      </c>
      <c r="Y269" s="12">
        <v>44845</v>
      </c>
      <c r="Z269">
        <v>0.79037037037037028</v>
      </c>
      <c r="AB269">
        <v>1</v>
      </c>
      <c r="AD269">
        <v>4.2226244512939308</v>
      </c>
      <c r="AE269">
        <v>9.2269650801213725</v>
      </c>
      <c r="AF269">
        <v>5.0043406288274417</v>
      </c>
      <c r="AG269">
        <v>0.37495031556378644</v>
      </c>
      <c r="AK269">
        <v>1.4403510279788192</v>
      </c>
      <c r="AQ269">
        <v>0.48801414809220034</v>
      </c>
      <c r="AW269">
        <v>0.30858369438000388</v>
      </c>
      <c r="BC269">
        <v>0.1854889167266682</v>
      </c>
      <c r="BG269">
        <v>4.1924315855738694</v>
      </c>
      <c r="BH269">
        <v>9.2045054357272402</v>
      </c>
      <c r="BI269">
        <v>5.0120738501533708</v>
      </c>
      <c r="BJ269">
        <v>0.37460289214045739</v>
      </c>
    </row>
    <row r="270" spans="1:62" x14ac:dyDescent="0.35">
      <c r="A270">
        <v>37</v>
      </c>
      <c r="B270">
        <v>10</v>
      </c>
      <c r="C270" t="s">
        <v>150</v>
      </c>
      <c r="D270" t="s">
        <v>27</v>
      </c>
      <c r="G270">
        <v>0.5</v>
      </c>
      <c r="H270">
        <v>0.5</v>
      </c>
      <c r="I270">
        <v>4163</v>
      </c>
      <c r="J270">
        <v>9264</v>
      </c>
      <c r="L270">
        <v>3662</v>
      </c>
      <c r="M270">
        <v>3.609</v>
      </c>
      <c r="N270">
        <v>8.1270000000000007</v>
      </c>
      <c r="O270">
        <v>4.5179999999999998</v>
      </c>
      <c r="Q270">
        <v>0.26700000000000002</v>
      </c>
      <c r="R270">
        <v>1</v>
      </c>
      <c r="S270">
        <v>0</v>
      </c>
      <c r="T270">
        <v>0</v>
      </c>
      <c r="V270">
        <v>0</v>
      </c>
      <c r="Y270" s="12">
        <v>44845</v>
      </c>
      <c r="Z270">
        <v>0.79798611111111117</v>
      </c>
      <c r="AB270">
        <v>1</v>
      </c>
      <c r="AD270">
        <v>4.1622387198538089</v>
      </c>
      <c r="AE270">
        <v>9.1820457913331079</v>
      </c>
      <c r="AF270">
        <v>5.0198070714792991</v>
      </c>
      <c r="AG270">
        <v>0.37425546871712834</v>
      </c>
    </row>
    <row r="271" spans="1:62" x14ac:dyDescent="0.35">
      <c r="A271">
        <v>38</v>
      </c>
      <c r="B271">
        <v>11</v>
      </c>
      <c r="C271" t="s">
        <v>151</v>
      </c>
      <c r="D271" t="s">
        <v>27</v>
      </c>
      <c r="G271">
        <v>0.5</v>
      </c>
      <c r="H271">
        <v>0.5</v>
      </c>
      <c r="I271">
        <v>4147</v>
      </c>
      <c r="J271">
        <v>6224</v>
      </c>
      <c r="L271">
        <v>1739</v>
      </c>
      <c r="M271">
        <v>3.597</v>
      </c>
      <c r="N271">
        <v>5.5519999999999996</v>
      </c>
      <c r="O271">
        <v>1.9550000000000001</v>
      </c>
      <c r="Q271">
        <v>6.6000000000000003E-2</v>
      </c>
      <c r="R271">
        <v>1</v>
      </c>
      <c r="S271">
        <v>0</v>
      </c>
      <c r="T271">
        <v>0</v>
      </c>
      <c r="V271">
        <v>0</v>
      </c>
      <c r="Y271" s="12">
        <v>44845</v>
      </c>
      <c r="Z271">
        <v>0.81109953703703708</v>
      </c>
      <c r="AB271">
        <v>1</v>
      </c>
      <c r="AD271">
        <v>4.1463998394760724</v>
      </c>
      <c r="AE271">
        <v>6.2134667061955975</v>
      </c>
      <c r="AF271">
        <v>2.0670668667195251</v>
      </c>
      <c r="AG271">
        <v>0.18337111355662861</v>
      </c>
    </row>
    <row r="272" spans="1:62" x14ac:dyDescent="0.35">
      <c r="A272">
        <v>39</v>
      </c>
      <c r="B272">
        <v>11</v>
      </c>
      <c r="C272" t="s">
        <v>151</v>
      </c>
      <c r="D272" t="s">
        <v>27</v>
      </c>
      <c r="G272">
        <v>0.5</v>
      </c>
      <c r="H272">
        <v>0.5</v>
      </c>
      <c r="I272">
        <v>4102</v>
      </c>
      <c r="J272">
        <v>6158</v>
      </c>
      <c r="L272">
        <v>1720</v>
      </c>
      <c r="M272">
        <v>3.5619999999999998</v>
      </c>
      <c r="N272">
        <v>5.4950000000000001</v>
      </c>
      <c r="O272">
        <v>1.9330000000000001</v>
      </c>
      <c r="Q272">
        <v>6.4000000000000001E-2</v>
      </c>
      <c r="R272">
        <v>1</v>
      </c>
      <c r="S272">
        <v>0</v>
      </c>
      <c r="T272">
        <v>0</v>
      </c>
      <c r="V272">
        <v>0</v>
      </c>
      <c r="Y272" s="12">
        <v>44845</v>
      </c>
      <c r="Z272">
        <v>0.8181828703703703</v>
      </c>
      <c r="AB272">
        <v>1</v>
      </c>
      <c r="AD272">
        <v>4.101852988413687</v>
      </c>
      <c r="AE272">
        <v>6.1490172918472181</v>
      </c>
      <c r="AF272">
        <v>2.0471643034335312</v>
      </c>
      <c r="AG272">
        <v>0.18148510068712809</v>
      </c>
      <c r="AK272">
        <v>0.21743969106654612</v>
      </c>
      <c r="AQ272">
        <v>0.17453512720938225</v>
      </c>
      <c r="AW272">
        <v>0.95532508366451085</v>
      </c>
      <c r="BC272">
        <v>0.16395141413353312</v>
      </c>
      <c r="BG272">
        <v>4.0973983033074486</v>
      </c>
      <c r="BH272">
        <v>6.1543880763762493</v>
      </c>
      <c r="BI272">
        <v>2.0569897730688012</v>
      </c>
      <c r="BJ272">
        <v>0.1816339964399834</v>
      </c>
    </row>
    <row r="273" spans="1:62" x14ac:dyDescent="0.35">
      <c r="A273">
        <v>40</v>
      </c>
      <c r="B273">
        <v>11</v>
      </c>
      <c r="C273" t="s">
        <v>151</v>
      </c>
      <c r="D273" t="s">
        <v>27</v>
      </c>
      <c r="G273">
        <v>0.5</v>
      </c>
      <c r="H273">
        <v>0.5</v>
      </c>
      <c r="I273">
        <v>4093</v>
      </c>
      <c r="J273">
        <v>6169</v>
      </c>
      <c r="L273">
        <v>1723</v>
      </c>
      <c r="M273">
        <v>3.5550000000000002</v>
      </c>
      <c r="N273">
        <v>5.5049999999999999</v>
      </c>
      <c r="O273">
        <v>1.95</v>
      </c>
      <c r="Q273">
        <v>6.4000000000000001E-2</v>
      </c>
      <c r="R273">
        <v>1</v>
      </c>
      <c r="S273">
        <v>0</v>
      </c>
      <c r="T273">
        <v>0</v>
      </c>
      <c r="V273">
        <v>0</v>
      </c>
      <c r="Y273" s="12">
        <v>44845</v>
      </c>
      <c r="Z273">
        <v>0.82567129629629632</v>
      </c>
      <c r="AB273">
        <v>1</v>
      </c>
      <c r="AD273">
        <v>4.0929436182012093</v>
      </c>
      <c r="AE273">
        <v>6.1597588609052805</v>
      </c>
      <c r="AF273">
        <v>2.0668152427040711</v>
      </c>
      <c r="AG273">
        <v>0.18178289219283869</v>
      </c>
    </row>
    <row r="274" spans="1:62" x14ac:dyDescent="0.35">
      <c r="A274">
        <v>41</v>
      </c>
      <c r="B274">
        <v>12</v>
      </c>
      <c r="C274" t="s">
        <v>152</v>
      </c>
      <c r="D274" t="s">
        <v>27</v>
      </c>
      <c r="G274">
        <v>0.5</v>
      </c>
      <c r="H274">
        <v>0.5</v>
      </c>
      <c r="I274">
        <v>6865</v>
      </c>
      <c r="J274">
        <v>10500</v>
      </c>
      <c r="L274">
        <v>1402</v>
      </c>
      <c r="M274">
        <v>5.6820000000000004</v>
      </c>
      <c r="N274">
        <v>9.1739999999999995</v>
      </c>
      <c r="O274">
        <v>3.492</v>
      </c>
      <c r="Q274">
        <v>3.1E-2</v>
      </c>
      <c r="R274">
        <v>1</v>
      </c>
      <c r="S274">
        <v>0</v>
      </c>
      <c r="T274">
        <v>0</v>
      </c>
      <c r="V274">
        <v>0</v>
      </c>
      <c r="Y274" s="12">
        <v>44845</v>
      </c>
      <c r="Z274">
        <v>0.83893518518518517</v>
      </c>
      <c r="AB274">
        <v>1</v>
      </c>
      <c r="AD274">
        <v>6.8370296436441214</v>
      </c>
      <c r="AE274">
        <v>10.389007550948229</v>
      </c>
      <c r="AF274">
        <v>3.5519779073041073</v>
      </c>
      <c r="AG274">
        <v>0.14991920108180365</v>
      </c>
    </row>
    <row r="275" spans="1:62" x14ac:dyDescent="0.35">
      <c r="A275">
        <v>42</v>
      </c>
      <c r="B275">
        <v>12</v>
      </c>
      <c r="C275" t="s">
        <v>152</v>
      </c>
      <c r="D275" t="s">
        <v>27</v>
      </c>
      <c r="G275">
        <v>0.5</v>
      </c>
      <c r="H275">
        <v>0.5</v>
      </c>
      <c r="I275">
        <v>7869</v>
      </c>
      <c r="J275">
        <v>10565</v>
      </c>
      <c r="L275">
        <v>1396</v>
      </c>
      <c r="M275">
        <v>6.452</v>
      </c>
      <c r="N275">
        <v>9.2289999999999992</v>
      </c>
      <c r="O275">
        <v>2.778</v>
      </c>
      <c r="Q275">
        <v>0.03</v>
      </c>
      <c r="R275">
        <v>1</v>
      </c>
      <c r="S275">
        <v>0</v>
      </c>
      <c r="T275">
        <v>0</v>
      </c>
      <c r="V275">
        <v>0</v>
      </c>
      <c r="Y275" s="12">
        <v>44845</v>
      </c>
      <c r="Z275">
        <v>0.84614583333333337</v>
      </c>
      <c r="AB275">
        <v>1</v>
      </c>
      <c r="AD275">
        <v>7.8309193873471079</v>
      </c>
      <c r="AE275">
        <v>10.452480459018602</v>
      </c>
      <c r="AF275">
        <v>2.6215610716714943</v>
      </c>
      <c r="AG275">
        <v>0.14932361807038241</v>
      </c>
      <c r="AK275">
        <v>0.40534145140568134</v>
      </c>
      <c r="AQ275">
        <v>0.50576211826627182</v>
      </c>
      <c r="AW275">
        <v>0.80633097763593775</v>
      </c>
      <c r="BC275">
        <v>2.1698957578276605</v>
      </c>
      <c r="BG275">
        <v>7.8150805069693714</v>
      </c>
      <c r="BH275">
        <v>10.426114789512447</v>
      </c>
      <c r="BI275">
        <v>2.6110342825430748</v>
      </c>
      <c r="BJ275">
        <v>0.15096147135179078</v>
      </c>
    </row>
    <row r="276" spans="1:62" x14ac:dyDescent="0.35">
      <c r="A276">
        <v>43</v>
      </c>
      <c r="B276">
        <v>12</v>
      </c>
      <c r="C276" t="s">
        <v>152</v>
      </c>
      <c r="D276" t="s">
        <v>27</v>
      </c>
      <c r="G276">
        <v>0.5</v>
      </c>
      <c r="H276">
        <v>0.5</v>
      </c>
      <c r="I276">
        <v>7837</v>
      </c>
      <c r="J276">
        <v>10511</v>
      </c>
      <c r="L276">
        <v>1429</v>
      </c>
      <c r="M276">
        <v>6.4279999999999999</v>
      </c>
      <c r="N276">
        <v>9.1829999999999998</v>
      </c>
      <c r="O276">
        <v>2.7559999999999998</v>
      </c>
      <c r="Q276">
        <v>3.3000000000000002E-2</v>
      </c>
      <c r="R276">
        <v>1</v>
      </c>
      <c r="S276">
        <v>0</v>
      </c>
      <c r="T276">
        <v>0</v>
      </c>
      <c r="V276">
        <v>0</v>
      </c>
      <c r="Y276" s="12">
        <v>44845</v>
      </c>
      <c r="Z276">
        <v>0.85381944444444446</v>
      </c>
      <c r="AB276">
        <v>1</v>
      </c>
      <c r="AD276">
        <v>7.7992416265916358</v>
      </c>
      <c r="AE276">
        <v>10.399749120006291</v>
      </c>
      <c r="AF276">
        <v>2.6005074934146553</v>
      </c>
      <c r="AG276">
        <v>0.15259932463319914</v>
      </c>
    </row>
    <row r="277" spans="1:62" x14ac:dyDescent="0.35">
      <c r="A277">
        <v>44</v>
      </c>
      <c r="B277">
        <v>13</v>
      </c>
      <c r="C277" t="s">
        <v>153</v>
      </c>
      <c r="D277" t="s">
        <v>27</v>
      </c>
      <c r="G277">
        <v>0.5</v>
      </c>
      <c r="H277">
        <v>0.5</v>
      </c>
      <c r="I277">
        <v>5258</v>
      </c>
      <c r="J277">
        <v>7209</v>
      </c>
      <c r="L277">
        <v>1680</v>
      </c>
      <c r="M277">
        <v>4.4489999999999998</v>
      </c>
      <c r="N277">
        <v>6.3860000000000001</v>
      </c>
      <c r="O277">
        <v>1.9370000000000001</v>
      </c>
      <c r="Q277">
        <v>0.06</v>
      </c>
      <c r="R277">
        <v>1</v>
      </c>
      <c r="S277">
        <v>0</v>
      </c>
      <c r="T277">
        <v>0</v>
      </c>
      <c r="V277">
        <v>0</v>
      </c>
      <c r="Y277" s="12">
        <v>44845</v>
      </c>
      <c r="Z277">
        <v>0.86700231481481482</v>
      </c>
      <c r="AB277">
        <v>1</v>
      </c>
      <c r="AD277">
        <v>5.2462120957051752</v>
      </c>
      <c r="AE277">
        <v>7.1753253900312712</v>
      </c>
      <c r="AF277">
        <v>1.929113294326096</v>
      </c>
      <c r="AG277">
        <v>0.17751454727765331</v>
      </c>
    </row>
    <row r="278" spans="1:62" x14ac:dyDescent="0.35">
      <c r="A278">
        <v>45</v>
      </c>
      <c r="B278">
        <v>13</v>
      </c>
      <c r="C278" t="s">
        <v>153</v>
      </c>
      <c r="D278" t="s">
        <v>27</v>
      </c>
      <c r="G278">
        <v>0.5</v>
      </c>
      <c r="H278">
        <v>0.5</v>
      </c>
      <c r="I278">
        <v>4091</v>
      </c>
      <c r="J278">
        <v>7328</v>
      </c>
      <c r="L278">
        <v>1717</v>
      </c>
      <c r="M278">
        <v>3.5529999999999999</v>
      </c>
      <c r="N278">
        <v>6.4870000000000001</v>
      </c>
      <c r="O278">
        <v>2.9340000000000002</v>
      </c>
      <c r="Q278">
        <v>6.4000000000000001E-2</v>
      </c>
      <c r="R278">
        <v>1</v>
      </c>
      <c r="S278">
        <v>0</v>
      </c>
      <c r="T278">
        <v>0</v>
      </c>
      <c r="V278">
        <v>0</v>
      </c>
      <c r="Y278" s="12">
        <v>44845</v>
      </c>
      <c r="Z278">
        <v>0.87409722222222219</v>
      </c>
      <c r="AB278">
        <v>1</v>
      </c>
      <c r="AD278">
        <v>4.0909637581539933</v>
      </c>
      <c r="AE278">
        <v>7.2915296371139569</v>
      </c>
      <c r="AF278">
        <v>3.2005658789599636</v>
      </c>
      <c r="AG278">
        <v>0.18118730918141751</v>
      </c>
      <c r="AK278">
        <v>0.94819483349198985</v>
      </c>
      <c r="AQ278">
        <v>0.51020707992490932</v>
      </c>
      <c r="AW278">
        <v>4.6856742841086596E-2</v>
      </c>
      <c r="BC278">
        <v>2.7209971934946804</v>
      </c>
      <c r="BG278">
        <v>4.0716601226936255</v>
      </c>
      <c r="BH278">
        <v>7.2729760178318479</v>
      </c>
      <c r="BI278">
        <v>3.2013158951382215</v>
      </c>
      <c r="BJ278">
        <v>0.1787553452181142</v>
      </c>
    </row>
    <row r="279" spans="1:62" x14ac:dyDescent="0.35">
      <c r="A279">
        <v>46</v>
      </c>
      <c r="B279">
        <v>13</v>
      </c>
      <c r="C279" t="s">
        <v>153</v>
      </c>
      <c r="D279" t="s">
        <v>27</v>
      </c>
      <c r="G279">
        <v>0.5</v>
      </c>
      <c r="H279">
        <v>0.5</v>
      </c>
      <c r="I279">
        <v>4052</v>
      </c>
      <c r="J279">
        <v>7290</v>
      </c>
      <c r="L279">
        <v>1668</v>
      </c>
      <c r="M279">
        <v>3.5230000000000001</v>
      </c>
      <c r="N279">
        <v>6.4539999999999997</v>
      </c>
      <c r="O279">
        <v>2.931</v>
      </c>
      <c r="Q279">
        <v>5.8000000000000003E-2</v>
      </c>
      <c r="R279">
        <v>1</v>
      </c>
      <c r="S279">
        <v>0</v>
      </c>
      <c r="T279">
        <v>0</v>
      </c>
      <c r="V279">
        <v>0</v>
      </c>
      <c r="Y279" s="12">
        <v>44845</v>
      </c>
      <c r="Z279">
        <v>0.88170138888888883</v>
      </c>
      <c r="AB279">
        <v>1</v>
      </c>
      <c r="AD279">
        <v>4.0523564872332587</v>
      </c>
      <c r="AE279">
        <v>7.254422398549738</v>
      </c>
      <c r="AF279">
        <v>3.2020659113164793</v>
      </c>
      <c r="AG279">
        <v>0.1763233812548109</v>
      </c>
    </row>
    <row r="280" spans="1:62" x14ac:dyDescent="0.35">
      <c r="A280">
        <v>47</v>
      </c>
      <c r="B280">
        <v>14</v>
      </c>
      <c r="C280" t="s">
        <v>154</v>
      </c>
      <c r="D280" t="s">
        <v>27</v>
      </c>
      <c r="G280">
        <v>0.5</v>
      </c>
      <c r="H280">
        <v>0.5</v>
      </c>
      <c r="I280">
        <v>4439</v>
      </c>
      <c r="J280">
        <v>7092</v>
      </c>
      <c r="L280">
        <v>1595</v>
      </c>
      <c r="M280">
        <v>3.82</v>
      </c>
      <c r="N280">
        <v>6.2869999999999999</v>
      </c>
      <c r="O280">
        <v>2.4660000000000002</v>
      </c>
      <c r="Q280">
        <v>5.0999999999999997E-2</v>
      </c>
      <c r="R280">
        <v>1</v>
      </c>
      <c r="S280">
        <v>0</v>
      </c>
      <c r="T280">
        <v>0</v>
      </c>
      <c r="V280">
        <v>0</v>
      </c>
      <c r="Y280" s="12">
        <v>44845</v>
      </c>
      <c r="Z280">
        <v>0.89479166666666676</v>
      </c>
      <c r="AB280">
        <v>1</v>
      </c>
      <c r="AD280">
        <v>4.4354594063697697</v>
      </c>
      <c r="AE280">
        <v>7.0610741555045973</v>
      </c>
      <c r="AF280">
        <v>2.6256147491348276</v>
      </c>
      <c r="AG280">
        <v>0.16907712128251945</v>
      </c>
    </row>
    <row r="281" spans="1:62" x14ac:dyDescent="0.35">
      <c r="A281">
        <v>48</v>
      </c>
      <c r="B281">
        <v>14</v>
      </c>
      <c r="C281" t="s">
        <v>154</v>
      </c>
      <c r="D281" t="s">
        <v>27</v>
      </c>
      <c r="G281">
        <v>0.5</v>
      </c>
      <c r="H281">
        <v>0.5</v>
      </c>
      <c r="I281">
        <v>4467</v>
      </c>
      <c r="J281">
        <v>7081</v>
      </c>
      <c r="L281">
        <v>1562</v>
      </c>
      <c r="M281">
        <v>3.8420000000000001</v>
      </c>
      <c r="N281">
        <v>6.2779999999999996</v>
      </c>
      <c r="O281">
        <v>2.4359999999999999</v>
      </c>
      <c r="Q281">
        <v>4.7E-2</v>
      </c>
      <c r="R281">
        <v>1</v>
      </c>
      <c r="S281">
        <v>0</v>
      </c>
      <c r="T281">
        <v>0</v>
      </c>
      <c r="V281">
        <v>0</v>
      </c>
      <c r="Y281" s="12">
        <v>44845</v>
      </c>
      <c r="Z281">
        <v>0.90195601851851848</v>
      </c>
      <c r="AB281">
        <v>1</v>
      </c>
      <c r="AD281">
        <v>4.4631774470308088</v>
      </c>
      <c r="AE281">
        <v>7.050332586446534</v>
      </c>
      <c r="AF281">
        <v>2.5871551394157253</v>
      </c>
      <c r="AG281">
        <v>0.16580141471970272</v>
      </c>
      <c r="AK281">
        <v>1.7369971963536961</v>
      </c>
      <c r="AQ281">
        <v>0.34686301517387369</v>
      </c>
      <c r="AW281">
        <v>4.0466615696137263</v>
      </c>
      <c r="BC281">
        <v>1.1902562880221834</v>
      </c>
      <c r="BG281">
        <v>4.502279682963346</v>
      </c>
      <c r="BH281">
        <v>7.0381262579714621</v>
      </c>
      <c r="BI281">
        <v>2.5358465750081156</v>
      </c>
      <c r="BJ281">
        <v>0.1667940530720714</v>
      </c>
    </row>
    <row r="282" spans="1:62" x14ac:dyDescent="0.35">
      <c r="A282">
        <v>49</v>
      </c>
      <c r="B282">
        <v>14</v>
      </c>
      <c r="C282" t="s">
        <v>154</v>
      </c>
      <c r="D282" t="s">
        <v>27</v>
      </c>
      <c r="G282">
        <v>0.5</v>
      </c>
      <c r="H282">
        <v>0.5</v>
      </c>
      <c r="I282">
        <v>4546</v>
      </c>
      <c r="J282">
        <v>7056</v>
      </c>
      <c r="L282">
        <v>1582</v>
      </c>
      <c r="M282">
        <v>3.9020000000000001</v>
      </c>
      <c r="N282">
        <v>6.2560000000000002</v>
      </c>
      <c r="O282">
        <v>2.3540000000000001</v>
      </c>
      <c r="Q282">
        <v>4.9000000000000002E-2</v>
      </c>
      <c r="R282">
        <v>1</v>
      </c>
      <c r="S282">
        <v>0</v>
      </c>
      <c r="T282">
        <v>0</v>
      </c>
      <c r="V282">
        <v>0</v>
      </c>
      <c r="Y282" s="12">
        <v>44845</v>
      </c>
      <c r="Z282">
        <v>0.90945601851851843</v>
      </c>
      <c r="AB282">
        <v>1</v>
      </c>
      <c r="AD282">
        <v>4.5413819188958842</v>
      </c>
      <c r="AE282">
        <v>7.0259199294963901</v>
      </c>
      <c r="AF282">
        <v>2.4845380106005059</v>
      </c>
      <c r="AG282">
        <v>0.16778669142444011</v>
      </c>
    </row>
    <row r="283" spans="1:62" x14ac:dyDescent="0.35">
      <c r="A283">
        <v>50</v>
      </c>
      <c r="B283">
        <v>15</v>
      </c>
      <c r="C283" t="s">
        <v>155</v>
      </c>
      <c r="D283" t="s">
        <v>27</v>
      </c>
      <c r="G283">
        <v>0.5</v>
      </c>
      <c r="H283">
        <v>0.5</v>
      </c>
      <c r="I283">
        <v>4172</v>
      </c>
      <c r="J283">
        <v>7727</v>
      </c>
      <c r="L283">
        <v>3064</v>
      </c>
      <c r="M283">
        <v>3.6160000000000001</v>
      </c>
      <c r="N283">
        <v>6.8250000000000002</v>
      </c>
      <c r="O283">
        <v>3.2090000000000001</v>
      </c>
      <c r="Q283">
        <v>0.20399999999999999</v>
      </c>
      <c r="R283">
        <v>1</v>
      </c>
      <c r="S283">
        <v>0</v>
      </c>
      <c r="T283">
        <v>0</v>
      </c>
      <c r="V283">
        <v>0</v>
      </c>
      <c r="Y283" s="12">
        <v>44845</v>
      </c>
      <c r="Z283">
        <v>0.92248842592592595</v>
      </c>
      <c r="AB283">
        <v>1</v>
      </c>
      <c r="AD283">
        <v>4.1711480900662856</v>
      </c>
      <c r="AE283">
        <v>7.681155642038255</v>
      </c>
      <c r="AF283">
        <v>3.5100075519719693</v>
      </c>
      <c r="AG283">
        <v>0.3148956952454805</v>
      </c>
    </row>
    <row r="284" spans="1:62" x14ac:dyDescent="0.35">
      <c r="A284">
        <v>51</v>
      </c>
      <c r="B284">
        <v>15</v>
      </c>
      <c r="C284" t="s">
        <v>155</v>
      </c>
      <c r="D284" t="s">
        <v>27</v>
      </c>
      <c r="G284">
        <v>0.5</v>
      </c>
      <c r="H284">
        <v>0.5</v>
      </c>
      <c r="I284">
        <v>4020</v>
      </c>
      <c r="J284">
        <v>7754</v>
      </c>
      <c r="L284">
        <v>3076</v>
      </c>
      <c r="M284">
        <v>3.4990000000000001</v>
      </c>
      <c r="N284">
        <v>6.8479999999999999</v>
      </c>
      <c r="O284">
        <v>3.3490000000000002</v>
      </c>
      <c r="Q284">
        <v>0.20599999999999999</v>
      </c>
      <c r="R284">
        <v>1</v>
      </c>
      <c r="S284">
        <v>0</v>
      </c>
      <c r="T284">
        <v>0</v>
      </c>
      <c r="V284">
        <v>0</v>
      </c>
      <c r="Y284" s="12">
        <v>44845</v>
      </c>
      <c r="Z284">
        <v>0.92964120370370373</v>
      </c>
      <c r="AB284">
        <v>1</v>
      </c>
      <c r="AD284">
        <v>4.0206787264777857</v>
      </c>
      <c r="AE284">
        <v>7.7075213115444106</v>
      </c>
      <c r="AF284">
        <v>3.6868425850666249</v>
      </c>
      <c r="AG284">
        <v>0.31608686126832292</v>
      </c>
      <c r="AK284">
        <v>9.8435400600440537E-2</v>
      </c>
      <c r="AQ284">
        <v>0.15191880609472994</v>
      </c>
      <c r="AW284">
        <v>0.21021241211057354</v>
      </c>
      <c r="BC284">
        <v>0.99990301450817465</v>
      </c>
      <c r="BG284">
        <v>4.0226585865250026</v>
      </c>
      <c r="BH284">
        <v>7.7133803492124446</v>
      </c>
      <c r="BI284">
        <v>3.6907217626874425</v>
      </c>
      <c r="BJ284">
        <v>0.31767508263211286</v>
      </c>
    </row>
    <row r="285" spans="1:62" x14ac:dyDescent="0.35">
      <c r="A285">
        <v>52</v>
      </c>
      <c r="B285">
        <v>15</v>
      </c>
      <c r="C285" t="s">
        <v>155</v>
      </c>
      <c r="D285" t="s">
        <v>27</v>
      </c>
      <c r="G285">
        <v>0.5</v>
      </c>
      <c r="H285">
        <v>0.5</v>
      </c>
      <c r="I285">
        <v>4024</v>
      </c>
      <c r="J285">
        <v>7766</v>
      </c>
      <c r="L285">
        <v>3108</v>
      </c>
      <c r="M285">
        <v>3.5019999999999998</v>
      </c>
      <c r="N285">
        <v>6.8579999999999997</v>
      </c>
      <c r="O285">
        <v>3.3559999999999999</v>
      </c>
      <c r="Q285">
        <v>0.20899999999999999</v>
      </c>
      <c r="R285">
        <v>1</v>
      </c>
      <c r="S285">
        <v>0</v>
      </c>
      <c r="T285">
        <v>0</v>
      </c>
      <c r="V285">
        <v>0</v>
      </c>
      <c r="Y285" s="12">
        <v>44845</v>
      </c>
      <c r="Z285">
        <v>0.93731481481481482</v>
      </c>
      <c r="AB285">
        <v>1</v>
      </c>
      <c r="AD285">
        <v>4.0246384465722196</v>
      </c>
      <c r="AE285">
        <v>7.7192393868804796</v>
      </c>
      <c r="AF285">
        <v>3.69460094030826</v>
      </c>
      <c r="AG285">
        <v>0.31926330399590275</v>
      </c>
    </row>
    <row r="286" spans="1:62" x14ac:dyDescent="0.35">
      <c r="A286">
        <v>53</v>
      </c>
      <c r="B286">
        <v>16</v>
      </c>
      <c r="C286" t="s">
        <v>156</v>
      </c>
      <c r="D286" t="s">
        <v>27</v>
      </c>
      <c r="G286">
        <v>0.5</v>
      </c>
      <c r="H286">
        <v>0.5</v>
      </c>
      <c r="I286">
        <v>5143</v>
      </c>
      <c r="J286">
        <v>7563</v>
      </c>
      <c r="L286">
        <v>1334</v>
      </c>
      <c r="M286">
        <v>4.3609999999999998</v>
      </c>
      <c r="N286">
        <v>6.6859999999999999</v>
      </c>
      <c r="O286">
        <v>2.3250000000000002</v>
      </c>
      <c r="Q286">
        <v>2.4E-2</v>
      </c>
      <c r="R286">
        <v>1</v>
      </c>
      <c r="S286">
        <v>0</v>
      </c>
      <c r="T286">
        <v>0</v>
      </c>
      <c r="V286">
        <v>0</v>
      </c>
      <c r="Y286" s="12">
        <v>44845</v>
      </c>
      <c r="Z286">
        <v>0.9503125</v>
      </c>
      <c r="AB286">
        <v>1</v>
      </c>
      <c r="AD286">
        <v>5.1323701429901911</v>
      </c>
      <c r="AE286">
        <v>7.5210086124453106</v>
      </c>
      <c r="AF286">
        <v>2.3886384694551195</v>
      </c>
      <c r="AG286">
        <v>0.14316926028569654</v>
      </c>
    </row>
    <row r="287" spans="1:62" x14ac:dyDescent="0.35">
      <c r="A287">
        <v>54</v>
      </c>
      <c r="B287">
        <v>16</v>
      </c>
      <c r="C287" t="s">
        <v>156</v>
      </c>
      <c r="D287" t="s">
        <v>27</v>
      </c>
      <c r="G287">
        <v>0.5</v>
      </c>
      <c r="H287">
        <v>0.5</v>
      </c>
      <c r="I287">
        <v>5617</v>
      </c>
      <c r="J287">
        <v>7536</v>
      </c>
      <c r="L287">
        <v>1303</v>
      </c>
      <c r="M287">
        <v>4.7240000000000002</v>
      </c>
      <c r="N287">
        <v>6.6630000000000003</v>
      </c>
      <c r="O287">
        <v>1.9390000000000001</v>
      </c>
      <c r="Q287">
        <v>0.02</v>
      </c>
      <c r="R287">
        <v>1</v>
      </c>
      <c r="S287">
        <v>0</v>
      </c>
      <c r="T287">
        <v>0</v>
      </c>
      <c r="V287">
        <v>0</v>
      </c>
      <c r="Y287" s="12">
        <v>44845</v>
      </c>
      <c r="Z287">
        <v>0.95745370370370375</v>
      </c>
      <c r="AB287">
        <v>1</v>
      </c>
      <c r="AD287">
        <v>5.6015969741806462</v>
      </c>
      <c r="AE287">
        <v>7.494642942939155</v>
      </c>
      <c r="AF287">
        <v>1.8930459687585088</v>
      </c>
      <c r="AG287">
        <v>0.14009208139335358</v>
      </c>
      <c r="AK287">
        <v>0.26543604718612679</v>
      </c>
      <c r="AQ287">
        <v>0.30012567837368148</v>
      </c>
      <c r="AW287">
        <v>0.40284408203124145</v>
      </c>
      <c r="BC287">
        <v>0.91690681276359476</v>
      </c>
      <c r="BG287">
        <v>5.5941724990035819</v>
      </c>
      <c r="BH287">
        <v>7.4834131207420889</v>
      </c>
      <c r="BI287">
        <v>1.8892406217385069</v>
      </c>
      <c r="BJ287">
        <v>0.14073729632239323</v>
      </c>
    </row>
    <row r="288" spans="1:62" x14ac:dyDescent="0.35">
      <c r="A288">
        <v>55</v>
      </c>
      <c r="B288">
        <v>16</v>
      </c>
      <c r="C288" t="s">
        <v>156</v>
      </c>
      <c r="D288" t="s">
        <v>27</v>
      </c>
      <c r="G288">
        <v>0.5</v>
      </c>
      <c r="H288">
        <v>0.5</v>
      </c>
      <c r="I288">
        <v>5602</v>
      </c>
      <c r="J288">
        <v>7513</v>
      </c>
      <c r="L288">
        <v>1316</v>
      </c>
      <c r="M288">
        <v>4.7119999999999997</v>
      </c>
      <c r="N288">
        <v>6.6429999999999998</v>
      </c>
      <c r="O288">
        <v>1.931</v>
      </c>
      <c r="Q288">
        <v>2.1999999999999999E-2</v>
      </c>
      <c r="R288">
        <v>1</v>
      </c>
      <c r="S288">
        <v>0</v>
      </c>
      <c r="T288">
        <v>0</v>
      </c>
      <c r="V288">
        <v>0</v>
      </c>
      <c r="Y288" s="12">
        <v>44845</v>
      </c>
      <c r="Z288">
        <v>0.9650347222222222</v>
      </c>
      <c r="AB288">
        <v>1</v>
      </c>
      <c r="AD288">
        <v>5.5867480238265177</v>
      </c>
      <c r="AE288">
        <v>7.4721832985450227</v>
      </c>
      <c r="AF288">
        <v>1.885435274718505</v>
      </c>
      <c r="AG288">
        <v>0.14138251125143289</v>
      </c>
    </row>
    <row r="289" spans="1:62" x14ac:dyDescent="0.35">
      <c r="A289">
        <v>56</v>
      </c>
      <c r="B289">
        <v>17</v>
      </c>
      <c r="C289" t="s">
        <v>157</v>
      </c>
      <c r="D289" t="s">
        <v>27</v>
      </c>
      <c r="G289">
        <v>0.5</v>
      </c>
      <c r="H289">
        <v>0.5</v>
      </c>
      <c r="I289">
        <v>6103</v>
      </c>
      <c r="J289">
        <v>7836</v>
      </c>
      <c r="L289">
        <v>8206</v>
      </c>
      <c r="M289">
        <v>5.0970000000000004</v>
      </c>
      <c r="N289">
        <v>6.9169999999999998</v>
      </c>
      <c r="O289">
        <v>1.82</v>
      </c>
      <c r="Q289">
        <v>0.74199999999999999</v>
      </c>
      <c r="R289">
        <v>1</v>
      </c>
      <c r="S289">
        <v>0</v>
      </c>
      <c r="T289">
        <v>0</v>
      </c>
      <c r="V289">
        <v>0</v>
      </c>
      <c r="Y289" s="12">
        <v>44845</v>
      </c>
      <c r="Z289">
        <v>0.97805555555555557</v>
      </c>
      <c r="AB289">
        <v>1</v>
      </c>
      <c r="AD289">
        <v>6.0827029656544038</v>
      </c>
      <c r="AE289">
        <v>7.7875948263408832</v>
      </c>
      <c r="AF289">
        <v>1.7048918606864794</v>
      </c>
      <c r="AG289">
        <v>0.82531033603346271</v>
      </c>
    </row>
    <row r="290" spans="1:62" x14ac:dyDescent="0.35">
      <c r="A290">
        <v>57</v>
      </c>
      <c r="B290">
        <v>17</v>
      </c>
      <c r="C290" t="s">
        <v>157</v>
      </c>
      <c r="D290" t="s">
        <v>27</v>
      </c>
      <c r="G290">
        <v>0.5</v>
      </c>
      <c r="H290">
        <v>0.5</v>
      </c>
      <c r="I290">
        <v>6295</v>
      </c>
      <c r="J290">
        <v>7751</v>
      </c>
      <c r="L290">
        <v>8099</v>
      </c>
      <c r="M290">
        <v>5.2439999999999998</v>
      </c>
      <c r="N290">
        <v>6.8449999999999998</v>
      </c>
      <c r="O290">
        <v>1.6</v>
      </c>
      <c r="Q290">
        <v>0.73099999999999998</v>
      </c>
      <c r="R290">
        <v>1</v>
      </c>
      <c r="S290">
        <v>0</v>
      </c>
      <c r="T290">
        <v>0</v>
      </c>
      <c r="V290">
        <v>0</v>
      </c>
      <c r="Y290" s="12">
        <v>44845</v>
      </c>
      <c r="Z290">
        <v>0.98525462962962962</v>
      </c>
      <c r="AB290">
        <v>1</v>
      </c>
      <c r="AD290">
        <v>6.2727695301872455</v>
      </c>
      <c r="AE290">
        <v>7.7045917927103931</v>
      </c>
      <c r="AF290">
        <v>1.4318222625231476</v>
      </c>
      <c r="AG290">
        <v>0.81468910566311759</v>
      </c>
      <c r="AK290">
        <v>0.39375791464409954</v>
      </c>
      <c r="AQ290">
        <v>1.1342217572542184</v>
      </c>
      <c r="AW290">
        <v>4.3144530677828756</v>
      </c>
      <c r="BC290">
        <v>1.1508441209971023</v>
      </c>
      <c r="BG290">
        <v>6.2851436554823525</v>
      </c>
      <c r="BH290">
        <v>7.7485345752206527</v>
      </c>
      <c r="BI290">
        <v>1.4633909197383002</v>
      </c>
      <c r="BJ290">
        <v>0.81940413783686883</v>
      </c>
    </row>
    <row r="291" spans="1:62" x14ac:dyDescent="0.35">
      <c r="A291">
        <v>58</v>
      </c>
      <c r="B291">
        <v>17</v>
      </c>
      <c r="C291" t="s">
        <v>157</v>
      </c>
      <c r="D291" t="s">
        <v>27</v>
      </c>
      <c r="G291">
        <v>0.5</v>
      </c>
      <c r="H291">
        <v>0.5</v>
      </c>
      <c r="I291">
        <v>6320</v>
      </c>
      <c r="J291">
        <v>7841</v>
      </c>
      <c r="L291">
        <v>8194</v>
      </c>
      <c r="M291">
        <v>5.2629999999999999</v>
      </c>
      <c r="N291">
        <v>6.9210000000000003</v>
      </c>
      <c r="O291">
        <v>1.6579999999999999</v>
      </c>
      <c r="Q291">
        <v>0.74099999999999999</v>
      </c>
      <c r="R291">
        <v>1</v>
      </c>
      <c r="S291">
        <v>0</v>
      </c>
      <c r="T291">
        <v>0</v>
      </c>
      <c r="V291">
        <v>0</v>
      </c>
      <c r="Y291" s="12">
        <v>44845</v>
      </c>
      <c r="Z291">
        <v>0.99284722222222221</v>
      </c>
      <c r="AB291">
        <v>1</v>
      </c>
      <c r="AD291">
        <v>6.2975177807774587</v>
      </c>
      <c r="AE291">
        <v>7.7924773577309114</v>
      </c>
      <c r="AF291">
        <v>1.4949595769534527</v>
      </c>
      <c r="AG291">
        <v>0.82411917001062018</v>
      </c>
    </row>
    <row r="292" spans="1:62" x14ac:dyDescent="0.35">
      <c r="A292">
        <v>59</v>
      </c>
      <c r="B292">
        <v>18</v>
      </c>
      <c r="C292" t="s">
        <v>158</v>
      </c>
      <c r="D292" t="s">
        <v>27</v>
      </c>
      <c r="G292">
        <v>0.5</v>
      </c>
      <c r="H292">
        <v>0.5</v>
      </c>
      <c r="I292">
        <v>4712</v>
      </c>
      <c r="J292">
        <v>7566</v>
      </c>
      <c r="L292">
        <v>2540</v>
      </c>
      <c r="M292">
        <v>4.0289999999999999</v>
      </c>
      <c r="N292">
        <v>6.6879999999999997</v>
      </c>
      <c r="O292">
        <v>2.6589999999999998</v>
      </c>
      <c r="Q292">
        <v>0.15</v>
      </c>
      <c r="R292">
        <v>1</v>
      </c>
      <c r="S292">
        <v>0</v>
      </c>
      <c r="T292">
        <v>0</v>
      </c>
      <c r="V292">
        <v>0</v>
      </c>
      <c r="Y292" s="12">
        <v>44846</v>
      </c>
      <c r="Z292">
        <v>5.8796296296296296E-3</v>
      </c>
      <c r="AB292">
        <v>1</v>
      </c>
      <c r="AD292">
        <v>4.7057103028149045</v>
      </c>
      <c r="AE292">
        <v>7.5239381312793281</v>
      </c>
      <c r="AF292">
        <v>2.8182278284644235</v>
      </c>
      <c r="AG292">
        <v>0.26288144558136095</v>
      </c>
    </row>
    <row r="293" spans="1:62" x14ac:dyDescent="0.35">
      <c r="A293">
        <v>60</v>
      </c>
      <c r="B293">
        <v>18</v>
      </c>
      <c r="C293" t="s">
        <v>158</v>
      </c>
      <c r="D293" t="s">
        <v>27</v>
      </c>
      <c r="G293">
        <v>0.5</v>
      </c>
      <c r="H293">
        <v>0.5</v>
      </c>
      <c r="I293">
        <v>4197</v>
      </c>
      <c r="J293">
        <v>7575</v>
      </c>
      <c r="L293">
        <v>2504</v>
      </c>
      <c r="M293">
        <v>3.6349999999999998</v>
      </c>
      <c r="N293">
        <v>6.6959999999999997</v>
      </c>
      <c r="O293">
        <v>3.0609999999999999</v>
      </c>
      <c r="Q293">
        <v>0.14599999999999999</v>
      </c>
      <c r="R293">
        <v>1</v>
      </c>
      <c r="S293">
        <v>0</v>
      </c>
      <c r="T293">
        <v>0</v>
      </c>
      <c r="V293">
        <v>0</v>
      </c>
      <c r="Y293" s="12">
        <v>44846</v>
      </c>
      <c r="Z293">
        <v>1.2939814814814814E-2</v>
      </c>
      <c r="AB293">
        <v>2</v>
      </c>
      <c r="AD293">
        <v>4.1958963406564997</v>
      </c>
      <c r="AE293">
        <v>7.5327266877813797</v>
      </c>
      <c r="AF293">
        <v>3.3368303471248799</v>
      </c>
      <c r="AG293">
        <v>0.25930794751283365</v>
      </c>
      <c r="AK293">
        <v>0.11803368918753897</v>
      </c>
      <c r="AQ293">
        <v>0.42871305805320242</v>
      </c>
      <c r="AW293">
        <v>0.82074855553108272</v>
      </c>
      <c r="BC293">
        <v>2.494981322693429</v>
      </c>
      <c r="BG293">
        <v>4.1934215155974783</v>
      </c>
      <c r="BH293">
        <v>7.5166143341942853</v>
      </c>
      <c r="BI293">
        <v>3.3231928185968069</v>
      </c>
      <c r="BJ293">
        <v>0.26258365407565032</v>
      </c>
    </row>
    <row r="294" spans="1:62" x14ac:dyDescent="0.35">
      <c r="A294">
        <v>61</v>
      </c>
      <c r="B294">
        <v>18</v>
      </c>
      <c r="C294" t="s">
        <v>158</v>
      </c>
      <c r="D294" t="s">
        <v>27</v>
      </c>
      <c r="G294">
        <v>0.5</v>
      </c>
      <c r="H294">
        <v>0.5</v>
      </c>
      <c r="I294">
        <v>4192</v>
      </c>
      <c r="J294">
        <v>7542</v>
      </c>
      <c r="L294">
        <v>2570</v>
      </c>
      <c r="M294">
        <v>3.6309999999999998</v>
      </c>
      <c r="N294">
        <v>6.6680000000000001</v>
      </c>
      <c r="O294">
        <v>3.0369999999999999</v>
      </c>
      <c r="Q294">
        <v>0.153</v>
      </c>
      <c r="R294">
        <v>1</v>
      </c>
      <c r="S294">
        <v>0</v>
      </c>
      <c r="T294">
        <v>0</v>
      </c>
      <c r="V294">
        <v>0</v>
      </c>
      <c r="Y294" s="12">
        <v>44846</v>
      </c>
      <c r="Z294">
        <v>2.0405092592592593E-2</v>
      </c>
      <c r="AB294">
        <v>2</v>
      </c>
      <c r="AD294">
        <v>4.190946690538456</v>
      </c>
      <c r="AE294">
        <v>7.50050198060719</v>
      </c>
      <c r="AF294">
        <v>3.3095552900687339</v>
      </c>
      <c r="AG294">
        <v>0.26585936063846705</v>
      </c>
    </row>
    <row r="295" spans="1:62" x14ac:dyDescent="0.35">
      <c r="A295">
        <v>62</v>
      </c>
      <c r="B295">
        <v>19</v>
      </c>
      <c r="C295" t="s">
        <v>62</v>
      </c>
      <c r="D295" t="s">
        <v>27</v>
      </c>
      <c r="G295">
        <v>0.5</v>
      </c>
      <c r="H295">
        <v>0.5</v>
      </c>
      <c r="I295">
        <v>6794</v>
      </c>
      <c r="J295">
        <v>13495</v>
      </c>
      <c r="L295">
        <v>4681</v>
      </c>
      <c r="M295">
        <v>5.6269999999999998</v>
      </c>
      <c r="N295">
        <v>11.711</v>
      </c>
      <c r="O295">
        <v>6.0839999999999996</v>
      </c>
      <c r="Q295">
        <v>0.374</v>
      </c>
      <c r="R295">
        <v>1</v>
      </c>
      <c r="S295">
        <v>0</v>
      </c>
      <c r="T295">
        <v>0</v>
      </c>
      <c r="V295">
        <v>0</v>
      </c>
      <c r="Y295" s="12">
        <v>44846</v>
      </c>
      <c r="Z295">
        <v>3.3692129629629627E-2</v>
      </c>
      <c r="AB295">
        <v>1</v>
      </c>
      <c r="AD295">
        <v>6.7667446119679138</v>
      </c>
      <c r="AE295">
        <v>13.31364385357548</v>
      </c>
      <c r="AF295">
        <v>6.5468992416075658</v>
      </c>
      <c r="AG295">
        <v>0.47540531682349824</v>
      </c>
    </row>
    <row r="296" spans="1:62" x14ac:dyDescent="0.35">
      <c r="A296">
        <v>63</v>
      </c>
      <c r="B296">
        <v>19</v>
      </c>
      <c r="C296" t="s">
        <v>62</v>
      </c>
      <c r="D296" t="s">
        <v>27</v>
      </c>
      <c r="G296">
        <v>0.5</v>
      </c>
      <c r="H296">
        <v>0.5</v>
      </c>
      <c r="I296">
        <v>7810</v>
      </c>
      <c r="J296">
        <v>13522</v>
      </c>
      <c r="L296">
        <v>4712</v>
      </c>
      <c r="M296">
        <v>6.4059999999999997</v>
      </c>
      <c r="N296">
        <v>11.734</v>
      </c>
      <c r="O296">
        <v>5.3280000000000003</v>
      </c>
      <c r="Q296">
        <v>0.377</v>
      </c>
      <c r="R296">
        <v>1</v>
      </c>
      <c r="S296">
        <v>0</v>
      </c>
      <c r="T296">
        <v>0</v>
      </c>
      <c r="V296">
        <v>0</v>
      </c>
      <c r="Y296" s="12">
        <v>44846</v>
      </c>
      <c r="Z296">
        <v>4.1157407407407406E-2</v>
      </c>
      <c r="AB296">
        <v>1</v>
      </c>
      <c r="AD296">
        <v>7.7725135159542047</v>
      </c>
      <c r="AE296">
        <v>13.340009523081635</v>
      </c>
      <c r="AF296">
        <v>5.5674960071274304</v>
      </c>
      <c r="AG296">
        <v>0.47848249571584117</v>
      </c>
      <c r="AK296">
        <v>0.4723557783981393</v>
      </c>
      <c r="AM296">
        <v>125.07758287061597</v>
      </c>
      <c r="AQ296">
        <v>0.73470223769165877</v>
      </c>
      <c r="AS296">
        <v>102.29714748720221</v>
      </c>
      <c r="AW296">
        <v>1.1021020204027343</v>
      </c>
      <c r="AY296">
        <v>79.516712103788507</v>
      </c>
      <c r="BC296">
        <v>0.97981775889954081</v>
      </c>
      <c r="BE296">
        <v>100.55993284331683</v>
      </c>
      <c r="BG296">
        <v>7.7541998105174468</v>
      </c>
      <c r="BH296">
        <v>13.291184209181347</v>
      </c>
      <c r="BI296">
        <v>5.5369843986639005</v>
      </c>
      <c r="BJ296">
        <v>0.4761497955877747</v>
      </c>
    </row>
    <row r="297" spans="1:62" x14ac:dyDescent="0.35">
      <c r="A297">
        <v>64</v>
      </c>
      <c r="B297">
        <v>19</v>
      </c>
      <c r="C297" t="s">
        <v>62</v>
      </c>
      <c r="D297" t="s">
        <v>27</v>
      </c>
      <c r="G297">
        <v>0.5</v>
      </c>
      <c r="H297">
        <v>0.5</v>
      </c>
      <c r="I297">
        <v>7773</v>
      </c>
      <c r="J297">
        <v>13422</v>
      </c>
      <c r="L297">
        <v>4665</v>
      </c>
      <c r="M297">
        <v>6.3780000000000001</v>
      </c>
      <c r="N297">
        <v>11.65</v>
      </c>
      <c r="O297">
        <v>5.2709999999999999</v>
      </c>
      <c r="Q297">
        <v>0.372</v>
      </c>
      <c r="R297">
        <v>1</v>
      </c>
      <c r="S297">
        <v>0</v>
      </c>
      <c r="T297">
        <v>0</v>
      </c>
      <c r="V297">
        <v>0</v>
      </c>
      <c r="Y297" s="12">
        <v>44846</v>
      </c>
      <c r="Z297">
        <v>4.8993055555555554E-2</v>
      </c>
      <c r="AB297">
        <v>1</v>
      </c>
      <c r="AD297">
        <v>7.735886105080688</v>
      </c>
      <c r="AE297">
        <v>13.242358895281059</v>
      </c>
      <c r="AF297">
        <v>5.5064727902003714</v>
      </c>
      <c r="AG297">
        <v>0.47381709545970829</v>
      </c>
    </row>
    <row r="298" spans="1:62" x14ac:dyDescent="0.35">
      <c r="A298">
        <v>65</v>
      </c>
      <c r="B298">
        <v>20</v>
      </c>
      <c r="C298" t="s">
        <v>63</v>
      </c>
      <c r="D298" t="s">
        <v>27</v>
      </c>
      <c r="G298">
        <v>0.5</v>
      </c>
      <c r="H298">
        <v>0.5</v>
      </c>
      <c r="I298">
        <v>5228</v>
      </c>
      <c r="J298">
        <v>7884</v>
      </c>
      <c r="L298">
        <v>2572</v>
      </c>
      <c r="M298">
        <v>4.4260000000000002</v>
      </c>
      <c r="N298">
        <v>6.9580000000000002</v>
      </c>
      <c r="O298">
        <v>2.532</v>
      </c>
      <c r="Q298">
        <v>0.153</v>
      </c>
      <c r="R298">
        <v>1</v>
      </c>
      <c r="S298">
        <v>0</v>
      </c>
      <c r="T298">
        <v>0</v>
      </c>
      <c r="V298">
        <v>0</v>
      </c>
      <c r="Y298" s="12">
        <v>44846</v>
      </c>
      <c r="Z298">
        <v>6.2337962962962963E-2</v>
      </c>
      <c r="AB298">
        <v>1</v>
      </c>
      <c r="AD298">
        <v>5.2165141949969183</v>
      </c>
      <c r="AE298">
        <v>7.8344671276851585</v>
      </c>
      <c r="AF298">
        <v>2.6179529326882403</v>
      </c>
      <c r="AG298">
        <v>0.26605788830894078</v>
      </c>
    </row>
    <row r="299" spans="1:62" x14ac:dyDescent="0.35">
      <c r="A299">
        <v>66</v>
      </c>
      <c r="B299">
        <v>20</v>
      </c>
      <c r="C299" t="s">
        <v>63</v>
      </c>
      <c r="D299" t="s">
        <v>27</v>
      </c>
      <c r="G299">
        <v>0.5</v>
      </c>
      <c r="H299">
        <v>0.5</v>
      </c>
      <c r="I299">
        <v>4282</v>
      </c>
      <c r="J299">
        <v>7843</v>
      </c>
      <c r="L299">
        <v>2519</v>
      </c>
      <c r="M299">
        <v>3.7</v>
      </c>
      <c r="N299">
        <v>6.923</v>
      </c>
      <c r="O299">
        <v>3.2229999999999999</v>
      </c>
      <c r="Q299">
        <v>0.14699999999999999</v>
      </c>
      <c r="R299">
        <v>1</v>
      </c>
      <c r="S299">
        <v>0</v>
      </c>
      <c r="T299">
        <v>0</v>
      </c>
      <c r="V299">
        <v>0</v>
      </c>
      <c r="Y299" s="12">
        <v>44846</v>
      </c>
      <c r="Z299">
        <v>6.9386574074074073E-2</v>
      </c>
      <c r="AB299">
        <v>1</v>
      </c>
      <c r="AD299">
        <v>4.280040392663226</v>
      </c>
      <c r="AE299">
        <v>7.7944303702869231</v>
      </c>
      <c r="AF299">
        <v>3.5143899776236971</v>
      </c>
      <c r="AG299">
        <v>0.2607969050413867</v>
      </c>
      <c r="AK299">
        <v>0.48689118197162967</v>
      </c>
      <c r="AL299">
        <v>1.8013471009129929</v>
      </c>
      <c r="AQ299">
        <v>0.37514273097938106</v>
      </c>
      <c r="AR299">
        <v>3.8166449458007454</v>
      </c>
      <c r="AW299">
        <v>1.4150214255238347</v>
      </c>
      <c r="AX299">
        <v>6.3019334233061777</v>
      </c>
      <c r="BC299">
        <v>1.1099159809367061</v>
      </c>
      <c r="BD299">
        <v>1.2361830942258665</v>
      </c>
      <c r="BG299">
        <v>4.2696461274153368</v>
      </c>
      <c r="BH299">
        <v>7.8090779644570096</v>
      </c>
      <c r="BI299">
        <v>3.5394318370416729</v>
      </c>
      <c r="BJ299">
        <v>0.25935757943045212</v>
      </c>
    </row>
    <row r="300" spans="1:62" x14ac:dyDescent="0.35">
      <c r="A300">
        <v>67</v>
      </c>
      <c r="B300">
        <v>20</v>
      </c>
      <c r="C300" t="s">
        <v>63</v>
      </c>
      <c r="D300" t="s">
        <v>27</v>
      </c>
      <c r="G300">
        <v>0.5</v>
      </c>
      <c r="H300">
        <v>0.5</v>
      </c>
      <c r="I300">
        <v>4261</v>
      </c>
      <c r="J300">
        <v>7873</v>
      </c>
      <c r="L300">
        <v>2490</v>
      </c>
      <c r="M300">
        <v>3.6840000000000002</v>
      </c>
      <c r="N300">
        <v>6.9480000000000004</v>
      </c>
      <c r="O300">
        <v>3.2639999999999998</v>
      </c>
      <c r="Q300">
        <v>0.14399999999999999</v>
      </c>
      <c r="R300">
        <v>1</v>
      </c>
      <c r="S300">
        <v>0</v>
      </c>
      <c r="T300">
        <v>0</v>
      </c>
      <c r="V300">
        <v>0</v>
      </c>
      <c r="Y300" s="12">
        <v>44846</v>
      </c>
      <c r="Z300">
        <v>7.6932870370370374E-2</v>
      </c>
      <c r="AB300">
        <v>1</v>
      </c>
      <c r="AD300">
        <v>4.2592518621674476</v>
      </c>
      <c r="AE300">
        <v>7.8237255586270962</v>
      </c>
      <c r="AF300">
        <v>3.5644736964596486</v>
      </c>
      <c r="AG300">
        <v>0.2579182538195175</v>
      </c>
    </row>
    <row r="301" spans="1:62" x14ac:dyDescent="0.35">
      <c r="A301">
        <v>68</v>
      </c>
      <c r="B301">
        <v>3</v>
      </c>
      <c r="C301" t="s">
        <v>28</v>
      </c>
      <c r="D301" t="s">
        <v>27</v>
      </c>
      <c r="G301">
        <v>0.5</v>
      </c>
      <c r="H301">
        <v>0.5</v>
      </c>
      <c r="I301">
        <v>1366</v>
      </c>
      <c r="J301">
        <v>528</v>
      </c>
      <c r="L301">
        <v>253</v>
      </c>
      <c r="M301">
        <v>1.4630000000000001</v>
      </c>
      <c r="N301">
        <v>0.72599999999999998</v>
      </c>
      <c r="O301">
        <v>0</v>
      </c>
      <c r="Q301">
        <v>0</v>
      </c>
      <c r="R301">
        <v>1</v>
      </c>
      <c r="S301">
        <v>0</v>
      </c>
      <c r="T301">
        <v>0</v>
      </c>
      <c r="V301">
        <v>0</v>
      </c>
      <c r="Y301" s="12">
        <v>44846</v>
      </c>
      <c r="Z301">
        <v>8.9120370370370364E-2</v>
      </c>
      <c r="AB301">
        <v>1</v>
      </c>
      <c r="AD301">
        <v>1.3934044438206838</v>
      </c>
      <c r="AE301">
        <v>0.65128694667478848</v>
      </c>
      <c r="AF301">
        <v>-0.74211749714589537</v>
      </c>
      <c r="AG301">
        <v>3.5865054394640779E-2</v>
      </c>
    </row>
    <row r="302" spans="1:62" x14ac:dyDescent="0.35">
      <c r="A302">
        <v>69</v>
      </c>
      <c r="B302">
        <v>3</v>
      </c>
      <c r="C302" t="s">
        <v>28</v>
      </c>
      <c r="D302" t="s">
        <v>27</v>
      </c>
      <c r="G302">
        <v>0.5</v>
      </c>
      <c r="H302">
        <v>0.5</v>
      </c>
      <c r="I302">
        <v>222</v>
      </c>
      <c r="J302">
        <v>477</v>
      </c>
      <c r="L302">
        <v>265</v>
      </c>
      <c r="M302">
        <v>0.58599999999999997</v>
      </c>
      <c r="N302">
        <v>0.68200000000000005</v>
      </c>
      <c r="O302">
        <v>9.7000000000000003E-2</v>
      </c>
      <c r="Q302">
        <v>0</v>
      </c>
      <c r="R302">
        <v>1</v>
      </c>
      <c r="S302">
        <v>0</v>
      </c>
      <c r="T302">
        <v>0</v>
      </c>
      <c r="V302">
        <v>0</v>
      </c>
      <c r="Y302" s="12">
        <v>44846</v>
      </c>
      <c r="Z302">
        <v>9.5173611111111112E-2</v>
      </c>
      <c r="AB302">
        <v>1</v>
      </c>
      <c r="AD302">
        <v>0.26092449681249819</v>
      </c>
      <c r="AE302">
        <v>0.60148512649649488</v>
      </c>
      <c r="AF302">
        <v>0.3405606296839967</v>
      </c>
      <c r="AG302">
        <v>3.7056220417483209E-2</v>
      </c>
      <c r="AK302">
        <v>3.47384752739673</v>
      </c>
      <c r="AQ302">
        <v>2.72236854362386</v>
      </c>
      <c r="AW302">
        <v>7.22016679361945</v>
      </c>
      <c r="BC302">
        <v>7.216000753211433</v>
      </c>
      <c r="BG302">
        <v>0.25646981170625971</v>
      </c>
      <c r="BH302">
        <v>0.60978542985954376</v>
      </c>
      <c r="BI302">
        <v>0.35331561815328405</v>
      </c>
      <c r="BJ302">
        <v>3.5765790559403904E-2</v>
      </c>
    </row>
    <row r="303" spans="1:62" x14ac:dyDescent="0.35">
      <c r="A303">
        <v>70</v>
      </c>
      <c r="B303">
        <v>3</v>
      </c>
      <c r="C303" t="s">
        <v>28</v>
      </c>
      <c r="D303" t="s">
        <v>27</v>
      </c>
      <c r="G303">
        <v>0.5</v>
      </c>
      <c r="H303">
        <v>0.5</v>
      </c>
      <c r="I303">
        <v>213</v>
      </c>
      <c r="J303">
        <v>494</v>
      </c>
      <c r="L303">
        <v>239</v>
      </c>
      <c r="M303">
        <v>0.57799999999999996</v>
      </c>
      <c r="N303">
        <v>0.69699999999999995</v>
      </c>
      <c r="O303">
        <v>0.11899999999999999</v>
      </c>
      <c r="Q303">
        <v>0</v>
      </c>
      <c r="R303">
        <v>1</v>
      </c>
      <c r="S303">
        <v>0</v>
      </c>
      <c r="T303">
        <v>0</v>
      </c>
      <c r="V303">
        <v>0</v>
      </c>
      <c r="Y303" s="12">
        <v>44846</v>
      </c>
      <c r="Z303">
        <v>0.10172453703703704</v>
      </c>
      <c r="AB303">
        <v>1</v>
      </c>
      <c r="AD303">
        <v>0.25201512660002123</v>
      </c>
      <c r="AE303">
        <v>0.61808573322259264</v>
      </c>
      <c r="AF303">
        <v>0.3660706066225714</v>
      </c>
      <c r="AG303">
        <v>3.4475360701324599E-2</v>
      </c>
    </row>
    <row r="304" spans="1:62" x14ac:dyDescent="0.35">
      <c r="A304">
        <v>71</v>
      </c>
      <c r="B304">
        <v>1</v>
      </c>
      <c r="C304" t="s">
        <v>71</v>
      </c>
      <c r="D304" t="s">
        <v>27</v>
      </c>
      <c r="G304">
        <v>0.3</v>
      </c>
      <c r="H304">
        <v>0.3</v>
      </c>
      <c r="I304">
        <v>3292</v>
      </c>
      <c r="J304">
        <v>6726</v>
      </c>
      <c r="L304">
        <v>3277</v>
      </c>
      <c r="M304">
        <v>4.9009999999999998</v>
      </c>
      <c r="N304">
        <v>9.9610000000000003</v>
      </c>
      <c r="O304">
        <v>5.0599999999999996</v>
      </c>
      <c r="Q304">
        <v>0.378</v>
      </c>
      <c r="R304">
        <v>1</v>
      </c>
      <c r="S304">
        <v>0</v>
      </c>
      <c r="T304">
        <v>0</v>
      </c>
      <c r="V304">
        <v>0</v>
      </c>
      <c r="Y304" s="12">
        <v>44846</v>
      </c>
      <c r="Z304">
        <v>0.11408564814814814</v>
      </c>
      <c r="AB304">
        <v>1</v>
      </c>
      <c r="AD304">
        <v>5.5000161154845975</v>
      </c>
      <c r="AE304">
        <v>11.172788096257483</v>
      </c>
      <c r="AF304">
        <v>5.6727719807728851</v>
      </c>
      <c r="AG304">
        <v>0.56006482025155613</v>
      </c>
    </row>
    <row r="305" spans="1:62" x14ac:dyDescent="0.35">
      <c r="A305">
        <v>72</v>
      </c>
      <c r="B305">
        <v>1</v>
      </c>
      <c r="C305" t="s">
        <v>71</v>
      </c>
      <c r="D305" t="s">
        <v>27</v>
      </c>
      <c r="G305">
        <v>0.3</v>
      </c>
      <c r="H305">
        <v>0.3</v>
      </c>
      <c r="I305">
        <v>5714</v>
      </c>
      <c r="J305">
        <v>6715</v>
      </c>
      <c r="L305">
        <v>3373</v>
      </c>
      <c r="M305">
        <v>7.9980000000000002</v>
      </c>
      <c r="N305">
        <v>9.9459999999999997</v>
      </c>
      <c r="O305">
        <v>1.9490000000000001</v>
      </c>
      <c r="Q305">
        <v>0.39500000000000002</v>
      </c>
      <c r="R305">
        <v>1</v>
      </c>
      <c r="S305">
        <v>0</v>
      </c>
      <c r="T305">
        <v>0</v>
      </c>
      <c r="V305">
        <v>0</v>
      </c>
      <c r="Y305" s="12">
        <v>44846</v>
      </c>
      <c r="Z305">
        <v>0.12100694444444444</v>
      </c>
      <c r="AB305">
        <v>1</v>
      </c>
      <c r="AD305">
        <v>9.4960336441177926</v>
      </c>
      <c r="AE305">
        <v>11.154885481160711</v>
      </c>
      <c r="AF305">
        <v>1.6588518370429188</v>
      </c>
      <c r="AG305">
        <v>0.57594703388945523</v>
      </c>
      <c r="AI305">
        <v>94.031295370221002</v>
      </c>
      <c r="AK305">
        <v>3.9178420159487044</v>
      </c>
      <c r="AO305">
        <v>91.287749676187886</v>
      </c>
      <c r="AQ305">
        <v>0.57063793639361282</v>
      </c>
      <c r="AU305">
        <v>76.309995596653451</v>
      </c>
      <c r="AW305">
        <v>30.816238926144724</v>
      </c>
      <c r="BA305">
        <v>100.10546933855657</v>
      </c>
      <c r="BC305">
        <v>2.9734918590858785</v>
      </c>
      <c r="BG305">
        <v>9.6857702319760985</v>
      </c>
      <c r="BH305">
        <v>11.123149027125525</v>
      </c>
      <c r="BI305">
        <v>1.4373787951494252</v>
      </c>
      <c r="BJ305">
        <v>0.56750960789432137</v>
      </c>
    </row>
    <row r="306" spans="1:62" x14ac:dyDescent="0.35">
      <c r="A306">
        <v>73</v>
      </c>
      <c r="B306">
        <v>1</v>
      </c>
      <c r="C306" t="s">
        <v>71</v>
      </c>
      <c r="D306" t="s">
        <v>27</v>
      </c>
      <c r="G306">
        <v>0.3</v>
      </c>
      <c r="H306">
        <v>0.3</v>
      </c>
      <c r="I306">
        <v>5944</v>
      </c>
      <c r="J306">
        <v>6676</v>
      </c>
      <c r="L306">
        <v>3271</v>
      </c>
      <c r="M306">
        <v>8.2910000000000004</v>
      </c>
      <c r="N306">
        <v>9.891</v>
      </c>
      <c r="O306">
        <v>1.6</v>
      </c>
      <c r="Q306">
        <v>0.377</v>
      </c>
      <c r="R306">
        <v>1</v>
      </c>
      <c r="S306">
        <v>0</v>
      </c>
      <c r="T306">
        <v>0</v>
      </c>
      <c r="V306">
        <v>0</v>
      </c>
      <c r="Y306" s="12">
        <v>44846</v>
      </c>
      <c r="Z306">
        <v>0.12836805555555555</v>
      </c>
      <c r="AB306">
        <v>1</v>
      </c>
      <c r="AD306">
        <v>9.8755068198344045</v>
      </c>
      <c r="AE306">
        <v>11.091412573090336</v>
      </c>
      <c r="AF306">
        <v>1.2159057532559316</v>
      </c>
      <c r="AG306">
        <v>0.55907218189918739</v>
      </c>
    </row>
    <row r="307" spans="1:62" x14ac:dyDescent="0.35">
      <c r="A307">
        <v>74</v>
      </c>
      <c r="B307">
        <v>21</v>
      </c>
      <c r="C307" t="s">
        <v>159</v>
      </c>
      <c r="D307" t="s">
        <v>27</v>
      </c>
      <c r="G307">
        <v>0.5</v>
      </c>
      <c r="H307">
        <v>0.5</v>
      </c>
      <c r="I307">
        <v>7043</v>
      </c>
      <c r="J307">
        <v>16806</v>
      </c>
      <c r="L307">
        <v>3643</v>
      </c>
      <c r="M307">
        <v>5.8179999999999996</v>
      </c>
      <c r="N307">
        <v>14.516</v>
      </c>
      <c r="O307">
        <v>8.6980000000000004</v>
      </c>
      <c r="Q307">
        <v>0.26500000000000001</v>
      </c>
      <c r="R307">
        <v>1</v>
      </c>
      <c r="S307">
        <v>0</v>
      </c>
      <c r="T307">
        <v>0</v>
      </c>
      <c r="V307">
        <v>0</v>
      </c>
      <c r="Y307" s="12">
        <v>44846</v>
      </c>
      <c r="Z307">
        <v>0.14256944444444444</v>
      </c>
      <c r="AB307">
        <v>1</v>
      </c>
      <c r="AD307">
        <v>7.0132371878464435</v>
      </c>
      <c r="AE307">
        <v>16.546856140052551</v>
      </c>
      <c r="AF307">
        <v>9.5336189522061083</v>
      </c>
      <c r="AG307">
        <v>0.37236945584762782</v>
      </c>
    </row>
    <row r="308" spans="1:62" x14ac:dyDescent="0.35">
      <c r="A308">
        <v>75</v>
      </c>
      <c r="B308">
        <v>21</v>
      </c>
      <c r="C308" t="s">
        <v>159</v>
      </c>
      <c r="D308" t="s">
        <v>27</v>
      </c>
      <c r="G308">
        <v>0.5</v>
      </c>
      <c r="H308">
        <v>0.5</v>
      </c>
      <c r="I308">
        <v>5682</v>
      </c>
      <c r="J308">
        <v>16786</v>
      </c>
      <c r="L308">
        <v>3674</v>
      </c>
      <c r="M308">
        <v>4.774</v>
      </c>
      <c r="N308">
        <v>14.499000000000001</v>
      </c>
      <c r="O308">
        <v>9.7260000000000009</v>
      </c>
      <c r="Q308">
        <v>0.26800000000000002</v>
      </c>
      <c r="R308">
        <v>1</v>
      </c>
      <c r="S308">
        <v>0</v>
      </c>
      <c r="T308">
        <v>0</v>
      </c>
      <c r="V308">
        <v>0</v>
      </c>
      <c r="Y308" s="12">
        <v>44846</v>
      </c>
      <c r="Z308">
        <v>0.15</v>
      </c>
      <c r="AB308">
        <v>1</v>
      </c>
      <c r="AD308">
        <v>5.665942425715202</v>
      </c>
      <c r="AE308">
        <v>16.527326014492438</v>
      </c>
      <c r="AF308">
        <v>10.861383588777237</v>
      </c>
      <c r="AG308">
        <v>0.37544663473997081</v>
      </c>
      <c r="AK308">
        <v>1.4075638576178839</v>
      </c>
      <c r="AQ308">
        <v>0.23605844390997124</v>
      </c>
      <c r="AW308">
        <v>1.0828674036068455</v>
      </c>
      <c r="BC308">
        <v>1.078149996013233</v>
      </c>
      <c r="BG308">
        <v>5.6263452247708603</v>
      </c>
      <c r="BH308">
        <v>16.546856140052554</v>
      </c>
      <c r="BI308">
        <v>10.920510915281692</v>
      </c>
      <c r="BJ308">
        <v>0.37748154336232664</v>
      </c>
    </row>
    <row r="309" spans="1:62" x14ac:dyDescent="0.35">
      <c r="A309">
        <v>76</v>
      </c>
      <c r="B309">
        <v>21</v>
      </c>
      <c r="C309" t="s">
        <v>159</v>
      </c>
      <c r="D309" t="s">
        <v>27</v>
      </c>
      <c r="G309">
        <v>0.5</v>
      </c>
      <c r="H309">
        <v>0.5</v>
      </c>
      <c r="I309">
        <v>5602</v>
      </c>
      <c r="J309">
        <v>16826</v>
      </c>
      <c r="L309">
        <v>3715</v>
      </c>
      <c r="M309">
        <v>4.7130000000000001</v>
      </c>
      <c r="N309">
        <v>14.534000000000001</v>
      </c>
      <c r="O309">
        <v>9.8209999999999997</v>
      </c>
      <c r="Q309">
        <v>0.27300000000000002</v>
      </c>
      <c r="R309">
        <v>1</v>
      </c>
      <c r="S309">
        <v>0</v>
      </c>
      <c r="T309">
        <v>0</v>
      </c>
      <c r="V309">
        <v>0</v>
      </c>
      <c r="Y309" s="12">
        <v>44846</v>
      </c>
      <c r="Z309">
        <v>0.15780092592592593</v>
      </c>
      <c r="AB309">
        <v>1</v>
      </c>
      <c r="AD309">
        <v>5.5867480238265177</v>
      </c>
      <c r="AE309">
        <v>16.566386265612667</v>
      </c>
      <c r="AF309">
        <v>10.97963824178615</v>
      </c>
      <c r="AG309">
        <v>0.37951645198468242</v>
      </c>
    </row>
    <row r="310" spans="1:62" x14ac:dyDescent="0.35">
      <c r="A310">
        <v>77</v>
      </c>
      <c r="B310">
        <v>22</v>
      </c>
      <c r="C310" t="s">
        <v>160</v>
      </c>
      <c r="D310" t="s">
        <v>27</v>
      </c>
      <c r="G310">
        <v>0.5</v>
      </c>
      <c r="H310">
        <v>0.5</v>
      </c>
      <c r="I310">
        <v>3937</v>
      </c>
      <c r="J310">
        <v>6872</v>
      </c>
      <c r="L310">
        <v>2589</v>
      </c>
      <c r="M310">
        <v>3.4350000000000001</v>
      </c>
      <c r="N310">
        <v>6.101</v>
      </c>
      <c r="O310">
        <v>2.6659999999999999</v>
      </c>
      <c r="Q310">
        <v>0.155</v>
      </c>
      <c r="R310">
        <v>1</v>
      </c>
      <c r="S310">
        <v>0</v>
      </c>
      <c r="T310">
        <v>0</v>
      </c>
      <c r="V310">
        <v>0</v>
      </c>
      <c r="Y310" s="12">
        <v>44846</v>
      </c>
      <c r="Z310">
        <v>0.17099537037037038</v>
      </c>
      <c r="AB310">
        <v>1</v>
      </c>
      <c r="AD310">
        <v>3.9385145345182759</v>
      </c>
      <c r="AE310">
        <v>6.846242774343331</v>
      </c>
      <c r="AF310">
        <v>2.907728239825055</v>
      </c>
      <c r="AG310">
        <v>0.26774537350796757</v>
      </c>
    </row>
    <row r="311" spans="1:62" x14ac:dyDescent="0.35">
      <c r="A311">
        <v>78</v>
      </c>
      <c r="B311">
        <v>22</v>
      </c>
      <c r="C311" t="s">
        <v>160</v>
      </c>
      <c r="D311" t="s">
        <v>27</v>
      </c>
      <c r="G311">
        <v>0.5</v>
      </c>
      <c r="H311">
        <v>0.5</v>
      </c>
      <c r="I311">
        <v>3262</v>
      </c>
      <c r="J311">
        <v>6814</v>
      </c>
      <c r="L311">
        <v>2659</v>
      </c>
      <c r="M311">
        <v>2.9180000000000001</v>
      </c>
      <c r="N311">
        <v>6.0510000000000002</v>
      </c>
      <c r="O311">
        <v>3.1339999999999999</v>
      </c>
      <c r="Q311">
        <v>0.16200000000000001</v>
      </c>
      <c r="R311">
        <v>1</v>
      </c>
      <c r="S311">
        <v>0</v>
      </c>
      <c r="T311">
        <v>0</v>
      </c>
      <c r="V311">
        <v>0</v>
      </c>
      <c r="Y311" s="12">
        <v>44846</v>
      </c>
      <c r="Z311">
        <v>0.17804398148148148</v>
      </c>
      <c r="AB311">
        <v>1</v>
      </c>
      <c r="AD311">
        <v>3.2703117685825016</v>
      </c>
      <c r="AE311">
        <v>6.7896054102189964</v>
      </c>
      <c r="AF311">
        <v>3.5192936416364948</v>
      </c>
      <c r="AG311">
        <v>0.27469384197454844</v>
      </c>
      <c r="AK311">
        <v>1.8020336373862818</v>
      </c>
      <c r="AQ311">
        <v>0.83071274126468886</v>
      </c>
      <c r="AW311">
        <v>3.2163594475576676</v>
      </c>
      <c r="BC311">
        <v>1.4926403454584951</v>
      </c>
      <c r="BG311">
        <v>3.2411088328860496</v>
      </c>
      <c r="BH311">
        <v>6.8179240922811637</v>
      </c>
      <c r="BI311">
        <v>3.5768152593951141</v>
      </c>
      <c r="BJ311">
        <v>0.2726589333521926</v>
      </c>
    </row>
    <row r="312" spans="1:62" x14ac:dyDescent="0.35">
      <c r="A312">
        <v>79</v>
      </c>
      <c r="B312">
        <v>22</v>
      </c>
      <c r="C312" t="s">
        <v>160</v>
      </c>
      <c r="D312" t="s">
        <v>27</v>
      </c>
      <c r="G312">
        <v>0.5</v>
      </c>
      <c r="H312">
        <v>0.5</v>
      </c>
      <c r="I312">
        <v>3203</v>
      </c>
      <c r="J312">
        <v>6872</v>
      </c>
      <c r="L312">
        <v>2618</v>
      </c>
      <c r="M312">
        <v>2.8719999999999999</v>
      </c>
      <c r="N312">
        <v>6.1</v>
      </c>
      <c r="O312">
        <v>3.2280000000000002</v>
      </c>
      <c r="Q312">
        <v>0.158</v>
      </c>
      <c r="R312">
        <v>1</v>
      </c>
      <c r="S312">
        <v>0</v>
      </c>
      <c r="T312">
        <v>0</v>
      </c>
      <c r="V312">
        <v>0</v>
      </c>
      <c r="Y312" s="12">
        <v>44846</v>
      </c>
      <c r="Z312">
        <v>0.18550925925925923</v>
      </c>
      <c r="AB312">
        <v>1</v>
      </c>
      <c r="AD312">
        <v>3.2119058971895971</v>
      </c>
      <c r="AE312">
        <v>6.846242774343331</v>
      </c>
      <c r="AF312">
        <v>3.6343368771537339</v>
      </c>
      <c r="AG312">
        <v>0.27062402472983682</v>
      </c>
    </row>
    <row r="313" spans="1:62" x14ac:dyDescent="0.35">
      <c r="A313">
        <v>80</v>
      </c>
      <c r="B313">
        <v>23</v>
      </c>
      <c r="C313" t="s">
        <v>161</v>
      </c>
      <c r="D313" t="s">
        <v>27</v>
      </c>
      <c r="G313">
        <v>0.5</v>
      </c>
      <c r="H313">
        <v>0.5</v>
      </c>
      <c r="I313">
        <v>3837</v>
      </c>
      <c r="J313">
        <v>7560</v>
      </c>
      <c r="L313">
        <v>2103</v>
      </c>
      <c r="M313">
        <v>3.3580000000000001</v>
      </c>
      <c r="N313">
        <v>6.6829999999999998</v>
      </c>
      <c r="O313">
        <v>3.3250000000000002</v>
      </c>
      <c r="Q313">
        <v>0.104</v>
      </c>
      <c r="R313">
        <v>1</v>
      </c>
      <c r="S313">
        <v>0</v>
      </c>
      <c r="T313">
        <v>0</v>
      </c>
      <c r="V313">
        <v>0</v>
      </c>
      <c r="Y313" s="12">
        <v>44846</v>
      </c>
      <c r="Z313">
        <v>0.19849537037037038</v>
      </c>
      <c r="AB313">
        <v>1</v>
      </c>
      <c r="AD313">
        <v>3.8395215321574203</v>
      </c>
      <c r="AE313">
        <v>7.5180790936112931</v>
      </c>
      <c r="AF313">
        <v>3.6785575614538728</v>
      </c>
      <c r="AG313">
        <v>0.21950314958284906</v>
      </c>
    </row>
    <row r="314" spans="1:62" x14ac:dyDescent="0.35">
      <c r="A314">
        <v>81</v>
      </c>
      <c r="B314">
        <v>23</v>
      </c>
      <c r="C314" t="s">
        <v>161</v>
      </c>
      <c r="D314" t="s">
        <v>27</v>
      </c>
      <c r="G314">
        <v>0.5</v>
      </c>
      <c r="H314">
        <v>0.5</v>
      </c>
      <c r="I314">
        <v>4051</v>
      </c>
      <c r="J314">
        <v>8035</v>
      </c>
      <c r="L314">
        <v>2210</v>
      </c>
      <c r="M314">
        <v>3.5230000000000001</v>
      </c>
      <c r="N314">
        <v>7.0860000000000003</v>
      </c>
      <c r="O314">
        <v>3.5630000000000002</v>
      </c>
      <c r="Q314">
        <v>0.115</v>
      </c>
      <c r="R314">
        <v>1</v>
      </c>
      <c r="S314">
        <v>0</v>
      </c>
      <c r="T314">
        <v>0</v>
      </c>
      <c r="V314">
        <v>0</v>
      </c>
      <c r="Y314" s="12">
        <v>44846</v>
      </c>
      <c r="Z314">
        <v>0.2056597222222222</v>
      </c>
      <c r="AB314">
        <v>1</v>
      </c>
      <c r="AD314">
        <v>4.0513665572096507</v>
      </c>
      <c r="AE314">
        <v>7.9819195756640289</v>
      </c>
      <c r="AF314">
        <v>3.9305530184543782</v>
      </c>
      <c r="AG314">
        <v>0.23012437995319407</v>
      </c>
      <c r="AK314">
        <v>3.4105275596672469</v>
      </c>
      <c r="AQ314">
        <v>5.7128790798171938</v>
      </c>
      <c r="AW314">
        <v>16.047483735380922</v>
      </c>
      <c r="BC314">
        <v>3.6007388622896643</v>
      </c>
      <c r="BG314">
        <v>4.1216515888858583</v>
      </c>
      <c r="BH314">
        <v>7.7602526505567218</v>
      </c>
      <c r="BI314">
        <v>3.6386010616708635</v>
      </c>
      <c r="BJ314">
        <v>0.22605456270848243</v>
      </c>
    </row>
    <row r="315" spans="1:62" x14ac:dyDescent="0.35">
      <c r="A315">
        <v>82</v>
      </c>
      <c r="B315">
        <v>23</v>
      </c>
      <c r="C315" t="s">
        <v>161</v>
      </c>
      <c r="D315" t="s">
        <v>27</v>
      </c>
      <c r="G315">
        <v>0.5</v>
      </c>
      <c r="H315">
        <v>0.5</v>
      </c>
      <c r="I315">
        <v>4193</v>
      </c>
      <c r="J315">
        <v>7581</v>
      </c>
      <c r="L315">
        <v>2128</v>
      </c>
      <c r="M315">
        <v>3.6320000000000001</v>
      </c>
      <c r="N315">
        <v>6.7009999999999996</v>
      </c>
      <c r="O315">
        <v>3.069</v>
      </c>
      <c r="Q315">
        <v>0.107</v>
      </c>
      <c r="R315">
        <v>1</v>
      </c>
      <c r="S315">
        <v>0</v>
      </c>
      <c r="T315">
        <v>0</v>
      </c>
      <c r="V315">
        <v>0</v>
      </c>
      <c r="Y315" s="12">
        <v>44846</v>
      </c>
      <c r="Z315">
        <v>0.21314814814814817</v>
      </c>
      <c r="AB315">
        <v>1</v>
      </c>
      <c r="AD315">
        <v>4.1919366205620658</v>
      </c>
      <c r="AE315">
        <v>7.5385857254494146</v>
      </c>
      <c r="AF315">
        <v>3.3466491048873488</v>
      </c>
      <c r="AG315">
        <v>0.22198474546377078</v>
      </c>
    </row>
    <row r="316" spans="1:62" x14ac:dyDescent="0.35">
      <c r="A316">
        <v>83</v>
      </c>
      <c r="B316">
        <v>24</v>
      </c>
      <c r="C316" t="s">
        <v>162</v>
      </c>
      <c r="D316" t="s">
        <v>27</v>
      </c>
      <c r="G316">
        <v>0.5</v>
      </c>
      <c r="H316">
        <v>0.5</v>
      </c>
      <c r="I316">
        <v>3450</v>
      </c>
      <c r="J316">
        <v>5752</v>
      </c>
      <c r="L316">
        <v>1784</v>
      </c>
      <c r="M316">
        <v>3.0619999999999998</v>
      </c>
      <c r="N316">
        <v>5.1509999999999998</v>
      </c>
      <c r="O316">
        <v>2.09</v>
      </c>
      <c r="Q316">
        <v>7.0999999999999994E-2</v>
      </c>
      <c r="R316">
        <v>1</v>
      </c>
      <c r="S316">
        <v>0</v>
      </c>
      <c r="T316">
        <v>0</v>
      </c>
      <c r="V316">
        <v>0</v>
      </c>
      <c r="Y316" s="12">
        <v>44846</v>
      </c>
      <c r="Z316">
        <v>0.22600694444444444</v>
      </c>
      <c r="AB316">
        <v>1</v>
      </c>
      <c r="AD316">
        <v>3.4564186130209098</v>
      </c>
      <c r="AE316">
        <v>5.7525557429768792</v>
      </c>
      <c r="AF316">
        <v>2.2961371299559694</v>
      </c>
      <c r="AG316">
        <v>0.18783798614228772</v>
      </c>
    </row>
    <row r="317" spans="1:62" x14ac:dyDescent="0.35">
      <c r="A317">
        <v>84</v>
      </c>
      <c r="B317">
        <v>24</v>
      </c>
      <c r="C317" t="s">
        <v>162</v>
      </c>
      <c r="D317" t="s">
        <v>27</v>
      </c>
      <c r="G317">
        <v>0.5</v>
      </c>
      <c r="H317">
        <v>0.5</v>
      </c>
      <c r="I317">
        <v>3145</v>
      </c>
      <c r="J317">
        <v>5685</v>
      </c>
      <c r="L317">
        <v>1794</v>
      </c>
      <c r="M317">
        <v>2.8279999999999998</v>
      </c>
      <c r="N317">
        <v>5.0949999999999998</v>
      </c>
      <c r="O317">
        <v>2.2669999999999999</v>
      </c>
      <c r="Q317">
        <v>7.1999999999999995E-2</v>
      </c>
      <c r="R317">
        <v>1</v>
      </c>
      <c r="S317">
        <v>0</v>
      </c>
      <c r="T317">
        <v>0</v>
      </c>
      <c r="V317">
        <v>0</v>
      </c>
      <c r="Y317" s="12">
        <v>44846</v>
      </c>
      <c r="Z317">
        <v>0.23303240740740741</v>
      </c>
      <c r="AB317">
        <v>1</v>
      </c>
      <c r="AD317">
        <v>3.154489955820301</v>
      </c>
      <c r="AE317">
        <v>5.6871298223504931</v>
      </c>
      <c r="AF317">
        <v>2.5326398665301921</v>
      </c>
      <c r="AG317">
        <v>0.18883062449465643</v>
      </c>
      <c r="AK317">
        <v>2.8970938925430612</v>
      </c>
      <c r="AQ317">
        <v>1.7171932961149002E-2</v>
      </c>
      <c r="AW317">
        <v>3.4575257274677011</v>
      </c>
      <c r="BC317">
        <v>1.0458553261394963</v>
      </c>
      <c r="BG317">
        <v>3.109448139746112</v>
      </c>
      <c r="BH317">
        <v>5.6866415692114902</v>
      </c>
      <c r="BI317">
        <v>2.5771934294653782</v>
      </c>
      <c r="BJ317">
        <v>0.18982326284702511</v>
      </c>
    </row>
    <row r="318" spans="1:62" x14ac:dyDescent="0.35">
      <c r="A318">
        <v>85</v>
      </c>
      <c r="B318">
        <v>24</v>
      </c>
      <c r="C318" t="s">
        <v>162</v>
      </c>
      <c r="D318" t="s">
        <v>27</v>
      </c>
      <c r="G318">
        <v>0.5</v>
      </c>
      <c r="H318">
        <v>0.5</v>
      </c>
      <c r="I318">
        <v>3054</v>
      </c>
      <c r="J318">
        <v>5684</v>
      </c>
      <c r="L318">
        <v>1814</v>
      </c>
      <c r="M318">
        <v>2.758</v>
      </c>
      <c r="N318">
        <v>5.0940000000000003</v>
      </c>
      <c r="O318">
        <v>2.3359999999999999</v>
      </c>
      <c r="Q318">
        <v>7.3999999999999996E-2</v>
      </c>
      <c r="R318">
        <v>1</v>
      </c>
      <c r="S318">
        <v>0</v>
      </c>
      <c r="T318">
        <v>0</v>
      </c>
      <c r="V318">
        <v>0</v>
      </c>
      <c r="Y318" s="12">
        <v>44846</v>
      </c>
      <c r="Z318">
        <v>0.24033564814814815</v>
      </c>
      <c r="AB318">
        <v>1</v>
      </c>
      <c r="AD318">
        <v>3.0644063236719226</v>
      </c>
      <c r="AE318">
        <v>5.6861533160724873</v>
      </c>
      <c r="AF318">
        <v>2.6217469924005647</v>
      </c>
      <c r="AG318">
        <v>0.19081590119939382</v>
      </c>
    </row>
    <row r="319" spans="1:62" x14ac:dyDescent="0.35">
      <c r="A319">
        <v>86</v>
      </c>
      <c r="B319">
        <v>25</v>
      </c>
      <c r="C319" t="s">
        <v>163</v>
      </c>
      <c r="D319" t="s">
        <v>27</v>
      </c>
      <c r="G319">
        <v>0.5</v>
      </c>
      <c r="H319">
        <v>0.5</v>
      </c>
      <c r="I319">
        <v>5269</v>
      </c>
      <c r="J319">
        <v>8098</v>
      </c>
      <c r="L319">
        <v>6486</v>
      </c>
      <c r="M319">
        <v>4.4569999999999999</v>
      </c>
      <c r="N319">
        <v>7.1390000000000002</v>
      </c>
      <c r="O319">
        <v>2.6819999999999999</v>
      </c>
      <c r="Q319">
        <v>0.56200000000000006</v>
      </c>
      <c r="R319">
        <v>1</v>
      </c>
      <c r="S319">
        <v>0</v>
      </c>
      <c r="T319">
        <v>0</v>
      </c>
      <c r="V319">
        <v>0</v>
      </c>
      <c r="Y319" s="12">
        <v>44846</v>
      </c>
      <c r="Z319">
        <v>0.25349537037037034</v>
      </c>
      <c r="AB319">
        <v>1</v>
      </c>
      <c r="AD319">
        <v>5.2571013259648689</v>
      </c>
      <c r="AE319">
        <v>8.0434394711783934</v>
      </c>
      <c r="AF319">
        <v>2.7863381452135245</v>
      </c>
      <c r="AG319">
        <v>0.65457653942604732</v>
      </c>
    </row>
    <row r="320" spans="1:62" x14ac:dyDescent="0.35">
      <c r="A320">
        <v>87</v>
      </c>
      <c r="B320">
        <v>25</v>
      </c>
      <c r="C320" t="s">
        <v>163</v>
      </c>
      <c r="D320" t="s">
        <v>27</v>
      </c>
      <c r="G320">
        <v>0.5</v>
      </c>
      <c r="H320">
        <v>0.5</v>
      </c>
      <c r="I320">
        <v>6052</v>
      </c>
      <c r="J320">
        <v>8103</v>
      </c>
      <c r="L320">
        <v>6524</v>
      </c>
      <c r="M320">
        <v>5.0579999999999998</v>
      </c>
      <c r="N320">
        <v>7.1429999999999998</v>
      </c>
      <c r="O320">
        <v>2.085</v>
      </c>
      <c r="Q320">
        <v>0.56599999999999995</v>
      </c>
      <c r="R320">
        <v>1</v>
      </c>
      <c r="S320">
        <v>0</v>
      </c>
      <c r="T320">
        <v>0</v>
      </c>
      <c r="V320">
        <v>0</v>
      </c>
      <c r="Y320" s="12">
        <v>44846</v>
      </c>
      <c r="Z320">
        <v>0.26065972222222222</v>
      </c>
      <c r="AB320">
        <v>1</v>
      </c>
      <c r="AD320">
        <v>6.0322165344503667</v>
      </c>
      <c r="AE320">
        <v>8.0483220025684208</v>
      </c>
      <c r="AF320">
        <v>2.0161054681180541</v>
      </c>
      <c r="AG320">
        <v>0.65834856516504847</v>
      </c>
      <c r="AK320">
        <v>0.52652547058826304</v>
      </c>
      <c r="AQ320">
        <v>0.80399990136611144</v>
      </c>
      <c r="AW320">
        <v>1.6388124072857322</v>
      </c>
      <c r="BC320">
        <v>1.3032125689598559</v>
      </c>
      <c r="BG320">
        <v>6.0163776540726301</v>
      </c>
      <c r="BH320">
        <v>8.0160972953942302</v>
      </c>
      <c r="BI320">
        <v>1.9997196413216001</v>
      </c>
      <c r="BJ320">
        <v>0.66266654199785235</v>
      </c>
    </row>
    <row r="321" spans="1:62" x14ac:dyDescent="0.35">
      <c r="A321">
        <v>88</v>
      </c>
      <c r="B321">
        <v>25</v>
      </c>
      <c r="C321" t="s">
        <v>163</v>
      </c>
      <c r="D321" t="s">
        <v>27</v>
      </c>
      <c r="G321">
        <v>0.5</v>
      </c>
      <c r="H321">
        <v>0.5</v>
      </c>
      <c r="I321">
        <v>6020</v>
      </c>
      <c r="J321">
        <v>8037</v>
      </c>
      <c r="L321">
        <v>6611</v>
      </c>
      <c r="M321">
        <v>5.0330000000000004</v>
      </c>
      <c r="N321">
        <v>7.0869999999999997</v>
      </c>
      <c r="O321">
        <v>2.0539999999999998</v>
      </c>
      <c r="Q321">
        <v>0.57499999999999996</v>
      </c>
      <c r="R321">
        <v>1</v>
      </c>
      <c r="S321">
        <v>0</v>
      </c>
      <c r="T321">
        <v>0</v>
      </c>
      <c r="V321">
        <v>0</v>
      </c>
      <c r="Y321" s="12">
        <v>44846</v>
      </c>
      <c r="Z321">
        <v>0.26818287037037036</v>
      </c>
      <c r="AB321">
        <v>1</v>
      </c>
      <c r="AD321">
        <v>6.0005387736948936</v>
      </c>
      <c r="AE321">
        <v>7.9838725882200396</v>
      </c>
      <c r="AF321">
        <v>1.983333814525146</v>
      </c>
      <c r="AG321">
        <v>0.66698451883065613</v>
      </c>
    </row>
    <row r="322" spans="1:62" x14ac:dyDescent="0.35">
      <c r="A322">
        <v>89</v>
      </c>
      <c r="B322">
        <v>26</v>
      </c>
      <c r="C322" t="s">
        <v>164</v>
      </c>
      <c r="D322" t="s">
        <v>27</v>
      </c>
      <c r="G322">
        <v>0.5</v>
      </c>
      <c r="H322">
        <v>0.5</v>
      </c>
      <c r="I322">
        <v>7505</v>
      </c>
      <c r="J322">
        <v>11075</v>
      </c>
      <c r="L322">
        <v>1649</v>
      </c>
      <c r="M322">
        <v>6.1719999999999997</v>
      </c>
      <c r="N322">
        <v>9.6609999999999996</v>
      </c>
      <c r="O322">
        <v>3.4889999999999999</v>
      </c>
      <c r="Q322">
        <v>5.6000000000000001E-2</v>
      </c>
      <c r="R322">
        <v>1</v>
      </c>
      <c r="S322">
        <v>0</v>
      </c>
      <c r="T322">
        <v>0</v>
      </c>
      <c r="V322">
        <v>0</v>
      </c>
      <c r="Y322" s="12">
        <v>44846</v>
      </c>
      <c r="Z322">
        <v>0.28164351851851849</v>
      </c>
      <c r="AB322">
        <v>1</v>
      </c>
      <c r="AD322">
        <v>7.4705848587535959</v>
      </c>
      <c r="AE322">
        <v>10.950498660801539</v>
      </c>
      <c r="AF322">
        <v>3.4799138020479434</v>
      </c>
      <c r="AG322">
        <v>0.17443736838531038</v>
      </c>
    </row>
    <row r="323" spans="1:62" x14ac:dyDescent="0.35">
      <c r="A323">
        <v>90</v>
      </c>
      <c r="B323">
        <v>26</v>
      </c>
      <c r="C323" t="s">
        <v>164</v>
      </c>
      <c r="D323" t="s">
        <v>27</v>
      </c>
      <c r="G323">
        <v>0.5</v>
      </c>
      <c r="H323">
        <v>0.5</v>
      </c>
      <c r="I323">
        <v>8121</v>
      </c>
      <c r="J323">
        <v>11066</v>
      </c>
      <c r="L323">
        <v>1652</v>
      </c>
      <c r="M323">
        <v>6.6449999999999996</v>
      </c>
      <c r="N323">
        <v>9.6539999999999999</v>
      </c>
      <c r="O323">
        <v>3.0089999999999999</v>
      </c>
      <c r="Q323">
        <v>5.7000000000000002E-2</v>
      </c>
      <c r="R323">
        <v>1</v>
      </c>
      <c r="S323">
        <v>0</v>
      </c>
      <c r="T323">
        <v>0</v>
      </c>
      <c r="V323">
        <v>0</v>
      </c>
      <c r="Y323" s="12">
        <v>44846</v>
      </c>
      <c r="Z323">
        <v>0.28900462962962964</v>
      </c>
      <c r="AB323">
        <v>1</v>
      </c>
      <c r="AD323">
        <v>8.0803817532964644</v>
      </c>
      <c r="AE323">
        <v>10.941710104299489</v>
      </c>
      <c r="AF323">
        <v>2.8613283510030243</v>
      </c>
      <c r="AG323">
        <v>0.17473515989102101</v>
      </c>
      <c r="AK323">
        <v>0.67608442199944363</v>
      </c>
      <c r="AQ323">
        <v>2.6770282577962656E-2</v>
      </c>
      <c r="AW323">
        <v>1.9853061864862376</v>
      </c>
      <c r="BC323">
        <v>0.45550035314677095</v>
      </c>
      <c r="BG323">
        <v>8.0531586776472288</v>
      </c>
      <c r="BH323">
        <v>10.943174863716497</v>
      </c>
      <c r="BI323">
        <v>2.8900161860692677</v>
      </c>
      <c r="BJ323">
        <v>0.17433810455007354</v>
      </c>
    </row>
    <row r="324" spans="1:62" x14ac:dyDescent="0.35">
      <c r="A324">
        <v>91</v>
      </c>
      <c r="B324">
        <v>26</v>
      </c>
      <c r="C324" t="s">
        <v>164</v>
      </c>
      <c r="D324" t="s">
        <v>27</v>
      </c>
      <c r="G324">
        <v>0.5</v>
      </c>
      <c r="H324">
        <v>0.5</v>
      </c>
      <c r="I324">
        <v>8066</v>
      </c>
      <c r="J324">
        <v>11069</v>
      </c>
      <c r="L324">
        <v>1644</v>
      </c>
      <c r="M324">
        <v>6.6029999999999998</v>
      </c>
      <c r="N324">
        <v>9.6560000000000006</v>
      </c>
      <c r="O324">
        <v>3.0529999999999999</v>
      </c>
      <c r="Q324">
        <v>5.6000000000000001E-2</v>
      </c>
      <c r="R324">
        <v>1</v>
      </c>
      <c r="S324">
        <v>0</v>
      </c>
      <c r="T324">
        <v>0</v>
      </c>
      <c r="V324">
        <v>0</v>
      </c>
      <c r="Y324" s="12">
        <v>44846</v>
      </c>
      <c r="Z324">
        <v>0.29674768518518518</v>
      </c>
      <c r="AB324">
        <v>1</v>
      </c>
      <c r="AD324">
        <v>8.0259356019979951</v>
      </c>
      <c r="AE324">
        <v>10.944639623133506</v>
      </c>
      <c r="AF324">
        <v>2.9187040211355111</v>
      </c>
      <c r="AG324">
        <v>0.17394104920912604</v>
      </c>
    </row>
    <row r="325" spans="1:62" x14ac:dyDescent="0.35">
      <c r="A325">
        <v>92</v>
      </c>
      <c r="B325">
        <v>27</v>
      </c>
      <c r="C325" t="s">
        <v>165</v>
      </c>
      <c r="D325" t="s">
        <v>27</v>
      </c>
      <c r="G325">
        <v>0.5</v>
      </c>
      <c r="H325">
        <v>0.5</v>
      </c>
      <c r="I325">
        <v>5389</v>
      </c>
      <c r="J325">
        <v>7494</v>
      </c>
      <c r="L325">
        <v>1980</v>
      </c>
      <c r="M325">
        <v>4.5490000000000004</v>
      </c>
      <c r="N325">
        <v>6.6280000000000001</v>
      </c>
      <c r="O325">
        <v>2.0790000000000002</v>
      </c>
      <c r="Q325">
        <v>9.0999999999999998E-2</v>
      </c>
      <c r="R325">
        <v>1</v>
      </c>
      <c r="S325">
        <v>0</v>
      </c>
      <c r="T325">
        <v>0</v>
      </c>
      <c r="V325">
        <v>0</v>
      </c>
      <c r="Y325" s="12">
        <v>44846</v>
      </c>
      <c r="Z325">
        <v>0.31</v>
      </c>
      <c r="AB325">
        <v>1</v>
      </c>
      <c r="AD325">
        <v>5.3758929287978958</v>
      </c>
      <c r="AE325">
        <v>7.4536296792629129</v>
      </c>
      <c r="AF325">
        <v>2.077736750465017</v>
      </c>
      <c r="AG325">
        <v>0.20729369784871413</v>
      </c>
    </row>
    <row r="326" spans="1:62" x14ac:dyDescent="0.35">
      <c r="A326">
        <v>93</v>
      </c>
      <c r="B326">
        <v>27</v>
      </c>
      <c r="C326" t="s">
        <v>165</v>
      </c>
      <c r="D326" t="s">
        <v>27</v>
      </c>
      <c r="G326">
        <v>0.5</v>
      </c>
      <c r="H326">
        <v>0.5</v>
      </c>
      <c r="I326">
        <v>4157</v>
      </c>
      <c r="J326">
        <v>7518</v>
      </c>
      <c r="L326">
        <v>1979</v>
      </c>
      <c r="M326">
        <v>3.6040000000000001</v>
      </c>
      <c r="N326">
        <v>6.6479999999999997</v>
      </c>
      <c r="O326">
        <v>3.0430000000000001</v>
      </c>
      <c r="Q326">
        <v>9.0999999999999998E-2</v>
      </c>
      <c r="R326">
        <v>1</v>
      </c>
      <c r="S326">
        <v>0</v>
      </c>
      <c r="T326">
        <v>0</v>
      </c>
      <c r="V326">
        <v>0</v>
      </c>
      <c r="Y326" s="12">
        <v>44846</v>
      </c>
      <c r="Z326">
        <v>0.31708333333333333</v>
      </c>
      <c r="AB326">
        <v>1</v>
      </c>
      <c r="AD326">
        <v>4.1562991397121571</v>
      </c>
      <c r="AE326">
        <v>7.477065829935051</v>
      </c>
      <c r="AF326">
        <v>3.3207666902228938</v>
      </c>
      <c r="AG326">
        <v>0.20719443401347726</v>
      </c>
      <c r="AK326">
        <v>1.2779314614886781</v>
      </c>
      <c r="AQ326">
        <v>0.3519999226521458</v>
      </c>
      <c r="AW326">
        <v>0.81913329574049087</v>
      </c>
      <c r="BC326">
        <v>1.2049293851951861</v>
      </c>
      <c r="BG326">
        <v>4.1830272503495882</v>
      </c>
      <c r="BH326">
        <v>7.4902486646881288</v>
      </c>
      <c r="BI326">
        <v>3.3072214143385406</v>
      </c>
      <c r="BJ326">
        <v>0.20595363607301639</v>
      </c>
    </row>
    <row r="327" spans="1:62" x14ac:dyDescent="0.35">
      <c r="A327">
        <v>94</v>
      </c>
      <c r="B327">
        <v>27</v>
      </c>
      <c r="C327" t="s">
        <v>165</v>
      </c>
      <c r="D327" t="s">
        <v>27</v>
      </c>
      <c r="G327">
        <v>0.5</v>
      </c>
      <c r="H327">
        <v>0.5</v>
      </c>
      <c r="I327">
        <v>4211</v>
      </c>
      <c r="J327">
        <v>7545</v>
      </c>
      <c r="L327">
        <v>1954</v>
      </c>
      <c r="M327">
        <v>3.645</v>
      </c>
      <c r="N327">
        <v>6.67</v>
      </c>
      <c r="O327">
        <v>3.0249999999999999</v>
      </c>
      <c r="Q327">
        <v>8.7999999999999995E-2</v>
      </c>
      <c r="R327">
        <v>1</v>
      </c>
      <c r="S327">
        <v>0</v>
      </c>
      <c r="T327">
        <v>0</v>
      </c>
      <c r="V327">
        <v>0</v>
      </c>
      <c r="Y327" s="12">
        <v>44846</v>
      </c>
      <c r="Z327">
        <v>0.32466435185185188</v>
      </c>
      <c r="AB327">
        <v>1</v>
      </c>
      <c r="AD327">
        <v>4.2097553609870193</v>
      </c>
      <c r="AE327">
        <v>7.5034314994412066</v>
      </c>
      <c r="AF327">
        <v>3.2936761384541873</v>
      </c>
      <c r="AG327">
        <v>0.20471283813255553</v>
      </c>
    </row>
    <row r="328" spans="1:62" x14ac:dyDescent="0.35">
      <c r="A328">
        <v>95</v>
      </c>
      <c r="B328">
        <v>28</v>
      </c>
      <c r="C328" t="s">
        <v>166</v>
      </c>
      <c r="D328" t="s">
        <v>27</v>
      </c>
      <c r="G328">
        <v>0.5</v>
      </c>
      <c r="H328">
        <v>0.5</v>
      </c>
      <c r="I328">
        <v>5871</v>
      </c>
      <c r="J328">
        <v>8438</v>
      </c>
      <c r="L328">
        <v>10025</v>
      </c>
      <c r="M328">
        <v>4.9189999999999996</v>
      </c>
      <c r="N328">
        <v>7.4269999999999996</v>
      </c>
      <c r="O328">
        <v>2.508</v>
      </c>
      <c r="Q328">
        <v>0.93300000000000005</v>
      </c>
      <c r="R328">
        <v>1</v>
      </c>
      <c r="S328">
        <v>0</v>
      </c>
      <c r="T328">
        <v>0</v>
      </c>
      <c r="V328">
        <v>0</v>
      </c>
      <c r="Y328" s="12">
        <v>44846</v>
      </c>
      <c r="Z328">
        <v>0.33785879629629628</v>
      </c>
      <c r="AB328">
        <v>1</v>
      </c>
      <c r="AD328">
        <v>5.8530392001772187</v>
      </c>
      <c r="AE328">
        <v>8.3754516057003503</v>
      </c>
      <c r="AF328">
        <v>2.5224124055231316</v>
      </c>
      <c r="AG328">
        <v>1.0058712523293281</v>
      </c>
    </row>
    <row r="329" spans="1:62" x14ac:dyDescent="0.35">
      <c r="A329">
        <v>96</v>
      </c>
      <c r="B329">
        <v>28</v>
      </c>
      <c r="C329" t="s">
        <v>166</v>
      </c>
      <c r="D329" t="s">
        <v>27</v>
      </c>
      <c r="G329">
        <v>0.5</v>
      </c>
      <c r="H329">
        <v>0.5</v>
      </c>
      <c r="I329">
        <v>6534</v>
      </c>
      <c r="J329">
        <v>8443</v>
      </c>
      <c r="L329">
        <v>10121</v>
      </c>
      <c r="M329">
        <v>5.4279999999999999</v>
      </c>
      <c r="N329">
        <v>7.431</v>
      </c>
      <c r="O329">
        <v>2.004</v>
      </c>
      <c r="Q329">
        <v>0.94299999999999995</v>
      </c>
      <c r="R329">
        <v>1</v>
      </c>
      <c r="S329">
        <v>0</v>
      </c>
      <c r="T329">
        <v>0</v>
      </c>
      <c r="V329">
        <v>0</v>
      </c>
      <c r="Y329" s="12">
        <v>44846</v>
      </c>
      <c r="Z329">
        <v>0.34520833333333334</v>
      </c>
      <c r="AB329">
        <v>1</v>
      </c>
      <c r="AD329">
        <v>6.5093628058296895</v>
      </c>
      <c r="AE329">
        <v>8.3803341370903794</v>
      </c>
      <c r="AF329">
        <v>1.8709713312606899</v>
      </c>
      <c r="AG329">
        <v>1.0154005805120676</v>
      </c>
      <c r="AK329">
        <v>1.7785605511795664</v>
      </c>
      <c r="AQ329">
        <v>8.1599763541927578E-2</v>
      </c>
      <c r="AW329">
        <v>6.8345601389643003</v>
      </c>
      <c r="BC329">
        <v>0.50705437528996544</v>
      </c>
      <c r="BG329">
        <v>6.5677686772225936</v>
      </c>
      <c r="BH329">
        <v>8.3769163651173599</v>
      </c>
      <c r="BI329">
        <v>1.809147687894765</v>
      </c>
      <c r="BJ329">
        <v>1.0179814402282261</v>
      </c>
    </row>
    <row r="330" spans="1:62" x14ac:dyDescent="0.35">
      <c r="A330">
        <v>97</v>
      </c>
      <c r="B330">
        <v>28</v>
      </c>
      <c r="C330" t="s">
        <v>166</v>
      </c>
      <c r="D330" t="s">
        <v>27</v>
      </c>
      <c r="G330">
        <v>0.5</v>
      </c>
      <c r="H330">
        <v>0.5</v>
      </c>
      <c r="I330">
        <v>6652</v>
      </c>
      <c r="J330">
        <v>8436</v>
      </c>
      <c r="L330">
        <v>10173</v>
      </c>
      <c r="M330">
        <v>5.5179999999999998</v>
      </c>
      <c r="N330">
        <v>7.4249999999999998</v>
      </c>
      <c r="O330">
        <v>1.907</v>
      </c>
      <c r="Q330">
        <v>0.94799999999999995</v>
      </c>
      <c r="R330">
        <v>1</v>
      </c>
      <c r="S330">
        <v>0</v>
      </c>
      <c r="T330">
        <v>0</v>
      </c>
      <c r="V330">
        <v>0</v>
      </c>
      <c r="Y330" s="12">
        <v>44846</v>
      </c>
      <c r="Z330">
        <v>0.35318287037037038</v>
      </c>
      <c r="AB330">
        <v>1</v>
      </c>
      <c r="AD330">
        <v>6.6261745486154986</v>
      </c>
      <c r="AE330">
        <v>8.3734985931443386</v>
      </c>
      <c r="AF330">
        <v>1.74732404452884</v>
      </c>
      <c r="AG330">
        <v>1.0205622999443846</v>
      </c>
    </row>
    <row r="331" spans="1:62" x14ac:dyDescent="0.35">
      <c r="A331">
        <v>98</v>
      </c>
      <c r="B331">
        <v>29</v>
      </c>
      <c r="C331" t="s">
        <v>167</v>
      </c>
      <c r="D331" t="s">
        <v>27</v>
      </c>
      <c r="G331">
        <v>0.5</v>
      </c>
      <c r="H331">
        <v>0.5</v>
      </c>
      <c r="I331">
        <v>7825</v>
      </c>
      <c r="J331">
        <v>11230</v>
      </c>
      <c r="L331">
        <v>1833</v>
      </c>
      <c r="M331">
        <v>6.4180000000000001</v>
      </c>
      <c r="N331">
        <v>9.7919999999999998</v>
      </c>
      <c r="O331">
        <v>3.3740000000000001</v>
      </c>
      <c r="Q331">
        <v>7.5999999999999998E-2</v>
      </c>
      <c r="R331">
        <v>1</v>
      </c>
      <c r="S331">
        <v>0</v>
      </c>
      <c r="T331">
        <v>0</v>
      </c>
      <c r="V331">
        <v>0</v>
      </c>
      <c r="Y331" s="12">
        <v>44846</v>
      </c>
      <c r="Z331">
        <v>0.36694444444444446</v>
      </c>
      <c r="AB331">
        <v>1</v>
      </c>
      <c r="AD331">
        <v>7.7873624663083332</v>
      </c>
      <c r="AE331">
        <v>11.101857133892434</v>
      </c>
      <c r="AF331">
        <v>3.3144946675841007</v>
      </c>
      <c r="AG331">
        <v>0.19270191406889434</v>
      </c>
    </row>
    <row r="332" spans="1:62" x14ac:dyDescent="0.35">
      <c r="A332">
        <v>99</v>
      </c>
      <c r="B332">
        <v>29</v>
      </c>
      <c r="C332" t="s">
        <v>167</v>
      </c>
      <c r="D332" t="s">
        <v>27</v>
      </c>
      <c r="G332">
        <v>0.5</v>
      </c>
      <c r="H332">
        <v>0.5</v>
      </c>
      <c r="I332">
        <v>8322</v>
      </c>
      <c r="J332">
        <v>11249</v>
      </c>
      <c r="L332">
        <v>1958</v>
      </c>
      <c r="M332">
        <v>6.8</v>
      </c>
      <c r="N332">
        <v>9.8079999999999998</v>
      </c>
      <c r="O332">
        <v>3.0089999999999999</v>
      </c>
      <c r="Q332">
        <v>8.8999999999999996E-2</v>
      </c>
      <c r="R332">
        <v>1</v>
      </c>
      <c r="S332">
        <v>0</v>
      </c>
      <c r="T332">
        <v>0</v>
      </c>
      <c r="V332">
        <v>0</v>
      </c>
      <c r="Y332" s="12">
        <v>44846</v>
      </c>
      <c r="Z332">
        <v>0.3743055555555555</v>
      </c>
      <c r="AB332">
        <v>1</v>
      </c>
      <c r="AD332">
        <v>8.2793576880417845</v>
      </c>
      <c r="AE332">
        <v>11.120410753174543</v>
      </c>
      <c r="AF332">
        <v>2.8410530651327583</v>
      </c>
      <c r="AG332">
        <v>0.205109893473503</v>
      </c>
      <c r="AK332">
        <v>0.25140431070810382</v>
      </c>
      <c r="AQ332">
        <v>0.14916917729070914</v>
      </c>
      <c r="AW332">
        <v>1.3074278576439067</v>
      </c>
      <c r="BC332">
        <v>0.97261581513979112</v>
      </c>
      <c r="BG332">
        <v>8.2689634227938953</v>
      </c>
      <c r="BH332">
        <v>11.128711056537592</v>
      </c>
      <c r="BI332">
        <v>2.8597476337436971</v>
      </c>
      <c r="BJ332">
        <v>0.20411725512113432</v>
      </c>
    </row>
    <row r="333" spans="1:62" x14ac:dyDescent="0.35">
      <c r="A333">
        <v>100</v>
      </c>
      <c r="B333">
        <v>29</v>
      </c>
      <c r="C333" t="s">
        <v>167</v>
      </c>
      <c r="D333" t="s">
        <v>27</v>
      </c>
      <c r="G333">
        <v>0.5</v>
      </c>
      <c r="H333">
        <v>0.5</v>
      </c>
      <c r="I333">
        <v>8301</v>
      </c>
      <c r="J333">
        <v>11266</v>
      </c>
      <c r="L333">
        <v>1938</v>
      </c>
      <c r="M333">
        <v>6.7830000000000004</v>
      </c>
      <c r="N333">
        <v>9.8230000000000004</v>
      </c>
      <c r="O333">
        <v>3.0390000000000001</v>
      </c>
      <c r="Q333">
        <v>8.6999999999999994E-2</v>
      </c>
      <c r="R333">
        <v>1</v>
      </c>
      <c r="S333">
        <v>0</v>
      </c>
      <c r="T333">
        <v>0</v>
      </c>
      <c r="V333">
        <v>0</v>
      </c>
      <c r="Y333" s="12">
        <v>44846</v>
      </c>
      <c r="Z333">
        <v>0.38195601851851851</v>
      </c>
      <c r="AB333">
        <v>1</v>
      </c>
      <c r="AD333">
        <v>8.2585691575460043</v>
      </c>
      <c r="AE333">
        <v>11.13701135990064</v>
      </c>
      <c r="AF333">
        <v>2.8784422023546359</v>
      </c>
      <c r="AG333">
        <v>0.20312461676876561</v>
      </c>
    </row>
    <row r="334" spans="1:62" x14ac:dyDescent="0.35">
      <c r="A334">
        <v>101</v>
      </c>
      <c r="B334">
        <v>30</v>
      </c>
      <c r="C334" t="s">
        <v>168</v>
      </c>
      <c r="D334" t="s">
        <v>27</v>
      </c>
      <c r="G334">
        <v>0.5</v>
      </c>
      <c r="H334">
        <v>0.5</v>
      </c>
      <c r="I334">
        <v>5976</v>
      </c>
      <c r="J334">
        <v>7643</v>
      </c>
      <c r="L334">
        <v>3222</v>
      </c>
      <c r="M334">
        <v>5</v>
      </c>
      <c r="N334">
        <v>6.7530000000000001</v>
      </c>
      <c r="O334">
        <v>1.754</v>
      </c>
      <c r="Q334">
        <v>0.221</v>
      </c>
      <c r="R334">
        <v>1</v>
      </c>
      <c r="S334">
        <v>0</v>
      </c>
      <c r="T334">
        <v>0</v>
      </c>
      <c r="V334">
        <v>0</v>
      </c>
      <c r="Y334" s="12">
        <v>44846</v>
      </c>
      <c r="Z334">
        <v>0.39534722222222224</v>
      </c>
      <c r="AB334">
        <v>1</v>
      </c>
      <c r="AD334">
        <v>5.9569818526561171</v>
      </c>
      <c r="AE334">
        <v>7.5991291146857707</v>
      </c>
      <c r="AF334">
        <v>1.6421472620296536</v>
      </c>
      <c r="AG334">
        <v>0.33057938121290587</v>
      </c>
    </row>
    <row r="335" spans="1:62" x14ac:dyDescent="0.35">
      <c r="A335">
        <v>102</v>
      </c>
      <c r="B335">
        <v>30</v>
      </c>
      <c r="C335" t="s">
        <v>168</v>
      </c>
      <c r="D335" t="s">
        <v>27</v>
      </c>
      <c r="G335">
        <v>0.5</v>
      </c>
      <c r="H335">
        <v>0.5</v>
      </c>
      <c r="I335">
        <v>4827</v>
      </c>
      <c r="J335">
        <v>7619</v>
      </c>
      <c r="L335">
        <v>3257</v>
      </c>
      <c r="M335">
        <v>4.1180000000000003</v>
      </c>
      <c r="N335">
        <v>6.7329999999999997</v>
      </c>
      <c r="O335">
        <v>2.6150000000000002</v>
      </c>
      <c r="Q335">
        <v>0.22500000000000001</v>
      </c>
      <c r="R335">
        <v>1</v>
      </c>
      <c r="S335">
        <v>0</v>
      </c>
      <c r="T335">
        <v>0</v>
      </c>
      <c r="V335">
        <v>0</v>
      </c>
      <c r="Y335" s="12">
        <v>44846</v>
      </c>
      <c r="Z335">
        <v>0.4024537037037037</v>
      </c>
      <c r="AB335">
        <v>1</v>
      </c>
      <c r="AD335">
        <v>4.8195522555298886</v>
      </c>
      <c r="AE335">
        <v>7.5756929640136326</v>
      </c>
      <c r="AF335">
        <v>2.7561407084837439</v>
      </c>
      <c r="AG335">
        <v>0.33405361544619627</v>
      </c>
      <c r="AK335">
        <v>2.1592089710299471</v>
      </c>
      <c r="AQ335">
        <v>0.67253355356398903</v>
      </c>
      <c r="AW335">
        <v>1.8752739801585763</v>
      </c>
      <c r="BC335">
        <v>1.2257795000903364</v>
      </c>
      <c r="BG335">
        <v>4.7680758943022434</v>
      </c>
      <c r="BH335">
        <v>7.5503038007854828</v>
      </c>
      <c r="BI335">
        <v>2.7822279064832394</v>
      </c>
      <c r="BJ335">
        <v>0.33201870682384044</v>
      </c>
    </row>
    <row r="336" spans="1:62" x14ac:dyDescent="0.35">
      <c r="A336">
        <v>103</v>
      </c>
      <c r="B336">
        <v>30</v>
      </c>
      <c r="C336" t="s">
        <v>168</v>
      </c>
      <c r="D336" t="s">
        <v>27</v>
      </c>
      <c r="G336">
        <v>0.5</v>
      </c>
      <c r="H336">
        <v>0.5</v>
      </c>
      <c r="I336">
        <v>4723</v>
      </c>
      <c r="J336">
        <v>7567</v>
      </c>
      <c r="L336">
        <v>3216</v>
      </c>
      <c r="M336">
        <v>4.0380000000000003</v>
      </c>
      <c r="N336">
        <v>6.6890000000000001</v>
      </c>
      <c r="O336">
        <v>2.6509999999999998</v>
      </c>
      <c r="Q336">
        <v>0.22</v>
      </c>
      <c r="R336">
        <v>1</v>
      </c>
      <c r="S336">
        <v>0</v>
      </c>
      <c r="T336">
        <v>0</v>
      </c>
      <c r="V336">
        <v>0</v>
      </c>
      <c r="Y336" s="12">
        <v>44846</v>
      </c>
      <c r="Z336">
        <v>0.40983796296296293</v>
      </c>
      <c r="AB336">
        <v>1</v>
      </c>
      <c r="AD336">
        <v>4.7165995330745982</v>
      </c>
      <c r="AE336">
        <v>7.524914637557333</v>
      </c>
      <c r="AF336">
        <v>2.8083151044827348</v>
      </c>
      <c r="AG336">
        <v>0.3299837982014846</v>
      </c>
    </row>
    <row r="337" spans="1:62" x14ac:dyDescent="0.35">
      <c r="A337">
        <v>104</v>
      </c>
      <c r="B337">
        <v>31</v>
      </c>
      <c r="C337" t="s">
        <v>62</v>
      </c>
      <c r="D337" t="s">
        <v>27</v>
      </c>
      <c r="G337">
        <v>0.5</v>
      </c>
      <c r="H337">
        <v>0.5</v>
      </c>
      <c r="I337">
        <v>8750</v>
      </c>
      <c r="J337">
        <v>14866</v>
      </c>
      <c r="L337">
        <v>8866</v>
      </c>
      <c r="M337">
        <v>7.1280000000000001</v>
      </c>
      <c r="N337">
        <v>12.872999999999999</v>
      </c>
      <c r="O337">
        <v>5.7450000000000001</v>
      </c>
      <c r="Q337">
        <v>0.81100000000000005</v>
      </c>
      <c r="R337">
        <v>1</v>
      </c>
      <c r="S337">
        <v>0</v>
      </c>
      <c r="T337">
        <v>0</v>
      </c>
      <c r="V337">
        <v>0</v>
      </c>
      <c r="Y337" s="12">
        <v>44846</v>
      </c>
      <c r="Z337">
        <v>0.42306712962962961</v>
      </c>
      <c r="AB337">
        <v>1</v>
      </c>
      <c r="AD337">
        <v>8.7030477381462443</v>
      </c>
      <c r="AE337">
        <v>14.652433960721375</v>
      </c>
      <c r="AF337">
        <v>5.9493862225751304</v>
      </c>
      <c r="AG337">
        <v>0.89082446728979636</v>
      </c>
    </row>
    <row r="338" spans="1:62" x14ac:dyDescent="0.35">
      <c r="A338">
        <v>105</v>
      </c>
      <c r="B338">
        <v>31</v>
      </c>
      <c r="C338" t="s">
        <v>62</v>
      </c>
      <c r="D338" t="s">
        <v>27</v>
      </c>
      <c r="G338">
        <v>0.5</v>
      </c>
      <c r="H338">
        <v>0.5</v>
      </c>
      <c r="I338">
        <v>10262</v>
      </c>
      <c r="J338">
        <v>14884</v>
      </c>
      <c r="L338">
        <v>8741</v>
      </c>
      <c r="M338">
        <v>8.2870000000000008</v>
      </c>
      <c r="N338">
        <v>12.888</v>
      </c>
      <c r="O338">
        <v>4.601</v>
      </c>
      <c r="Q338">
        <v>0.79800000000000004</v>
      </c>
      <c r="R338">
        <v>1</v>
      </c>
      <c r="S338">
        <v>0</v>
      </c>
      <c r="T338">
        <v>0</v>
      </c>
      <c r="V338">
        <v>0</v>
      </c>
      <c r="Y338" s="12">
        <v>44846</v>
      </c>
      <c r="Z338">
        <v>0.4305208333333333</v>
      </c>
      <c r="AB338">
        <v>1</v>
      </c>
      <c r="AD338">
        <v>10.199821933842379</v>
      </c>
      <c r="AE338">
        <v>14.67001107372548</v>
      </c>
      <c r="AF338">
        <v>4.4701891398831002</v>
      </c>
      <c r="AG338">
        <v>0.87841648788518778</v>
      </c>
      <c r="AK338">
        <v>0.67707565845401807</v>
      </c>
      <c r="AM338">
        <v>143.67340186526889</v>
      </c>
      <c r="AQ338">
        <v>0.85501490791667489</v>
      </c>
      <c r="AS338">
        <v>114.15825658034223</v>
      </c>
      <c r="AW338">
        <v>1.2598394482167661</v>
      </c>
      <c r="AY338">
        <v>84.643111295415579</v>
      </c>
      <c r="BC338">
        <v>1.4249153132730576</v>
      </c>
      <c r="BE338">
        <v>76.671892365893697</v>
      </c>
      <c r="BG338">
        <v>10.234469484668677</v>
      </c>
      <c r="BH338">
        <v>14.732995728656851</v>
      </c>
      <c r="BI338">
        <v>4.4985262439881737</v>
      </c>
      <c r="BJ338">
        <v>0.88471974142272891</v>
      </c>
    </row>
    <row r="339" spans="1:62" x14ac:dyDescent="0.35">
      <c r="A339">
        <v>106</v>
      </c>
      <c r="B339">
        <v>31</v>
      </c>
      <c r="C339" t="s">
        <v>62</v>
      </c>
      <c r="D339" t="s">
        <v>27</v>
      </c>
      <c r="G339">
        <v>0.5</v>
      </c>
      <c r="H339">
        <v>0.5</v>
      </c>
      <c r="I339">
        <v>10332</v>
      </c>
      <c r="J339">
        <v>15013</v>
      </c>
      <c r="L339">
        <v>8868</v>
      </c>
      <c r="M339">
        <v>8.3409999999999993</v>
      </c>
      <c r="N339">
        <v>12.997999999999999</v>
      </c>
      <c r="O339">
        <v>4.6559999999999997</v>
      </c>
      <c r="Q339">
        <v>0.81100000000000005</v>
      </c>
      <c r="R339">
        <v>1</v>
      </c>
      <c r="S339">
        <v>0</v>
      </c>
      <c r="T339">
        <v>0</v>
      </c>
      <c r="V339">
        <v>0</v>
      </c>
      <c r="Y339" s="12">
        <v>44846</v>
      </c>
      <c r="Z339">
        <v>0.4384953703703704</v>
      </c>
      <c r="AB339">
        <v>1</v>
      </c>
      <c r="AD339">
        <v>10.269117035494975</v>
      </c>
      <c r="AE339">
        <v>14.795980383588223</v>
      </c>
      <c r="AF339">
        <v>4.5268633480932472</v>
      </c>
      <c r="AG339">
        <v>0.89102299496027004</v>
      </c>
    </row>
    <row r="340" spans="1:62" x14ac:dyDescent="0.35">
      <c r="A340">
        <v>107</v>
      </c>
      <c r="B340">
        <v>32</v>
      </c>
      <c r="C340" t="s">
        <v>63</v>
      </c>
      <c r="D340" t="s">
        <v>27</v>
      </c>
      <c r="G340">
        <v>0.5</v>
      </c>
      <c r="H340">
        <v>0.5</v>
      </c>
      <c r="I340">
        <v>6380</v>
      </c>
      <c r="J340">
        <v>7726</v>
      </c>
      <c r="L340">
        <v>3097</v>
      </c>
      <c r="M340">
        <v>5.3090000000000002</v>
      </c>
      <c r="N340">
        <v>6.8239999999999998</v>
      </c>
      <c r="O340">
        <v>1.5149999999999999</v>
      </c>
      <c r="Q340">
        <v>0.20799999999999999</v>
      </c>
      <c r="R340">
        <v>1</v>
      </c>
      <c r="S340">
        <v>0</v>
      </c>
      <c r="T340">
        <v>0</v>
      </c>
      <c r="V340">
        <v>0</v>
      </c>
      <c r="Y340" s="12">
        <v>44846</v>
      </c>
      <c r="Z340">
        <v>0.45166666666666666</v>
      </c>
      <c r="AB340">
        <v>1</v>
      </c>
      <c r="AD340">
        <v>6.3569135821939726</v>
      </c>
      <c r="AE340">
        <v>7.6801791357602491</v>
      </c>
      <c r="AF340">
        <v>1.3232655535662765</v>
      </c>
      <c r="AG340">
        <v>0.31817140180829723</v>
      </c>
    </row>
    <row r="341" spans="1:62" x14ac:dyDescent="0.35">
      <c r="A341">
        <v>108</v>
      </c>
      <c r="B341">
        <v>32</v>
      </c>
      <c r="C341" t="s">
        <v>63</v>
      </c>
      <c r="D341" t="s">
        <v>27</v>
      </c>
      <c r="G341">
        <v>0.5</v>
      </c>
      <c r="H341">
        <v>0.5</v>
      </c>
      <c r="I341">
        <v>4897</v>
      </c>
      <c r="J341">
        <v>7699</v>
      </c>
      <c r="L341">
        <v>3118</v>
      </c>
      <c r="M341">
        <v>4.1719999999999997</v>
      </c>
      <c r="N341">
        <v>6.8010000000000002</v>
      </c>
      <c r="O341">
        <v>2.629</v>
      </c>
      <c r="Q341">
        <v>0.21</v>
      </c>
      <c r="R341">
        <v>1</v>
      </c>
      <c r="S341">
        <v>0</v>
      </c>
      <c r="T341">
        <v>0</v>
      </c>
      <c r="V341">
        <v>0</v>
      </c>
      <c r="Y341" s="12">
        <v>44846</v>
      </c>
      <c r="Z341">
        <v>0.45876157407407409</v>
      </c>
      <c r="AB341">
        <v>2</v>
      </c>
      <c r="AD341">
        <v>4.8888473571824873</v>
      </c>
      <c r="AE341">
        <v>7.6538134662540944</v>
      </c>
      <c r="AF341">
        <v>2.7649661090716071</v>
      </c>
      <c r="AG341">
        <v>0.32025594234827143</v>
      </c>
      <c r="AK341">
        <v>2.8130962072853949</v>
      </c>
      <c r="AL341">
        <v>1.104612199590338</v>
      </c>
      <c r="AQ341">
        <v>0.48599837213052832</v>
      </c>
      <c r="AR341">
        <v>1.118905404595208</v>
      </c>
      <c r="AW341">
        <v>3.5005465202145643</v>
      </c>
      <c r="AX341">
        <v>1.1433957768490777</v>
      </c>
      <c r="BC341">
        <v>1.4674612096782331</v>
      </c>
      <c r="BD341">
        <v>4.3374534062211305</v>
      </c>
      <c r="BG341">
        <v>4.8210371505653011</v>
      </c>
      <c r="BH341">
        <v>7.6352598469719846</v>
      </c>
      <c r="BI341">
        <v>2.8142226964066834</v>
      </c>
      <c r="BJ341">
        <v>0.31792324222020496</v>
      </c>
    </row>
    <row r="342" spans="1:62" x14ac:dyDescent="0.35">
      <c r="A342">
        <v>109</v>
      </c>
      <c r="B342">
        <v>32</v>
      </c>
      <c r="C342" t="s">
        <v>63</v>
      </c>
      <c r="D342" t="s">
        <v>27</v>
      </c>
      <c r="G342">
        <v>0.5</v>
      </c>
      <c r="H342">
        <v>0.5</v>
      </c>
      <c r="I342">
        <v>4760</v>
      </c>
      <c r="J342">
        <v>7661</v>
      </c>
      <c r="L342">
        <v>3071</v>
      </c>
      <c r="M342">
        <v>4.0670000000000002</v>
      </c>
      <c r="N342">
        <v>6.7690000000000001</v>
      </c>
      <c r="O342">
        <v>2.702</v>
      </c>
      <c r="Q342">
        <v>0.20499999999999999</v>
      </c>
      <c r="R342">
        <v>1</v>
      </c>
      <c r="S342">
        <v>0</v>
      </c>
      <c r="T342">
        <v>0</v>
      </c>
      <c r="V342">
        <v>0</v>
      </c>
      <c r="Y342" s="12">
        <v>44846</v>
      </c>
      <c r="Z342">
        <v>0.46630787037037041</v>
      </c>
      <c r="AB342">
        <v>2</v>
      </c>
      <c r="AD342">
        <v>4.753226943948115</v>
      </c>
      <c r="AE342">
        <v>7.6167062276898747</v>
      </c>
      <c r="AF342">
        <v>2.8634792837417598</v>
      </c>
      <c r="AG342">
        <v>0.31559054209213855</v>
      </c>
    </row>
    <row r="343" spans="1:62" x14ac:dyDescent="0.35">
      <c r="A343">
        <v>110</v>
      </c>
      <c r="B343">
        <v>3</v>
      </c>
      <c r="C343" t="s">
        <v>28</v>
      </c>
      <c r="D343" t="s">
        <v>27</v>
      </c>
      <c r="G343">
        <v>0.5</v>
      </c>
      <c r="H343">
        <v>0.5</v>
      </c>
      <c r="I343">
        <v>1537</v>
      </c>
      <c r="J343">
        <v>529</v>
      </c>
      <c r="L343">
        <v>244</v>
      </c>
      <c r="M343">
        <v>1.5940000000000001</v>
      </c>
      <c r="N343">
        <v>0.72699999999999998</v>
      </c>
      <c r="O343">
        <v>0</v>
      </c>
      <c r="Q343">
        <v>0</v>
      </c>
      <c r="R343">
        <v>1</v>
      </c>
      <c r="S343">
        <v>0</v>
      </c>
      <c r="T343">
        <v>0</v>
      </c>
      <c r="V343">
        <v>0</v>
      </c>
      <c r="Y343" s="12">
        <v>44846</v>
      </c>
      <c r="Z343">
        <v>0.47839120370370369</v>
      </c>
      <c r="AB343">
        <v>1</v>
      </c>
      <c r="AD343">
        <v>1.5626824778577466</v>
      </c>
      <c r="AE343">
        <v>0.65226345295279431</v>
      </c>
      <c r="AF343">
        <v>-0.9104190249049523</v>
      </c>
      <c r="AG343">
        <v>3.4971679877508946E-2</v>
      </c>
    </row>
    <row r="344" spans="1:62" x14ac:dyDescent="0.35">
      <c r="A344">
        <v>111</v>
      </c>
      <c r="B344">
        <v>3</v>
      </c>
      <c r="C344" t="s">
        <v>28</v>
      </c>
      <c r="D344" t="s">
        <v>27</v>
      </c>
      <c r="G344">
        <v>0.5</v>
      </c>
      <c r="H344">
        <v>0.5</v>
      </c>
      <c r="I344">
        <v>324</v>
      </c>
      <c r="J344">
        <v>511</v>
      </c>
      <c r="L344">
        <v>221</v>
      </c>
      <c r="M344">
        <v>0.66400000000000003</v>
      </c>
      <c r="N344">
        <v>0.71099999999999997</v>
      </c>
      <c r="O344">
        <v>4.8000000000000001E-2</v>
      </c>
      <c r="Q344">
        <v>0</v>
      </c>
      <c r="R344">
        <v>1</v>
      </c>
      <c r="S344">
        <v>0</v>
      </c>
      <c r="T344">
        <v>0</v>
      </c>
      <c r="V344">
        <v>0</v>
      </c>
      <c r="Y344" s="12">
        <v>44846</v>
      </c>
      <c r="Z344">
        <v>0.48453703703703704</v>
      </c>
      <c r="AB344">
        <v>1</v>
      </c>
      <c r="AD344">
        <v>0.36189735922057076</v>
      </c>
      <c r="AE344">
        <v>0.63468633994869073</v>
      </c>
      <c r="AF344">
        <v>0.27278898072811997</v>
      </c>
      <c r="AG344">
        <v>3.2688611667060954E-2</v>
      </c>
      <c r="AK344">
        <v>22.183141510951589</v>
      </c>
      <c r="AQ344">
        <v>2.5817965114477928</v>
      </c>
      <c r="AW344">
        <v>28.013685715263559</v>
      </c>
      <c r="BC344">
        <v>0</v>
      </c>
      <c r="BG344">
        <v>0.32576491335885854</v>
      </c>
      <c r="BH344">
        <v>0.6429866433117396</v>
      </c>
      <c r="BI344">
        <v>0.31722172995288106</v>
      </c>
      <c r="BJ344">
        <v>3.2688611667060954E-2</v>
      </c>
    </row>
    <row r="345" spans="1:62" x14ac:dyDescent="0.35">
      <c r="A345">
        <v>112</v>
      </c>
      <c r="B345">
        <v>3</v>
      </c>
      <c r="C345" t="s">
        <v>28</v>
      </c>
      <c r="D345" t="s">
        <v>27</v>
      </c>
      <c r="G345">
        <v>0.5</v>
      </c>
      <c r="H345">
        <v>0.5</v>
      </c>
      <c r="I345">
        <v>251</v>
      </c>
      <c r="J345">
        <v>528</v>
      </c>
      <c r="L345">
        <v>221</v>
      </c>
      <c r="M345">
        <v>0.60699999999999998</v>
      </c>
      <c r="N345">
        <v>0.72599999999999998</v>
      </c>
      <c r="O345">
        <v>0.11899999999999999</v>
      </c>
      <c r="Q345">
        <v>0</v>
      </c>
      <c r="R345">
        <v>1</v>
      </c>
      <c r="S345">
        <v>0</v>
      </c>
      <c r="T345">
        <v>0</v>
      </c>
      <c r="V345">
        <v>0</v>
      </c>
      <c r="Y345" s="12">
        <v>44846</v>
      </c>
      <c r="Z345">
        <v>0.49105324074074069</v>
      </c>
      <c r="AB345">
        <v>1</v>
      </c>
      <c r="AD345">
        <v>0.28963246749714633</v>
      </c>
      <c r="AE345">
        <v>0.65128694667478848</v>
      </c>
      <c r="AF345">
        <v>0.36165447917764215</v>
      </c>
      <c r="AG345">
        <v>3.2688611667060954E-2</v>
      </c>
    </row>
    <row r="346" spans="1:62" x14ac:dyDescent="0.35">
      <c r="A346">
        <v>113</v>
      </c>
      <c r="B346">
        <v>1</v>
      </c>
      <c r="C346" t="s">
        <v>71</v>
      </c>
      <c r="D346" t="s">
        <v>27</v>
      </c>
      <c r="G346">
        <v>0.3</v>
      </c>
      <c r="H346">
        <v>0.3</v>
      </c>
      <c r="I346">
        <v>2518</v>
      </c>
      <c r="J346">
        <v>6761</v>
      </c>
      <c r="L346">
        <v>3912</v>
      </c>
      <c r="M346">
        <v>3.911</v>
      </c>
      <c r="N346">
        <v>10.010999999999999</v>
      </c>
      <c r="O346">
        <v>6.1</v>
      </c>
      <c r="Q346">
        <v>0.48899999999999999</v>
      </c>
      <c r="R346">
        <v>1</v>
      </c>
      <c r="S346">
        <v>0</v>
      </c>
      <c r="T346">
        <v>0</v>
      </c>
      <c r="V346">
        <v>0</v>
      </c>
      <c r="Y346" s="12">
        <v>44846</v>
      </c>
      <c r="Z346">
        <v>0.50300925925925932</v>
      </c>
      <c r="AB346">
        <v>1</v>
      </c>
      <c r="AD346">
        <v>4.2230063850295627</v>
      </c>
      <c r="AE346">
        <v>11.229750962474485</v>
      </c>
      <c r="AF346">
        <v>7.0067445774449224</v>
      </c>
      <c r="AG346">
        <v>0.6651190458772428</v>
      </c>
    </row>
    <row r="347" spans="1:62" x14ac:dyDescent="0.35">
      <c r="A347">
        <v>114</v>
      </c>
      <c r="B347">
        <v>1</v>
      </c>
      <c r="C347" t="s">
        <v>71</v>
      </c>
      <c r="D347" t="s">
        <v>27</v>
      </c>
      <c r="G347">
        <v>0.3</v>
      </c>
      <c r="H347">
        <v>0.3</v>
      </c>
      <c r="I347">
        <v>5501</v>
      </c>
      <c r="J347">
        <v>6793</v>
      </c>
      <c r="L347">
        <v>3911</v>
      </c>
      <c r="M347">
        <v>7.7249999999999996</v>
      </c>
      <c r="N347">
        <v>10.055</v>
      </c>
      <c r="O347">
        <v>2.33</v>
      </c>
      <c r="Q347">
        <v>0.48799999999999999</v>
      </c>
      <c r="R347">
        <v>1</v>
      </c>
      <c r="S347">
        <v>0</v>
      </c>
      <c r="T347">
        <v>0</v>
      </c>
      <c r="V347">
        <v>0</v>
      </c>
      <c r="Y347" s="12">
        <v>44846</v>
      </c>
      <c r="Z347">
        <v>0.50988425925925929</v>
      </c>
      <c r="AB347">
        <v>1</v>
      </c>
      <c r="AD347">
        <v>9.1446084857367573</v>
      </c>
      <c r="AE347">
        <v>11.281831297301459</v>
      </c>
      <c r="AF347">
        <v>2.1372228115647012</v>
      </c>
      <c r="AG347">
        <v>0.66495360615184806</v>
      </c>
      <c r="AI347">
        <v>91.442168091627678</v>
      </c>
      <c r="AK347">
        <v>5.8668192845525144</v>
      </c>
      <c r="AO347">
        <v>92.385302338264367</v>
      </c>
      <c r="AQ347">
        <v>0.49168785548977045</v>
      </c>
      <c r="AU347">
        <v>97.534125935711131</v>
      </c>
      <c r="AW347">
        <v>33.168579285844629</v>
      </c>
      <c r="BA347">
        <v>117.07096579780021</v>
      </c>
      <c r="BC347">
        <v>1.302177767412211</v>
      </c>
      <c r="BG347">
        <v>9.4209639506608127</v>
      </c>
      <c r="BH347">
        <v>11.254163619424629</v>
      </c>
      <c r="BI347">
        <v>1.8331996687638172</v>
      </c>
      <c r="BJ347">
        <v>0.66065217329158377</v>
      </c>
    </row>
    <row r="348" spans="1:62" x14ac:dyDescent="0.35">
      <c r="A348">
        <v>115</v>
      </c>
      <c r="B348">
        <v>1</v>
      </c>
      <c r="C348" t="s">
        <v>71</v>
      </c>
      <c r="D348" t="s">
        <v>27</v>
      </c>
      <c r="G348">
        <v>0.3</v>
      </c>
      <c r="H348">
        <v>0.3</v>
      </c>
      <c r="I348">
        <v>5836</v>
      </c>
      <c r="J348">
        <v>6759</v>
      </c>
      <c r="L348">
        <v>3859</v>
      </c>
      <c r="M348">
        <v>8.1539999999999999</v>
      </c>
      <c r="N348">
        <v>10.007999999999999</v>
      </c>
      <c r="O348">
        <v>1.8540000000000001</v>
      </c>
      <c r="Q348">
        <v>0.47899999999999998</v>
      </c>
      <c r="R348">
        <v>1</v>
      </c>
      <c r="S348">
        <v>0</v>
      </c>
      <c r="T348">
        <v>0</v>
      </c>
      <c r="V348">
        <v>0</v>
      </c>
      <c r="Y348" s="12">
        <v>44846</v>
      </c>
      <c r="Z348">
        <v>0.51734953703703701</v>
      </c>
      <c r="AB348">
        <v>1</v>
      </c>
      <c r="AD348">
        <v>9.6973194155848663</v>
      </c>
      <c r="AE348">
        <v>11.2264959415478</v>
      </c>
      <c r="AF348">
        <v>1.5291765259629333</v>
      </c>
      <c r="AG348">
        <v>0.65635074043131947</v>
      </c>
    </row>
    <row r="349" spans="1:62" x14ac:dyDescent="0.35">
      <c r="A349">
        <v>116</v>
      </c>
      <c r="B349">
        <v>6</v>
      </c>
      <c r="R349">
        <v>1</v>
      </c>
    </row>
    <row r="350" spans="1:62" x14ac:dyDescent="0.35">
      <c r="A350">
        <v>1</v>
      </c>
      <c r="B350">
        <v>1</v>
      </c>
      <c r="C350" t="s">
        <v>26</v>
      </c>
      <c r="D350" t="s">
        <v>27</v>
      </c>
      <c r="G350">
        <v>0.3</v>
      </c>
      <c r="H350">
        <v>0.3</v>
      </c>
      <c r="I350">
        <v>6237</v>
      </c>
      <c r="J350">
        <v>7990</v>
      </c>
      <c r="L350">
        <v>3693</v>
      </c>
      <c r="M350">
        <v>8.6669999999999998</v>
      </c>
      <c r="N350">
        <v>11.746</v>
      </c>
      <c r="O350">
        <v>3.08</v>
      </c>
      <c r="Q350">
        <v>0.45</v>
      </c>
      <c r="R350">
        <v>1</v>
      </c>
      <c r="S350">
        <v>0</v>
      </c>
      <c r="T350">
        <v>0</v>
      </c>
      <c r="V350">
        <v>0</v>
      </c>
      <c r="Y350" s="12">
        <v>44846</v>
      </c>
      <c r="Z350">
        <v>0.57197916666666659</v>
      </c>
      <c r="AB350">
        <v>1</v>
      </c>
      <c r="AD350">
        <v>10.495255416432617</v>
      </c>
      <c r="AE350">
        <v>13.232036910396442</v>
      </c>
      <c r="AF350">
        <v>2.7367814939638251</v>
      </c>
      <c r="AG350">
        <v>0.6632707590108492</v>
      </c>
    </row>
    <row r="351" spans="1:62" x14ac:dyDescent="0.35">
      <c r="A351">
        <v>2</v>
      </c>
      <c r="B351">
        <v>1</v>
      </c>
      <c r="C351" t="s">
        <v>26</v>
      </c>
      <c r="D351" t="s">
        <v>27</v>
      </c>
      <c r="G351">
        <v>0.3</v>
      </c>
      <c r="H351">
        <v>0.3</v>
      </c>
      <c r="I351">
        <v>6702</v>
      </c>
      <c r="J351">
        <v>8023</v>
      </c>
      <c r="L351">
        <v>3637</v>
      </c>
      <c r="M351">
        <v>9.2609999999999992</v>
      </c>
      <c r="N351">
        <v>11.792</v>
      </c>
      <c r="O351">
        <v>2.5310000000000001</v>
      </c>
      <c r="Q351">
        <v>0.441</v>
      </c>
      <c r="R351">
        <v>1</v>
      </c>
      <c r="S351">
        <v>0</v>
      </c>
      <c r="T351">
        <v>0</v>
      </c>
      <c r="V351">
        <v>0</v>
      </c>
      <c r="Y351" s="12">
        <v>44846</v>
      </c>
      <c r="Z351">
        <v>0.57899305555555558</v>
      </c>
      <c r="AB351">
        <v>1</v>
      </c>
      <c r="AD351">
        <v>11.267380329942389</v>
      </c>
      <c r="AE351">
        <v>13.285689028432422</v>
      </c>
      <c r="AF351">
        <v>2.0183086984900331</v>
      </c>
      <c r="AG351">
        <v>0.653435469618183</v>
      </c>
      <c r="AK351">
        <v>1.0816254823143248</v>
      </c>
      <c r="AQ351">
        <v>0.39236476628088141</v>
      </c>
      <c r="AW351">
        <v>3.3703007799755316</v>
      </c>
      <c r="BC351">
        <v>0.2952212113336477</v>
      </c>
      <c r="BG351">
        <v>11.206772675441083</v>
      </c>
      <c r="BH351">
        <v>13.259675880293763</v>
      </c>
      <c r="BI351">
        <v>2.0529032048526794</v>
      </c>
      <c r="BJ351">
        <v>0.65440143554067698</v>
      </c>
    </row>
    <row r="352" spans="1:62" x14ac:dyDescent="0.35">
      <c r="A352">
        <v>3</v>
      </c>
      <c r="B352">
        <v>1</v>
      </c>
      <c r="C352" t="s">
        <v>26</v>
      </c>
      <c r="D352" t="s">
        <v>27</v>
      </c>
      <c r="G352">
        <v>0.3</v>
      </c>
      <c r="H352">
        <v>0.3</v>
      </c>
      <c r="I352">
        <v>6629</v>
      </c>
      <c r="J352">
        <v>7991</v>
      </c>
      <c r="L352">
        <v>3648</v>
      </c>
      <c r="M352">
        <v>9.1679999999999993</v>
      </c>
      <c r="N352">
        <v>11.747</v>
      </c>
      <c r="O352">
        <v>2.5790000000000002</v>
      </c>
      <c r="Q352">
        <v>0.442</v>
      </c>
      <c r="R352">
        <v>1</v>
      </c>
      <c r="S352">
        <v>0</v>
      </c>
      <c r="T352">
        <v>0</v>
      </c>
      <c r="V352">
        <v>0</v>
      </c>
      <c r="Y352" s="12">
        <v>44846</v>
      </c>
      <c r="Z352">
        <v>0.58637731481481481</v>
      </c>
      <c r="AB352">
        <v>1</v>
      </c>
      <c r="AD352">
        <v>11.14616502093978</v>
      </c>
      <c r="AE352">
        <v>13.233662732155105</v>
      </c>
      <c r="AF352">
        <v>2.0874977112153257</v>
      </c>
      <c r="AG352">
        <v>0.65536740146317096</v>
      </c>
    </row>
    <row r="353" spans="1:62" x14ac:dyDescent="0.35">
      <c r="A353">
        <v>4</v>
      </c>
      <c r="B353">
        <v>3</v>
      </c>
      <c r="C353" t="s">
        <v>85</v>
      </c>
      <c r="D353" t="s">
        <v>27</v>
      </c>
      <c r="G353">
        <v>0.5</v>
      </c>
      <c r="H353">
        <v>0.5</v>
      </c>
      <c r="I353">
        <v>3545</v>
      </c>
      <c r="J353">
        <v>786</v>
      </c>
      <c r="L353">
        <v>444</v>
      </c>
      <c r="M353">
        <v>3.1339999999999999</v>
      </c>
      <c r="N353">
        <v>0.94399999999999995</v>
      </c>
      <c r="O353">
        <v>0</v>
      </c>
      <c r="Q353">
        <v>0</v>
      </c>
      <c r="R353">
        <v>1</v>
      </c>
      <c r="S353">
        <v>0</v>
      </c>
      <c r="T353">
        <v>0</v>
      </c>
      <c r="V353">
        <v>0</v>
      </c>
      <c r="Y353" s="12">
        <v>44846</v>
      </c>
      <c r="Z353">
        <v>0.59877314814814808</v>
      </c>
      <c r="AB353">
        <v>1</v>
      </c>
      <c r="AD353">
        <v>3.6151400019004587</v>
      </c>
      <c r="AE353">
        <v>0.91177017657919579</v>
      </c>
      <c r="AF353">
        <v>-2.7033698253212628</v>
      </c>
      <c r="AG353">
        <v>5.5589006441089064E-2</v>
      </c>
    </row>
    <row r="354" spans="1:62" x14ac:dyDescent="0.35">
      <c r="A354">
        <v>5</v>
      </c>
      <c r="B354">
        <v>3</v>
      </c>
      <c r="C354" t="s">
        <v>85</v>
      </c>
      <c r="D354" t="s">
        <v>27</v>
      </c>
      <c r="G354">
        <v>0.5</v>
      </c>
      <c r="H354">
        <v>0.5</v>
      </c>
      <c r="I354">
        <v>580</v>
      </c>
      <c r="J354">
        <v>717</v>
      </c>
      <c r="L354">
        <v>378</v>
      </c>
      <c r="M354">
        <v>0.86</v>
      </c>
      <c r="N354">
        <v>0.88600000000000001</v>
      </c>
      <c r="O354">
        <v>2.5999999999999999E-2</v>
      </c>
      <c r="Q354">
        <v>0</v>
      </c>
      <c r="R354">
        <v>1</v>
      </c>
      <c r="S354">
        <v>0</v>
      </c>
      <c r="T354">
        <v>0</v>
      </c>
      <c r="V354">
        <v>0</v>
      </c>
      <c r="Y354" s="12">
        <v>44846</v>
      </c>
      <c r="Z354">
        <v>0.6050578703703704</v>
      </c>
      <c r="AB354">
        <v>1</v>
      </c>
      <c r="AD354">
        <v>0.66113952634371176</v>
      </c>
      <c r="AE354">
        <v>0.84446115577041625</v>
      </c>
      <c r="AF354">
        <v>0.18332162942670449</v>
      </c>
      <c r="AG354">
        <v>4.8634051799132223E-2</v>
      </c>
      <c r="AK354">
        <v>2.9047486413837498</v>
      </c>
      <c r="AQ354">
        <v>0.5759199337202392</v>
      </c>
      <c r="AW354">
        <v>12.194629153336049</v>
      </c>
      <c r="BC354">
        <v>19.373036370849125</v>
      </c>
      <c r="BG354">
        <v>0.65167476933939827</v>
      </c>
      <c r="BH354">
        <v>0.84689988840841557</v>
      </c>
      <c r="BI354">
        <v>0.19522511906901718</v>
      </c>
      <c r="BJ354">
        <v>5.3850267780599856E-2</v>
      </c>
    </row>
    <row r="355" spans="1:62" x14ac:dyDescent="0.35">
      <c r="A355">
        <v>6</v>
      </c>
      <c r="B355">
        <v>3</v>
      </c>
      <c r="C355" t="s">
        <v>85</v>
      </c>
      <c r="D355" t="s">
        <v>27</v>
      </c>
      <c r="G355">
        <v>0.5</v>
      </c>
      <c r="H355">
        <v>0.5</v>
      </c>
      <c r="I355">
        <v>561</v>
      </c>
      <c r="J355">
        <v>722</v>
      </c>
      <c r="L355">
        <v>477</v>
      </c>
      <c r="M355">
        <v>0.84499999999999997</v>
      </c>
      <c r="N355">
        <v>0.89</v>
      </c>
      <c r="O355">
        <v>4.4999999999999998E-2</v>
      </c>
      <c r="Q355">
        <v>0</v>
      </c>
      <c r="R355">
        <v>1</v>
      </c>
      <c r="S355">
        <v>0</v>
      </c>
      <c r="T355">
        <v>0</v>
      </c>
      <c r="V355">
        <v>0</v>
      </c>
      <c r="Y355" s="12">
        <v>44846</v>
      </c>
      <c r="Z355">
        <v>0.6118055555555556</v>
      </c>
      <c r="AB355">
        <v>1</v>
      </c>
      <c r="AD355">
        <v>0.6422100123350849</v>
      </c>
      <c r="AE355">
        <v>0.84933862104641478</v>
      </c>
      <c r="AF355">
        <v>0.20712860871132988</v>
      </c>
      <c r="AG355">
        <v>5.9066483762067482E-2</v>
      </c>
    </row>
    <row r="356" spans="1:62" x14ac:dyDescent="0.35">
      <c r="A356">
        <v>7</v>
      </c>
      <c r="B356">
        <v>3</v>
      </c>
      <c r="D356" t="s">
        <v>87</v>
      </c>
      <c r="Y356" s="12">
        <v>44846</v>
      </c>
      <c r="Z356">
        <v>0.61553240740740744</v>
      </c>
    </row>
    <row r="357" spans="1:62" x14ac:dyDescent="0.35">
      <c r="A357">
        <v>8</v>
      </c>
      <c r="B357">
        <v>3</v>
      </c>
      <c r="C357" t="s">
        <v>86</v>
      </c>
      <c r="D357" t="s">
        <v>27</v>
      </c>
      <c r="G357">
        <v>0.5</v>
      </c>
      <c r="H357">
        <v>0.5</v>
      </c>
      <c r="I357">
        <v>65</v>
      </c>
      <c r="J357">
        <v>177</v>
      </c>
      <c r="L357">
        <v>205</v>
      </c>
      <c r="M357">
        <v>0.46500000000000002</v>
      </c>
      <c r="N357">
        <v>0.42799999999999999</v>
      </c>
      <c r="O357">
        <v>0</v>
      </c>
      <c r="Q357">
        <v>0</v>
      </c>
      <c r="R357">
        <v>1</v>
      </c>
      <c r="S357">
        <v>0</v>
      </c>
      <c r="T357">
        <v>0</v>
      </c>
      <c r="V357">
        <v>0</v>
      </c>
      <c r="Y357" s="12">
        <v>44846</v>
      </c>
      <c r="Z357">
        <v>0.62618055555555563</v>
      </c>
      <c r="AB357">
        <v>1</v>
      </c>
      <c r="AD357">
        <v>0.14805006768882983</v>
      </c>
      <c r="AE357">
        <v>0.3176949059625761</v>
      </c>
      <c r="AF357">
        <v>0.16964483827374627</v>
      </c>
      <c r="AG357">
        <v>3.0403640389154472E-2</v>
      </c>
    </row>
    <row r="358" spans="1:62" x14ac:dyDescent="0.35">
      <c r="A358">
        <v>9</v>
      </c>
      <c r="B358">
        <v>3</v>
      </c>
      <c r="C358" t="s">
        <v>86</v>
      </c>
      <c r="D358" t="s">
        <v>27</v>
      </c>
      <c r="G358">
        <v>0.5</v>
      </c>
      <c r="H358">
        <v>0.5</v>
      </c>
      <c r="I358">
        <v>55</v>
      </c>
      <c r="J358">
        <v>160</v>
      </c>
      <c r="L358">
        <v>190</v>
      </c>
      <c r="M358">
        <v>0.45700000000000002</v>
      </c>
      <c r="N358">
        <v>0.41399999999999998</v>
      </c>
      <c r="O358">
        <v>0</v>
      </c>
      <c r="Q358">
        <v>0</v>
      </c>
      <c r="R358">
        <v>1</v>
      </c>
      <c r="S358">
        <v>0</v>
      </c>
      <c r="T358">
        <v>0</v>
      </c>
      <c r="V358">
        <v>0</v>
      </c>
      <c r="Y358" s="12">
        <v>44846</v>
      </c>
      <c r="Z358">
        <v>0.63175925925925924</v>
      </c>
      <c r="AB358">
        <v>1</v>
      </c>
      <c r="AD358">
        <v>0.13808716557902631</v>
      </c>
      <c r="AE358">
        <v>0.30111152402418112</v>
      </c>
      <c r="AF358">
        <v>0.16302435844515481</v>
      </c>
      <c r="AG358">
        <v>2.8822968879618827E-2</v>
      </c>
      <c r="AK358">
        <v>2.1881623035105298</v>
      </c>
      <c r="AQ358">
        <v>1.3043071282093384</v>
      </c>
      <c r="AW358">
        <v>0.56167429520656642</v>
      </c>
      <c r="BC358">
        <v>8.4057296338329071</v>
      </c>
      <c r="BG358">
        <v>0.13659273026255578</v>
      </c>
      <c r="BH358">
        <v>0.29916053791378172</v>
      </c>
      <c r="BI358">
        <v>0.16256780765122592</v>
      </c>
      <c r="BJ358">
        <v>3.0087506087247341E-2</v>
      </c>
    </row>
    <row r="359" spans="1:62" x14ac:dyDescent="0.35">
      <c r="A359">
        <v>10</v>
      </c>
      <c r="B359">
        <v>3</v>
      </c>
      <c r="C359" t="s">
        <v>86</v>
      </c>
      <c r="D359" t="s">
        <v>27</v>
      </c>
      <c r="G359">
        <v>0.5</v>
      </c>
      <c r="H359">
        <v>0.5</v>
      </c>
      <c r="I359">
        <v>52</v>
      </c>
      <c r="J359">
        <v>156</v>
      </c>
      <c r="L359">
        <v>214</v>
      </c>
      <c r="M359">
        <v>0.45500000000000002</v>
      </c>
      <c r="N359">
        <v>0.41099999999999998</v>
      </c>
      <c r="O359">
        <v>0</v>
      </c>
      <c r="Q359">
        <v>0</v>
      </c>
      <c r="R359">
        <v>1</v>
      </c>
      <c r="S359">
        <v>0</v>
      </c>
      <c r="T359">
        <v>0</v>
      </c>
      <c r="V359">
        <v>0</v>
      </c>
      <c r="Y359" s="12">
        <v>44846</v>
      </c>
      <c r="Z359">
        <v>0.63780092592592597</v>
      </c>
      <c r="AB359">
        <v>1</v>
      </c>
      <c r="AD359">
        <v>0.13509829494608525</v>
      </c>
      <c r="AE359">
        <v>0.29720955180338227</v>
      </c>
      <c r="AF359">
        <v>0.16211125685729702</v>
      </c>
      <c r="AG359">
        <v>3.1352043294875856E-2</v>
      </c>
    </row>
    <row r="360" spans="1:62" x14ac:dyDescent="0.35">
      <c r="A360">
        <v>11</v>
      </c>
      <c r="B360">
        <v>4</v>
      </c>
      <c r="C360" t="s">
        <v>61</v>
      </c>
      <c r="D360" t="s">
        <v>27</v>
      </c>
      <c r="G360">
        <v>0.2</v>
      </c>
      <c r="H360">
        <v>0.2</v>
      </c>
      <c r="I360">
        <v>412</v>
      </c>
      <c r="J360">
        <v>2249</v>
      </c>
      <c r="L360">
        <v>1168</v>
      </c>
      <c r="M360">
        <v>1.827</v>
      </c>
      <c r="N360">
        <v>5.46</v>
      </c>
      <c r="O360">
        <v>3.633</v>
      </c>
      <c r="Q360">
        <v>1.4999999999999999E-2</v>
      </c>
      <c r="R360">
        <v>1</v>
      </c>
      <c r="S360">
        <v>0</v>
      </c>
      <c r="T360">
        <v>0</v>
      </c>
      <c r="V360">
        <v>0</v>
      </c>
      <c r="Y360" s="12">
        <v>44846</v>
      </c>
      <c r="Z360">
        <v>0.64887731481481481</v>
      </c>
      <c r="AB360">
        <v>1</v>
      </c>
      <c r="AD360">
        <v>1.2344069272475309</v>
      </c>
      <c r="AE360">
        <v>5.8472912908409063</v>
      </c>
      <c r="AF360">
        <v>4.6128843635933752</v>
      </c>
      <c r="AG360">
        <v>0.32970687825335698</v>
      </c>
    </row>
    <row r="361" spans="1:62" x14ac:dyDescent="0.35">
      <c r="A361">
        <v>12</v>
      </c>
      <c r="B361">
        <v>4</v>
      </c>
      <c r="C361" t="s">
        <v>61</v>
      </c>
      <c r="D361" t="s">
        <v>27</v>
      </c>
      <c r="G361">
        <v>0.2</v>
      </c>
      <c r="H361">
        <v>0.2</v>
      </c>
      <c r="I361">
        <v>1103</v>
      </c>
      <c r="J361">
        <v>2279</v>
      </c>
      <c r="L361">
        <v>1189</v>
      </c>
      <c r="M361">
        <v>3.1520000000000001</v>
      </c>
      <c r="N361">
        <v>5.5229999999999997</v>
      </c>
      <c r="O361">
        <v>2.37</v>
      </c>
      <c r="Q361">
        <v>2.1000000000000001E-2</v>
      </c>
      <c r="R361">
        <v>1</v>
      </c>
      <c r="S361">
        <v>0</v>
      </c>
      <c r="T361">
        <v>0</v>
      </c>
      <c r="V361">
        <v>0</v>
      </c>
      <c r="Y361" s="12">
        <v>44846</v>
      </c>
      <c r="Z361">
        <v>0.65519675925925924</v>
      </c>
      <c r="AB361">
        <v>1</v>
      </c>
      <c r="AD361">
        <v>2.9554982667160905</v>
      </c>
      <c r="AE361">
        <v>5.9204532699808841</v>
      </c>
      <c r="AF361">
        <v>2.9649550032647936</v>
      </c>
      <c r="AG361">
        <v>0.33523922853673177</v>
      </c>
      <c r="AJ361">
        <v>1.6079273858361869</v>
      </c>
      <c r="AK361">
        <v>0.25314290686993751</v>
      </c>
      <c r="AP361">
        <v>1.0006144819186897</v>
      </c>
      <c r="AQ361">
        <v>0.65690175758485758</v>
      </c>
      <c r="AV361">
        <v>0.39330157800119281</v>
      </c>
      <c r="AW361">
        <v>1.5558491388926268</v>
      </c>
      <c r="BB361">
        <v>12.84409806053257</v>
      </c>
      <c r="BC361">
        <v>1.9454957187035202</v>
      </c>
      <c r="BG361">
        <v>2.9517621784249144</v>
      </c>
      <c r="BH361">
        <v>5.9399631310848786</v>
      </c>
      <c r="BI361">
        <v>2.9882009526599642</v>
      </c>
      <c r="BJ361">
        <v>0.33853229418159769</v>
      </c>
    </row>
    <row r="362" spans="1:62" x14ac:dyDescent="0.35">
      <c r="A362">
        <v>13</v>
      </c>
      <c r="B362">
        <v>4</v>
      </c>
      <c r="C362" t="s">
        <v>61</v>
      </c>
      <c r="D362" t="s">
        <v>27</v>
      </c>
      <c r="G362">
        <v>0.2</v>
      </c>
      <c r="H362">
        <v>0.2</v>
      </c>
      <c r="I362">
        <v>1100</v>
      </c>
      <c r="J362">
        <v>2295</v>
      </c>
      <c r="L362">
        <v>1214</v>
      </c>
      <c r="M362">
        <v>3.1469999999999998</v>
      </c>
      <c r="N362">
        <v>5.556</v>
      </c>
      <c r="O362">
        <v>2.41</v>
      </c>
      <c r="Q362">
        <v>2.7E-2</v>
      </c>
      <c r="R362">
        <v>1</v>
      </c>
      <c r="S362">
        <v>0</v>
      </c>
      <c r="T362">
        <v>0</v>
      </c>
      <c r="V362">
        <v>0</v>
      </c>
      <c r="Y362" s="12">
        <v>44846</v>
      </c>
      <c r="Z362">
        <v>0.6620138888888889</v>
      </c>
      <c r="AB362">
        <v>1</v>
      </c>
      <c r="AD362">
        <v>2.9480260901337383</v>
      </c>
      <c r="AE362">
        <v>5.9594729921888732</v>
      </c>
      <c r="AF362">
        <v>3.0114469020551349</v>
      </c>
      <c r="AG362">
        <v>0.34182535982646356</v>
      </c>
    </row>
    <row r="363" spans="1:62" x14ac:dyDescent="0.35">
      <c r="A363">
        <v>14</v>
      </c>
      <c r="B363">
        <v>5</v>
      </c>
      <c r="C363" t="s">
        <v>61</v>
      </c>
      <c r="D363" t="s">
        <v>27</v>
      </c>
      <c r="G363">
        <v>0.6</v>
      </c>
      <c r="H363">
        <v>0.6</v>
      </c>
      <c r="I363">
        <v>3798</v>
      </c>
      <c r="J363">
        <v>7722</v>
      </c>
      <c r="L363">
        <v>3321</v>
      </c>
      <c r="M363">
        <v>2.774</v>
      </c>
      <c r="N363">
        <v>5.6840000000000002</v>
      </c>
      <c r="O363">
        <v>2.91</v>
      </c>
      <c r="Q363">
        <v>0.193</v>
      </c>
      <c r="R363">
        <v>1</v>
      </c>
      <c r="S363">
        <v>0</v>
      </c>
      <c r="T363">
        <v>0</v>
      </c>
      <c r="V363">
        <v>0</v>
      </c>
      <c r="Y363" s="12">
        <v>44846</v>
      </c>
      <c r="Z363">
        <v>0.67512731481481481</v>
      </c>
      <c r="AB363">
        <v>1</v>
      </c>
      <c r="AD363">
        <v>3.2226678543987402</v>
      </c>
      <c r="AE363">
        <v>6.3981583395369528</v>
      </c>
      <c r="AF363">
        <v>3.1754904851382126</v>
      </c>
      <c r="AG363">
        <v>0.2989681683083546</v>
      </c>
    </row>
    <row r="364" spans="1:62" x14ac:dyDescent="0.35">
      <c r="A364">
        <v>15</v>
      </c>
      <c r="B364">
        <v>5</v>
      </c>
      <c r="C364" t="s">
        <v>61</v>
      </c>
      <c r="D364" t="s">
        <v>27</v>
      </c>
      <c r="G364">
        <v>0.6</v>
      </c>
      <c r="H364">
        <v>0.6</v>
      </c>
      <c r="I364">
        <v>3810</v>
      </c>
      <c r="J364">
        <v>7795</v>
      </c>
      <c r="L364">
        <v>3437</v>
      </c>
      <c r="M364">
        <v>2.782</v>
      </c>
      <c r="N364">
        <v>5.7359999999999998</v>
      </c>
      <c r="O364">
        <v>2.9540000000000002</v>
      </c>
      <c r="Q364">
        <v>0.20300000000000001</v>
      </c>
      <c r="R364">
        <v>1</v>
      </c>
      <c r="S364">
        <v>0</v>
      </c>
      <c r="T364">
        <v>0</v>
      </c>
      <c r="V364">
        <v>0</v>
      </c>
      <c r="Y364" s="12">
        <v>44846</v>
      </c>
      <c r="Z364">
        <v>0.68234953703703705</v>
      </c>
      <c r="AB364">
        <v>1</v>
      </c>
      <c r="AD364">
        <v>3.2326307565085437</v>
      </c>
      <c r="AE364">
        <v>6.4575008337282682</v>
      </c>
      <c r="AF364">
        <v>3.2248700772197245</v>
      </c>
      <c r="AG364">
        <v>0.30915471803647321</v>
      </c>
      <c r="AJ364">
        <v>7.4499365413741359</v>
      </c>
      <c r="AK364">
        <v>0.56663041172377493</v>
      </c>
      <c r="AP364">
        <v>7.3879148889989921</v>
      </c>
      <c r="AQ364">
        <v>0.44157483962181143</v>
      </c>
      <c r="AV364">
        <v>7.3258932366238483</v>
      </c>
      <c r="AW364">
        <v>0.31637473290687462</v>
      </c>
      <c r="BB364">
        <v>2.758855732614085</v>
      </c>
      <c r="BC364">
        <v>0.56971624318585778</v>
      </c>
      <c r="BG364">
        <v>3.2234980962412241</v>
      </c>
      <c r="BH364">
        <v>6.4432748933399395</v>
      </c>
      <c r="BI364">
        <v>3.2197767970987154</v>
      </c>
      <c r="BJ364">
        <v>0.30827656719784224</v>
      </c>
    </row>
    <row r="365" spans="1:62" x14ac:dyDescent="0.35">
      <c r="A365">
        <v>16</v>
      </c>
      <c r="B365">
        <v>5</v>
      </c>
      <c r="C365" t="s">
        <v>61</v>
      </c>
      <c r="D365" t="s">
        <v>27</v>
      </c>
      <c r="G365">
        <v>0.6</v>
      </c>
      <c r="H365">
        <v>0.6</v>
      </c>
      <c r="I365">
        <v>3788</v>
      </c>
      <c r="J365">
        <v>7760</v>
      </c>
      <c r="L365">
        <v>3417</v>
      </c>
      <c r="M365">
        <v>2.7679999999999998</v>
      </c>
      <c r="N365">
        <v>5.7110000000000003</v>
      </c>
      <c r="O365">
        <v>2.9430000000000001</v>
      </c>
      <c r="Q365">
        <v>0.20100000000000001</v>
      </c>
      <c r="R365">
        <v>1</v>
      </c>
      <c r="S365">
        <v>0</v>
      </c>
      <c r="T365">
        <v>0</v>
      </c>
      <c r="V365">
        <v>0</v>
      </c>
      <c r="Y365" s="12">
        <v>44846</v>
      </c>
      <c r="Z365">
        <v>0.6900115740740741</v>
      </c>
      <c r="AB365">
        <v>1</v>
      </c>
      <c r="AD365">
        <v>3.214365435973904</v>
      </c>
      <c r="AE365">
        <v>6.4290489529516099</v>
      </c>
      <c r="AF365">
        <v>3.2146835169777059</v>
      </c>
      <c r="AG365">
        <v>0.30739841635921134</v>
      </c>
    </row>
    <row r="366" spans="1:62" x14ac:dyDescent="0.35">
      <c r="A366">
        <v>17</v>
      </c>
      <c r="B366">
        <v>6</v>
      </c>
      <c r="C366" t="s">
        <v>65</v>
      </c>
      <c r="D366" t="s">
        <v>27</v>
      </c>
      <c r="G366">
        <v>0.33300000000000002</v>
      </c>
      <c r="H366">
        <v>0.33300000000000002</v>
      </c>
      <c r="I366">
        <v>4120</v>
      </c>
      <c r="J366">
        <v>11604</v>
      </c>
      <c r="L366">
        <v>5783</v>
      </c>
      <c r="M366">
        <v>5.3689999999999998</v>
      </c>
      <c r="N366">
        <v>15.18</v>
      </c>
      <c r="O366">
        <v>9.8109999999999999</v>
      </c>
      <c r="Q366">
        <v>0.73399999999999999</v>
      </c>
      <c r="R366">
        <v>1</v>
      </c>
      <c r="S366">
        <v>0</v>
      </c>
      <c r="T366">
        <v>0</v>
      </c>
      <c r="V366">
        <v>0</v>
      </c>
      <c r="Y366" s="12">
        <v>44846</v>
      </c>
      <c r="Z366">
        <v>0.70307870370370373</v>
      </c>
      <c r="AB366">
        <v>1</v>
      </c>
      <c r="AD366">
        <v>6.2882986084296721</v>
      </c>
      <c r="AE366">
        <v>17.21419526686125</v>
      </c>
      <c r="AF366">
        <v>10.925896658431578</v>
      </c>
      <c r="AG366">
        <v>0.92823226086357724</v>
      </c>
    </row>
    <row r="367" spans="1:62" x14ac:dyDescent="0.35">
      <c r="A367">
        <v>18</v>
      </c>
      <c r="B367">
        <v>6</v>
      </c>
      <c r="C367" t="s">
        <v>65</v>
      </c>
      <c r="D367" t="s">
        <v>27</v>
      </c>
      <c r="G367">
        <v>0.33300000000000002</v>
      </c>
      <c r="H367">
        <v>0.33300000000000002</v>
      </c>
      <c r="I367">
        <v>5598</v>
      </c>
      <c r="J367">
        <v>11660</v>
      </c>
      <c r="L367">
        <v>5791</v>
      </c>
      <c r="M367">
        <v>7.0709999999999997</v>
      </c>
      <c r="N367">
        <v>15.250999999999999</v>
      </c>
      <c r="O367">
        <v>8.18</v>
      </c>
      <c r="Q367">
        <v>0.73499999999999999</v>
      </c>
      <c r="R367">
        <v>1</v>
      </c>
      <c r="S367">
        <v>0</v>
      </c>
      <c r="T367">
        <v>0</v>
      </c>
      <c r="V367">
        <v>0</v>
      </c>
      <c r="Y367" s="12">
        <v>44846</v>
      </c>
      <c r="Z367">
        <v>0.71016203703703706</v>
      </c>
      <c r="AB367">
        <v>1</v>
      </c>
      <c r="AD367">
        <v>8.4992849925572429</v>
      </c>
      <c r="AE367">
        <v>17.296218706938102</v>
      </c>
      <c r="AF367">
        <v>8.7969337143808595</v>
      </c>
      <c r="AG367">
        <v>0.92949806387421641</v>
      </c>
      <c r="AJ367">
        <v>4.9485061253020115</v>
      </c>
      <c r="AK367">
        <v>1.2940227077461781</v>
      </c>
      <c r="AP367">
        <v>3.7919060049952256</v>
      </c>
      <c r="AQ367">
        <v>0.24528095853764328</v>
      </c>
      <c r="AV367">
        <v>2.6353058846884401</v>
      </c>
      <c r="AW367">
        <v>0.77854467822732387</v>
      </c>
      <c r="BB367">
        <v>3.4621589250755829</v>
      </c>
      <c r="BC367">
        <v>0.35683823786928592</v>
      </c>
      <c r="BG367">
        <v>8.554634448722819</v>
      </c>
      <c r="BH367">
        <v>17.317456919100859</v>
      </c>
      <c r="BI367">
        <v>8.7628224703780404</v>
      </c>
      <c r="BJ367">
        <v>0.93115943032568027</v>
      </c>
    </row>
    <row r="368" spans="1:62" x14ac:dyDescent="0.35">
      <c r="A368">
        <v>19</v>
      </c>
      <c r="B368">
        <v>6</v>
      </c>
      <c r="C368" t="s">
        <v>65</v>
      </c>
      <c r="D368" t="s">
        <v>27</v>
      </c>
      <c r="G368">
        <v>0.33300000000000002</v>
      </c>
      <c r="H368">
        <v>0.33300000000000002</v>
      </c>
      <c r="I368">
        <v>5672</v>
      </c>
      <c r="J368">
        <v>11689</v>
      </c>
      <c r="L368">
        <v>5812</v>
      </c>
      <c r="M368">
        <v>7.1559999999999997</v>
      </c>
      <c r="N368">
        <v>15.287000000000001</v>
      </c>
      <c r="O368">
        <v>8.1310000000000002</v>
      </c>
      <c r="Q368">
        <v>0.73799999999999999</v>
      </c>
      <c r="R368">
        <v>1</v>
      </c>
      <c r="S368">
        <v>0</v>
      </c>
      <c r="T368">
        <v>0</v>
      </c>
      <c r="V368">
        <v>0</v>
      </c>
      <c r="Y368" s="12">
        <v>44846</v>
      </c>
      <c r="Z368">
        <v>0.7176851851851852</v>
      </c>
      <c r="AB368">
        <v>1</v>
      </c>
      <c r="AD368">
        <v>8.6099839048883933</v>
      </c>
      <c r="AE368">
        <v>17.338695131263616</v>
      </c>
      <c r="AF368">
        <v>8.7287112263752231</v>
      </c>
      <c r="AG368">
        <v>0.93282079677714425</v>
      </c>
    </row>
    <row r="369" spans="1:62" x14ac:dyDescent="0.35">
      <c r="A369">
        <v>20</v>
      </c>
      <c r="B369">
        <v>7</v>
      </c>
      <c r="C369" t="s">
        <v>65</v>
      </c>
      <c r="D369" t="s">
        <v>27</v>
      </c>
      <c r="G369">
        <v>0.46700000000000003</v>
      </c>
      <c r="H369">
        <v>0.46700000000000003</v>
      </c>
      <c r="I369">
        <v>8304</v>
      </c>
      <c r="J369">
        <v>17084</v>
      </c>
      <c r="L369">
        <v>7899</v>
      </c>
      <c r="M369">
        <v>7.2649999999999997</v>
      </c>
      <c r="N369">
        <v>15.795</v>
      </c>
      <c r="O369">
        <v>8.5299999999999994</v>
      </c>
      <c r="Q369">
        <v>0.76</v>
      </c>
      <c r="R369">
        <v>1</v>
      </c>
      <c r="S369">
        <v>0</v>
      </c>
      <c r="T369">
        <v>0</v>
      </c>
      <c r="V369">
        <v>0</v>
      </c>
      <c r="Y369" s="12">
        <v>44846</v>
      </c>
      <c r="Z369">
        <v>0.7315625</v>
      </c>
      <c r="AB369">
        <v>1</v>
      </c>
      <c r="AD369">
        <v>8.9469862055202984</v>
      </c>
      <c r="AE369">
        <v>17.998239818226949</v>
      </c>
      <c r="AF369">
        <v>9.0512536127066507</v>
      </c>
      <c r="AG369">
        <v>0.90062392578190986</v>
      </c>
    </row>
    <row r="370" spans="1:62" x14ac:dyDescent="0.35">
      <c r="A370">
        <v>21</v>
      </c>
      <c r="B370">
        <v>7</v>
      </c>
      <c r="C370" t="s">
        <v>65</v>
      </c>
      <c r="D370" t="s">
        <v>27</v>
      </c>
      <c r="G370">
        <v>0.46700000000000003</v>
      </c>
      <c r="H370">
        <v>0.46700000000000003</v>
      </c>
      <c r="I370">
        <v>8339</v>
      </c>
      <c r="J370">
        <v>17079</v>
      </c>
      <c r="L370">
        <v>7753</v>
      </c>
      <c r="M370">
        <v>7.2939999999999996</v>
      </c>
      <c r="N370">
        <v>15.79</v>
      </c>
      <c r="O370">
        <v>8.4960000000000004</v>
      </c>
      <c r="Q370">
        <v>0.74399999999999999</v>
      </c>
      <c r="R370">
        <v>1</v>
      </c>
      <c r="S370">
        <v>0</v>
      </c>
      <c r="T370">
        <v>0</v>
      </c>
      <c r="V370">
        <v>0</v>
      </c>
      <c r="Y370" s="12">
        <v>44846</v>
      </c>
      <c r="Z370">
        <v>0.73906250000000007</v>
      </c>
      <c r="AB370">
        <v>1</v>
      </c>
      <c r="AD370">
        <v>8.9843204211351946</v>
      </c>
      <c r="AE370">
        <v>17.993017692663781</v>
      </c>
      <c r="AF370">
        <v>9.008697271528586</v>
      </c>
      <c r="AG370">
        <v>0.88415154602515011</v>
      </c>
      <c r="AJ370">
        <v>0.35199952206082702</v>
      </c>
      <c r="AK370">
        <v>0.35681996280078526</v>
      </c>
      <c r="AP370">
        <v>0.13528025579326985</v>
      </c>
      <c r="AQ370">
        <v>0.3476713734878058</v>
      </c>
      <c r="AV370">
        <v>0.62256003364736678</v>
      </c>
      <c r="AW370">
        <v>1.0453395007121065</v>
      </c>
      <c r="BB370">
        <v>1.3723215432789315</v>
      </c>
      <c r="BC370">
        <v>0.78805015659061828</v>
      </c>
      <c r="BG370">
        <v>8.9683200430145256</v>
      </c>
      <c r="BH370">
        <v>18.024350446042789</v>
      </c>
      <c r="BI370">
        <v>9.056030403028263</v>
      </c>
      <c r="BJ370">
        <v>0.88764910611048964</v>
      </c>
    </row>
    <row r="371" spans="1:62" x14ac:dyDescent="0.35">
      <c r="A371">
        <v>22</v>
      </c>
      <c r="B371">
        <v>7</v>
      </c>
      <c r="C371" t="s">
        <v>65</v>
      </c>
      <c r="D371" t="s">
        <v>27</v>
      </c>
      <c r="G371">
        <v>0.46700000000000003</v>
      </c>
      <c r="H371">
        <v>0.46700000000000003</v>
      </c>
      <c r="I371">
        <v>8309</v>
      </c>
      <c r="J371">
        <v>17139</v>
      </c>
      <c r="L371">
        <v>7815</v>
      </c>
      <c r="M371">
        <v>7.2690000000000001</v>
      </c>
      <c r="N371">
        <v>15.843999999999999</v>
      </c>
      <c r="O371">
        <v>8.5749999999999993</v>
      </c>
      <c r="Q371">
        <v>0.751</v>
      </c>
      <c r="R371">
        <v>1</v>
      </c>
      <c r="S371">
        <v>0</v>
      </c>
      <c r="T371">
        <v>0</v>
      </c>
      <c r="V371">
        <v>0</v>
      </c>
      <c r="Y371" s="12">
        <v>44846</v>
      </c>
      <c r="Z371">
        <v>0.74703703703703705</v>
      </c>
      <c r="AB371">
        <v>1</v>
      </c>
      <c r="AD371">
        <v>8.9523196648938548</v>
      </c>
      <c r="AE371">
        <v>18.055683199421793</v>
      </c>
      <c r="AF371">
        <v>9.1033635345279382</v>
      </c>
      <c r="AG371">
        <v>0.89114666619582905</v>
      </c>
    </row>
    <row r="372" spans="1:62" x14ac:dyDescent="0.35">
      <c r="A372">
        <v>23</v>
      </c>
      <c r="B372">
        <v>8</v>
      </c>
      <c r="C372" t="s">
        <v>65</v>
      </c>
      <c r="D372" t="s">
        <v>27</v>
      </c>
      <c r="G372">
        <v>0.6</v>
      </c>
      <c r="H372">
        <v>0.6</v>
      </c>
      <c r="I372">
        <v>10912</v>
      </c>
      <c r="J372">
        <v>22379</v>
      </c>
      <c r="L372">
        <v>10399</v>
      </c>
      <c r="M372">
        <v>7.3220000000000001</v>
      </c>
      <c r="N372">
        <v>16.030999999999999</v>
      </c>
      <c r="O372">
        <v>8.7089999999999996</v>
      </c>
      <c r="Q372">
        <v>0.81</v>
      </c>
      <c r="R372">
        <v>1</v>
      </c>
      <c r="S372">
        <v>0</v>
      </c>
      <c r="T372">
        <v>0</v>
      </c>
      <c r="V372">
        <v>0</v>
      </c>
      <c r="Y372" s="12">
        <v>44846</v>
      </c>
      <c r="Z372">
        <v>0.76145833333333324</v>
      </c>
      <c r="AB372">
        <v>1</v>
      </c>
      <c r="AD372">
        <v>9.1290083218272677</v>
      </c>
      <c r="AE372">
        <v>18.312993097922003</v>
      </c>
      <c r="AF372">
        <v>9.1839847760947357</v>
      </c>
      <c r="AG372">
        <v>0.92052333189131497</v>
      </c>
    </row>
    <row r="373" spans="1:62" x14ac:dyDescent="0.35">
      <c r="A373">
        <v>24</v>
      </c>
      <c r="B373">
        <v>8</v>
      </c>
      <c r="C373" t="s">
        <v>65</v>
      </c>
      <c r="D373" t="s">
        <v>27</v>
      </c>
      <c r="G373">
        <v>0.6</v>
      </c>
      <c r="H373">
        <v>0.6</v>
      </c>
      <c r="I373">
        <v>10957</v>
      </c>
      <c r="J373">
        <v>22509</v>
      </c>
      <c r="L373">
        <v>10748</v>
      </c>
      <c r="M373">
        <v>7.351</v>
      </c>
      <c r="N373">
        <v>16.123000000000001</v>
      </c>
      <c r="O373">
        <v>8.7720000000000002</v>
      </c>
      <c r="Q373">
        <v>0.84</v>
      </c>
      <c r="R373">
        <v>1</v>
      </c>
      <c r="S373">
        <v>0</v>
      </c>
      <c r="T373">
        <v>0</v>
      </c>
      <c r="V373">
        <v>0</v>
      </c>
      <c r="Y373" s="12">
        <v>44846</v>
      </c>
      <c r="Z373">
        <v>0.76921296296296304</v>
      </c>
      <c r="AB373">
        <v>1</v>
      </c>
      <c r="AD373">
        <v>9.1663692047390306</v>
      </c>
      <c r="AE373">
        <v>18.418671512235306</v>
      </c>
      <c r="AF373">
        <v>9.2523023074962758</v>
      </c>
      <c r="AG373">
        <v>0.95117079615953382</v>
      </c>
      <c r="AJ373">
        <v>2.116069090789511</v>
      </c>
      <c r="AK373">
        <v>0.52395744146614109</v>
      </c>
      <c r="AP373">
        <v>2.1159508685906463</v>
      </c>
      <c r="AQ373">
        <v>0.4113010266756274</v>
      </c>
      <c r="AV373">
        <v>2.1158326463918007</v>
      </c>
      <c r="AW373">
        <v>1.3465616603642996</v>
      </c>
      <c r="BB373">
        <v>4.2562095970656548</v>
      </c>
      <c r="BC373">
        <v>2.7421568963323377</v>
      </c>
      <c r="BG373">
        <v>9.190446218171056</v>
      </c>
      <c r="BH373">
        <v>18.380871156346316</v>
      </c>
      <c r="BI373">
        <v>9.1904249381752621</v>
      </c>
      <c r="BJ373">
        <v>0.93830588637359091</v>
      </c>
    </row>
    <row r="374" spans="1:62" x14ac:dyDescent="0.35">
      <c r="A374">
        <v>25</v>
      </c>
      <c r="B374">
        <v>8</v>
      </c>
      <c r="C374" t="s">
        <v>65</v>
      </c>
      <c r="D374" t="s">
        <v>27</v>
      </c>
      <c r="G374">
        <v>0.6</v>
      </c>
      <c r="H374">
        <v>0.6</v>
      </c>
      <c r="I374">
        <v>11015</v>
      </c>
      <c r="J374">
        <v>22416</v>
      </c>
      <c r="L374">
        <v>10455</v>
      </c>
      <c r="M374">
        <v>7.3879999999999999</v>
      </c>
      <c r="N374">
        <v>16.056999999999999</v>
      </c>
      <c r="O374">
        <v>8.67</v>
      </c>
      <c r="Q374">
        <v>0.81499999999999995</v>
      </c>
      <c r="R374">
        <v>1</v>
      </c>
      <c r="S374">
        <v>0</v>
      </c>
      <c r="T374">
        <v>0</v>
      </c>
      <c r="V374">
        <v>0</v>
      </c>
      <c r="Y374" s="12">
        <v>44846</v>
      </c>
      <c r="Z374">
        <v>0.77740740740740744</v>
      </c>
      <c r="AB374">
        <v>1</v>
      </c>
      <c r="AD374">
        <v>9.2145232316030814</v>
      </c>
      <c r="AE374">
        <v>18.34307080045733</v>
      </c>
      <c r="AF374">
        <v>9.1285475688542483</v>
      </c>
      <c r="AG374">
        <v>0.92544097658764812</v>
      </c>
    </row>
    <row r="375" spans="1:62" x14ac:dyDescent="0.35">
      <c r="A375">
        <v>26</v>
      </c>
      <c r="B375">
        <v>1</v>
      </c>
      <c r="C375" t="s">
        <v>71</v>
      </c>
      <c r="D375" t="s">
        <v>27</v>
      </c>
      <c r="G375">
        <v>0.3</v>
      </c>
      <c r="H375">
        <v>0.3</v>
      </c>
      <c r="I375">
        <v>5529</v>
      </c>
      <c r="J375">
        <v>7534</v>
      </c>
      <c r="L375">
        <v>3579</v>
      </c>
      <c r="M375">
        <v>7.7610000000000001</v>
      </c>
      <c r="N375">
        <v>11.102</v>
      </c>
      <c r="O375">
        <v>3.3410000000000002</v>
      </c>
      <c r="Q375">
        <v>0.43099999999999999</v>
      </c>
      <c r="R375">
        <v>1</v>
      </c>
      <c r="S375">
        <v>0</v>
      </c>
      <c r="T375">
        <v>0</v>
      </c>
      <c r="V375">
        <v>0</v>
      </c>
      <c r="Y375" s="12">
        <v>44846</v>
      </c>
      <c r="Z375">
        <v>0.79033564814814816</v>
      </c>
      <c r="AB375">
        <v>1</v>
      </c>
      <c r="AD375">
        <v>9.3196329674757976</v>
      </c>
      <c r="AE375">
        <v>12.490662188444666</v>
      </c>
      <c r="AF375">
        <v>3.1710292209688689</v>
      </c>
      <c r="AG375">
        <v>0.64324891989006439</v>
      </c>
    </row>
    <row r="376" spans="1:62" x14ac:dyDescent="0.35">
      <c r="A376">
        <v>27</v>
      </c>
      <c r="B376">
        <v>1</v>
      </c>
      <c r="C376" t="s">
        <v>71</v>
      </c>
      <c r="D376" t="s">
        <v>27</v>
      </c>
      <c r="G376">
        <v>0.3</v>
      </c>
      <c r="H376">
        <v>0.3</v>
      </c>
      <c r="I376">
        <v>6107</v>
      </c>
      <c r="J376">
        <v>7526</v>
      </c>
      <c r="L376">
        <v>3604</v>
      </c>
      <c r="M376">
        <v>8.5</v>
      </c>
      <c r="N376">
        <v>11.09</v>
      </c>
      <c r="O376">
        <v>2.5910000000000002</v>
      </c>
      <c r="Q376">
        <v>0.435</v>
      </c>
      <c r="R376">
        <v>1</v>
      </c>
      <c r="S376">
        <v>0</v>
      </c>
      <c r="T376">
        <v>0</v>
      </c>
      <c r="V376">
        <v>0</v>
      </c>
      <c r="Y376" s="12">
        <v>44846</v>
      </c>
      <c r="Z376">
        <v>0.7971759259259259</v>
      </c>
      <c r="AB376">
        <v>1</v>
      </c>
      <c r="AD376">
        <v>10.279392537386872</v>
      </c>
      <c r="AE376">
        <v>12.477655614375337</v>
      </c>
      <c r="AF376">
        <v>2.1982630769884643</v>
      </c>
      <c r="AG376">
        <v>0.64763967408321899</v>
      </c>
      <c r="AI376">
        <v>100</v>
      </c>
      <c r="AK376">
        <v>1.9039691260483647</v>
      </c>
      <c r="AO376">
        <v>100</v>
      </c>
      <c r="AQ376">
        <v>0.84336984148229222</v>
      </c>
      <c r="AU376">
        <v>100</v>
      </c>
      <c r="AW376">
        <v>4.2707333788651418</v>
      </c>
      <c r="BA376">
        <v>100</v>
      </c>
      <c r="BC376">
        <v>1.0906554045461603</v>
      </c>
      <c r="BG376">
        <v>10.378191316642425</v>
      </c>
      <c r="BH376">
        <v>12.530494821531988</v>
      </c>
      <c r="BI376">
        <v>2.1523035048895629</v>
      </c>
      <c r="BJ376">
        <v>0.64412707072869524</v>
      </c>
    </row>
    <row r="377" spans="1:62" x14ac:dyDescent="0.35">
      <c r="A377">
        <v>28</v>
      </c>
      <c r="B377">
        <v>1</v>
      </c>
      <c r="C377" t="s">
        <v>71</v>
      </c>
      <c r="D377" t="s">
        <v>27</v>
      </c>
      <c r="G377">
        <v>0.3</v>
      </c>
      <c r="H377">
        <v>0.3</v>
      </c>
      <c r="I377">
        <v>6226</v>
      </c>
      <c r="J377">
        <v>7591</v>
      </c>
      <c r="L377">
        <v>3564</v>
      </c>
      <c r="M377">
        <v>8.6519999999999992</v>
      </c>
      <c r="N377">
        <v>11.182</v>
      </c>
      <c r="O377">
        <v>2.5310000000000001</v>
      </c>
      <c r="Q377">
        <v>0.42799999999999999</v>
      </c>
      <c r="R377">
        <v>1</v>
      </c>
      <c r="S377">
        <v>0</v>
      </c>
      <c r="T377">
        <v>0</v>
      </c>
      <c r="V377">
        <v>0</v>
      </c>
      <c r="Y377" s="12">
        <v>44846</v>
      </c>
      <c r="Z377">
        <v>0.80449074074074067</v>
      </c>
      <c r="AB377">
        <v>1</v>
      </c>
      <c r="AD377">
        <v>10.476990095897976</v>
      </c>
      <c r="AE377">
        <v>12.583334028688638</v>
      </c>
      <c r="AF377">
        <v>2.1063439327906615</v>
      </c>
      <c r="AG377">
        <v>0.6406144673741716</v>
      </c>
    </row>
    <row r="378" spans="1:62" x14ac:dyDescent="0.35">
      <c r="A378">
        <v>29</v>
      </c>
      <c r="B378">
        <v>2</v>
      </c>
      <c r="C378" t="s">
        <v>70</v>
      </c>
      <c r="D378" t="s">
        <v>27</v>
      </c>
      <c r="G378">
        <v>0.5</v>
      </c>
      <c r="H378">
        <v>0.5</v>
      </c>
      <c r="I378">
        <v>5928</v>
      </c>
      <c r="J378">
        <v>7365</v>
      </c>
      <c r="L378">
        <v>3257</v>
      </c>
      <c r="M378">
        <v>4.9619999999999997</v>
      </c>
      <c r="N378">
        <v>6.5179999999999998</v>
      </c>
      <c r="O378">
        <v>1.556</v>
      </c>
      <c r="Q378">
        <v>0.22500000000000001</v>
      </c>
      <c r="R378">
        <v>1</v>
      </c>
      <c r="S378">
        <v>0</v>
      </c>
      <c r="T378">
        <v>0</v>
      </c>
      <c r="V378">
        <v>0</v>
      </c>
      <c r="Y378" s="12">
        <v>44846</v>
      </c>
      <c r="Z378">
        <v>0.81769675925925922</v>
      </c>
      <c r="AB378">
        <v>1</v>
      </c>
      <c r="AD378">
        <v>5.9892995746666395</v>
      </c>
      <c r="AE378">
        <v>7.3295389867380489</v>
      </c>
      <c r="AF378">
        <v>1.3402394120714094</v>
      </c>
      <c r="AG378">
        <v>0.35201760352934008</v>
      </c>
    </row>
    <row r="379" spans="1:62" x14ac:dyDescent="0.35">
      <c r="A379">
        <v>30</v>
      </c>
      <c r="B379">
        <v>2</v>
      </c>
      <c r="C379" t="s">
        <v>70</v>
      </c>
      <c r="D379" t="s">
        <v>27</v>
      </c>
      <c r="G379">
        <v>0.5</v>
      </c>
      <c r="H379">
        <v>0.5</v>
      </c>
      <c r="I379">
        <v>4052</v>
      </c>
      <c r="J379">
        <v>7381</v>
      </c>
      <c r="L379">
        <v>3238</v>
      </c>
      <c r="M379">
        <v>3.5230000000000001</v>
      </c>
      <c r="N379">
        <v>6.532</v>
      </c>
      <c r="O379">
        <v>3.0089999999999999</v>
      </c>
      <c r="Q379">
        <v>0.223</v>
      </c>
      <c r="R379">
        <v>1</v>
      </c>
      <c r="S379">
        <v>0</v>
      </c>
      <c r="T379">
        <v>0</v>
      </c>
      <c r="V379">
        <v>0</v>
      </c>
      <c r="Y379" s="12">
        <v>44846</v>
      </c>
      <c r="Z379">
        <v>0.82481481481481478</v>
      </c>
      <c r="AB379">
        <v>1</v>
      </c>
      <c r="AD379">
        <v>4.1202591388674978</v>
      </c>
      <c r="AE379">
        <v>7.3451468756212446</v>
      </c>
      <c r="AF379">
        <v>3.2248877367537467</v>
      </c>
      <c r="AG379">
        <v>0.35001541961726162</v>
      </c>
      <c r="AK379">
        <v>2.3980807441346719</v>
      </c>
      <c r="AQ379">
        <v>0.10630273944386535</v>
      </c>
      <c r="AW379">
        <v>2.7473358234965097</v>
      </c>
      <c r="BC379">
        <v>1.5830254117935658</v>
      </c>
      <c r="BG379">
        <v>4.0714409185294604</v>
      </c>
      <c r="BH379">
        <v>7.3412449034004457</v>
      </c>
      <c r="BI379">
        <v>3.2698039848709852</v>
      </c>
      <c r="BJ379">
        <v>0.35280793928410792</v>
      </c>
    </row>
    <row r="380" spans="1:62" x14ac:dyDescent="0.35">
      <c r="A380">
        <v>31</v>
      </c>
      <c r="B380">
        <v>2</v>
      </c>
      <c r="C380" t="s">
        <v>70</v>
      </c>
      <c r="D380" t="s">
        <v>27</v>
      </c>
      <c r="G380">
        <v>0.5</v>
      </c>
      <c r="H380">
        <v>0.5</v>
      </c>
      <c r="I380">
        <v>3954</v>
      </c>
      <c r="J380">
        <v>7373</v>
      </c>
      <c r="L380">
        <v>3291</v>
      </c>
      <c r="M380">
        <v>3.448</v>
      </c>
      <c r="N380">
        <v>6.5250000000000004</v>
      </c>
      <c r="O380">
        <v>3.077</v>
      </c>
      <c r="Q380">
        <v>0.22800000000000001</v>
      </c>
      <c r="R380">
        <v>1</v>
      </c>
      <c r="S380">
        <v>0</v>
      </c>
      <c r="T380">
        <v>0</v>
      </c>
      <c r="V380">
        <v>0</v>
      </c>
      <c r="Y380" s="12">
        <v>44846</v>
      </c>
      <c r="Z380">
        <v>0.83234953703703696</v>
      </c>
      <c r="AB380">
        <v>1</v>
      </c>
      <c r="AD380">
        <v>4.022622698191423</v>
      </c>
      <c r="AE380">
        <v>7.3373429311796468</v>
      </c>
      <c r="AF380">
        <v>3.3147202329882237</v>
      </c>
      <c r="AG380">
        <v>0.35560045895095427</v>
      </c>
    </row>
    <row r="381" spans="1:62" x14ac:dyDescent="0.35">
      <c r="A381">
        <v>32</v>
      </c>
      <c r="B381">
        <v>9</v>
      </c>
      <c r="C381" t="s">
        <v>179</v>
      </c>
      <c r="D381" t="s">
        <v>27</v>
      </c>
      <c r="G381">
        <v>0.5</v>
      </c>
      <c r="H381">
        <v>0.5</v>
      </c>
      <c r="I381">
        <v>19828</v>
      </c>
      <c r="J381">
        <v>27322</v>
      </c>
      <c r="L381">
        <v>1895</v>
      </c>
      <c r="M381">
        <v>15.625999999999999</v>
      </c>
      <c r="N381">
        <v>23.425999999999998</v>
      </c>
      <c r="O381">
        <v>7.7990000000000004</v>
      </c>
      <c r="Q381">
        <v>8.2000000000000003E-2</v>
      </c>
      <c r="R381">
        <v>1</v>
      </c>
      <c r="S381">
        <v>0</v>
      </c>
      <c r="T381">
        <v>0</v>
      </c>
      <c r="V381">
        <v>0</v>
      </c>
      <c r="Y381" s="12">
        <v>44846</v>
      </c>
      <c r="Z381">
        <v>0.84634259259259259</v>
      </c>
      <c r="AB381">
        <v>1</v>
      </c>
      <c r="AD381">
        <v>19.837733507293546</v>
      </c>
      <c r="AE381">
        <v>26.79745388935854</v>
      </c>
      <c r="AF381">
        <v>6.9597203820649938</v>
      </c>
      <c r="AG381">
        <v>0.20849263046350366</v>
      </c>
    </row>
    <row r="382" spans="1:62" x14ac:dyDescent="0.35">
      <c r="A382">
        <v>33</v>
      </c>
      <c r="B382">
        <v>9</v>
      </c>
      <c r="C382" t="s">
        <v>179</v>
      </c>
      <c r="D382" t="s">
        <v>27</v>
      </c>
      <c r="G382">
        <v>0.5</v>
      </c>
      <c r="H382">
        <v>0.5</v>
      </c>
      <c r="I382">
        <v>25761</v>
      </c>
      <c r="J382">
        <v>27444</v>
      </c>
      <c r="L382">
        <v>1867</v>
      </c>
      <c r="M382">
        <v>20.178000000000001</v>
      </c>
      <c r="N382">
        <v>23.529</v>
      </c>
      <c r="O382">
        <v>3.351</v>
      </c>
      <c r="Q382">
        <v>7.9000000000000001E-2</v>
      </c>
      <c r="R382">
        <v>1</v>
      </c>
      <c r="S382">
        <v>0</v>
      </c>
      <c r="T382">
        <v>0</v>
      </c>
      <c r="V382">
        <v>0</v>
      </c>
      <c r="Y382" s="12">
        <v>44846</v>
      </c>
      <c r="Z382">
        <v>0.85445601851851849</v>
      </c>
      <c r="AB382">
        <v>1</v>
      </c>
      <c r="AD382">
        <v>25.748723329039983</v>
      </c>
      <c r="AE382">
        <v>26.916464042092908</v>
      </c>
      <c r="AF382">
        <v>1.1677407130529254</v>
      </c>
      <c r="AG382">
        <v>0.2055420436457038</v>
      </c>
      <c r="AK382">
        <v>0.39003516010719785</v>
      </c>
      <c r="AQ382">
        <v>0.15209854581412727</v>
      </c>
      <c r="AW382">
        <v>5.2424553911332268</v>
      </c>
      <c r="BC382">
        <v>0.87537739506139989</v>
      </c>
      <c r="BG382">
        <v>25.799035984694491</v>
      </c>
      <c r="BH382">
        <v>26.936949396252103</v>
      </c>
      <c r="BI382">
        <v>1.1379134115576104</v>
      </c>
      <c r="BJ382">
        <v>0.20464632979030026</v>
      </c>
    </row>
    <row r="383" spans="1:62" x14ac:dyDescent="0.35">
      <c r="A383">
        <v>34</v>
      </c>
      <c r="B383">
        <v>9</v>
      </c>
      <c r="C383" t="s">
        <v>179</v>
      </c>
      <c r="D383" t="s">
        <v>27</v>
      </c>
      <c r="G383">
        <v>0.5</v>
      </c>
      <c r="H383">
        <v>0.5</v>
      </c>
      <c r="I383">
        <v>25862</v>
      </c>
      <c r="J383">
        <v>27486</v>
      </c>
      <c r="L383">
        <v>1850</v>
      </c>
      <c r="M383">
        <v>20.254999999999999</v>
      </c>
      <c r="N383">
        <v>23.565000000000001</v>
      </c>
      <c r="O383">
        <v>3.3090000000000002</v>
      </c>
      <c r="Q383">
        <v>7.8E-2</v>
      </c>
      <c r="R383">
        <v>1</v>
      </c>
      <c r="S383">
        <v>0</v>
      </c>
      <c r="T383">
        <v>0</v>
      </c>
      <c r="V383">
        <v>0</v>
      </c>
      <c r="Y383" s="12">
        <v>44846</v>
      </c>
      <c r="Z383">
        <v>0.86273148148148149</v>
      </c>
      <c r="AB383">
        <v>1</v>
      </c>
      <c r="AD383">
        <v>25.849348640349</v>
      </c>
      <c r="AE383">
        <v>26.957434750411295</v>
      </c>
      <c r="AF383">
        <v>1.1080861100622954</v>
      </c>
      <c r="AG383">
        <v>0.20375061593489671</v>
      </c>
    </row>
    <row r="384" spans="1:62" x14ac:dyDescent="0.35">
      <c r="A384">
        <v>35</v>
      </c>
      <c r="B384">
        <v>10</v>
      </c>
      <c r="C384" t="s">
        <v>180</v>
      </c>
      <c r="D384" t="s">
        <v>27</v>
      </c>
      <c r="G384">
        <v>0.5</v>
      </c>
      <c r="H384">
        <v>0.5</v>
      </c>
      <c r="I384">
        <v>10064</v>
      </c>
      <c r="J384">
        <v>7169</v>
      </c>
      <c r="L384">
        <v>1885</v>
      </c>
      <c r="M384">
        <v>8.1359999999999992</v>
      </c>
      <c r="N384">
        <v>6.3520000000000003</v>
      </c>
      <c r="O384">
        <v>0</v>
      </c>
      <c r="Q384">
        <v>8.1000000000000003E-2</v>
      </c>
      <c r="R384">
        <v>1</v>
      </c>
      <c r="S384">
        <v>0</v>
      </c>
      <c r="T384">
        <v>0</v>
      </c>
      <c r="V384">
        <v>0</v>
      </c>
      <c r="Y384" s="12">
        <v>44846</v>
      </c>
      <c r="Z384">
        <v>0.8762847222222222</v>
      </c>
      <c r="AB384">
        <v>1</v>
      </c>
      <c r="AD384">
        <v>10.10995588728138</v>
      </c>
      <c r="AE384">
        <v>7.1383423479189068</v>
      </c>
      <c r="AF384">
        <v>-2.9716135393624734</v>
      </c>
      <c r="AG384">
        <v>0.20743884945714658</v>
      </c>
    </row>
    <row r="385" spans="1:62" x14ac:dyDescent="0.35">
      <c r="A385">
        <v>36</v>
      </c>
      <c r="B385">
        <v>10</v>
      </c>
      <c r="C385" t="s">
        <v>180</v>
      </c>
      <c r="D385" t="s">
        <v>27</v>
      </c>
      <c r="G385">
        <v>0.5</v>
      </c>
      <c r="H385">
        <v>0.5</v>
      </c>
      <c r="I385">
        <v>5618</v>
      </c>
      <c r="J385">
        <v>7209</v>
      </c>
      <c r="L385">
        <v>1860</v>
      </c>
      <c r="M385">
        <v>4.7249999999999996</v>
      </c>
      <c r="N385">
        <v>6.3860000000000001</v>
      </c>
      <c r="O385">
        <v>1.661</v>
      </c>
      <c r="Q385">
        <v>7.8E-2</v>
      </c>
      <c r="R385">
        <v>1</v>
      </c>
      <c r="S385">
        <v>0</v>
      </c>
      <c r="T385">
        <v>0</v>
      </c>
      <c r="V385">
        <v>0</v>
      </c>
      <c r="Y385" s="12">
        <v>44846</v>
      </c>
      <c r="Z385">
        <v>0.88340277777777787</v>
      </c>
      <c r="AB385">
        <v>1</v>
      </c>
      <c r="AD385">
        <v>5.6804496092627312</v>
      </c>
      <c r="AE385">
        <v>7.177362070126895</v>
      </c>
      <c r="AF385">
        <v>1.4969124608641637</v>
      </c>
      <c r="AG385">
        <v>0.20480439694125382</v>
      </c>
      <c r="AK385">
        <v>2.1449712130620275</v>
      </c>
      <c r="AQ385">
        <v>0.12224646235194465</v>
      </c>
      <c r="AW385">
        <v>8.2820438541003387</v>
      </c>
      <c r="BC385">
        <v>0.66665998876760268</v>
      </c>
      <c r="BG385">
        <v>5.6201740514984202</v>
      </c>
      <c r="BH385">
        <v>7.1817517888752942</v>
      </c>
      <c r="BI385">
        <v>1.561577737376874</v>
      </c>
      <c r="BJ385">
        <v>0.20548935459538592</v>
      </c>
    </row>
    <row r="386" spans="1:62" x14ac:dyDescent="0.35">
      <c r="A386">
        <v>37</v>
      </c>
      <c r="B386">
        <v>10</v>
      </c>
      <c r="C386" t="s">
        <v>180</v>
      </c>
      <c r="D386" t="s">
        <v>27</v>
      </c>
      <c r="G386">
        <v>0.5</v>
      </c>
      <c r="H386">
        <v>0.5</v>
      </c>
      <c r="I386">
        <v>5497</v>
      </c>
      <c r="J386">
        <v>7218</v>
      </c>
      <c r="L386">
        <v>1873</v>
      </c>
      <c r="M386">
        <v>4.6319999999999997</v>
      </c>
      <c r="N386">
        <v>6.3940000000000001</v>
      </c>
      <c r="O386">
        <v>1.7609999999999999</v>
      </c>
      <c r="Q386">
        <v>0.08</v>
      </c>
      <c r="R386">
        <v>1</v>
      </c>
      <c r="S386">
        <v>0</v>
      </c>
      <c r="T386">
        <v>0</v>
      </c>
      <c r="V386">
        <v>0</v>
      </c>
      <c r="Y386" s="12">
        <v>44846</v>
      </c>
      <c r="Z386">
        <v>0.89105324074074066</v>
      </c>
      <c r="AB386">
        <v>1</v>
      </c>
      <c r="AD386">
        <v>5.5598984937341083</v>
      </c>
      <c r="AE386">
        <v>7.1861415076236925</v>
      </c>
      <c r="AF386">
        <v>1.6262430138895843</v>
      </c>
      <c r="AG386">
        <v>0.20617431224951804</v>
      </c>
    </row>
    <row r="387" spans="1:62" x14ac:dyDescent="0.35">
      <c r="A387">
        <v>38</v>
      </c>
      <c r="B387">
        <v>11</v>
      </c>
      <c r="C387" t="s">
        <v>181</v>
      </c>
      <c r="D387" t="s">
        <v>27</v>
      </c>
      <c r="G387">
        <v>0.5</v>
      </c>
      <c r="H387">
        <v>0.5</v>
      </c>
      <c r="I387">
        <v>1107</v>
      </c>
      <c r="J387">
        <v>443</v>
      </c>
      <c r="L387">
        <v>123</v>
      </c>
      <c r="M387">
        <v>1.264</v>
      </c>
      <c r="N387">
        <v>0.65400000000000003</v>
      </c>
      <c r="O387">
        <v>0</v>
      </c>
      <c r="Q387">
        <v>0</v>
      </c>
      <c r="R387">
        <v>1</v>
      </c>
      <c r="S387">
        <v>0</v>
      </c>
      <c r="T387">
        <v>0</v>
      </c>
      <c r="V387">
        <v>0</v>
      </c>
      <c r="Y387" s="12">
        <v>44846</v>
      </c>
      <c r="Z387">
        <v>0.90210648148148154</v>
      </c>
      <c r="AB387">
        <v>3</v>
      </c>
      <c r="AC387" t="s">
        <v>200</v>
      </c>
      <c r="AD387">
        <v>1.1861844675303579</v>
      </c>
      <c r="AE387">
        <v>0.57717605864569732</v>
      </c>
      <c r="AF387">
        <v>-0.60900840888466057</v>
      </c>
      <c r="AG387">
        <v>2.1762636137026288E-2</v>
      </c>
    </row>
    <row r="388" spans="1:62" x14ac:dyDescent="0.35">
      <c r="A388">
        <v>39</v>
      </c>
      <c r="B388">
        <v>11</v>
      </c>
      <c r="C388" t="s">
        <v>181</v>
      </c>
      <c r="D388" t="s">
        <v>27</v>
      </c>
      <c r="G388">
        <v>0.5</v>
      </c>
      <c r="H388">
        <v>0.5</v>
      </c>
      <c r="I388">
        <v>1385</v>
      </c>
      <c r="J388">
        <v>5207</v>
      </c>
      <c r="L388">
        <v>1465</v>
      </c>
      <c r="M388">
        <v>1.478</v>
      </c>
      <c r="N388">
        <v>4.6890000000000001</v>
      </c>
      <c r="O388">
        <v>3.2120000000000002</v>
      </c>
      <c r="Q388">
        <v>3.6999999999999998E-2</v>
      </c>
      <c r="R388">
        <v>1</v>
      </c>
      <c r="S388">
        <v>0</v>
      </c>
      <c r="T388">
        <v>0</v>
      </c>
      <c r="V388">
        <v>0</v>
      </c>
      <c r="Y388" s="12">
        <v>44846</v>
      </c>
      <c r="Z388">
        <v>0.90839120370370363</v>
      </c>
      <c r="AB388">
        <v>3</v>
      </c>
      <c r="AC388" t="s">
        <v>200</v>
      </c>
      <c r="AD388">
        <v>1.4631531461828959</v>
      </c>
      <c r="AE388">
        <v>5.2244249736170874</v>
      </c>
      <c r="AF388">
        <v>3.7612718274341912</v>
      </c>
      <c r="AG388">
        <v>0.16318004719014853</v>
      </c>
      <c r="AK388">
        <v>85.894053949688654</v>
      </c>
      <c r="AQ388">
        <v>22.164385497043924</v>
      </c>
      <c r="AW388">
        <v>27.197537096425936</v>
      </c>
      <c r="BC388">
        <v>11.100813154777075</v>
      </c>
      <c r="BG388">
        <v>2.5645519744216765</v>
      </c>
      <c r="BH388">
        <v>5.87556658796289</v>
      </c>
      <c r="BI388">
        <v>3.3110146135412135</v>
      </c>
      <c r="BJ388">
        <v>0.17276945434799812</v>
      </c>
    </row>
    <row r="389" spans="1:62" x14ac:dyDescent="0.35">
      <c r="A389">
        <v>40</v>
      </c>
      <c r="B389">
        <v>11</v>
      </c>
      <c r="C389" t="s">
        <v>181</v>
      </c>
      <c r="D389" t="s">
        <v>27</v>
      </c>
      <c r="G389">
        <v>0.5</v>
      </c>
      <c r="H389">
        <v>0.5</v>
      </c>
      <c r="I389">
        <v>3596</v>
      </c>
      <c r="J389">
        <v>6542</v>
      </c>
      <c r="L389">
        <v>1647</v>
      </c>
      <c r="M389">
        <v>3.173</v>
      </c>
      <c r="N389">
        <v>5.8209999999999997</v>
      </c>
      <c r="O389">
        <v>2.6480000000000001</v>
      </c>
      <c r="Q389">
        <v>5.6000000000000001E-2</v>
      </c>
      <c r="R389">
        <v>1</v>
      </c>
      <c r="S389">
        <v>0</v>
      </c>
      <c r="T389">
        <v>0</v>
      </c>
      <c r="V389">
        <v>0</v>
      </c>
      <c r="Y389" s="12">
        <v>44846</v>
      </c>
      <c r="Z389">
        <v>0.91565972222222225</v>
      </c>
      <c r="AB389">
        <v>3</v>
      </c>
      <c r="AC389" t="s">
        <v>200</v>
      </c>
      <c r="AD389">
        <v>3.6659508026604568</v>
      </c>
      <c r="AE389">
        <v>6.5267082023086926</v>
      </c>
      <c r="AF389">
        <v>2.8607573996482358</v>
      </c>
      <c r="AG389">
        <v>0.18235886150584768</v>
      </c>
    </row>
    <row r="390" spans="1:62" x14ac:dyDescent="0.35">
      <c r="A390">
        <v>41</v>
      </c>
      <c r="B390">
        <v>12</v>
      </c>
      <c r="C390" t="s">
        <v>182</v>
      </c>
      <c r="D390" t="s">
        <v>27</v>
      </c>
      <c r="G390">
        <v>0.5</v>
      </c>
      <c r="H390">
        <v>0.5</v>
      </c>
      <c r="I390">
        <v>1038</v>
      </c>
      <c r="J390">
        <v>139</v>
      </c>
      <c r="L390">
        <v>118</v>
      </c>
      <c r="M390">
        <v>1.2110000000000001</v>
      </c>
      <c r="N390">
        <v>0.39600000000000002</v>
      </c>
      <c r="O390">
        <v>0</v>
      </c>
      <c r="Q390">
        <v>0</v>
      </c>
      <c r="R390">
        <v>1</v>
      </c>
      <c r="S390">
        <v>0</v>
      </c>
      <c r="T390">
        <v>0</v>
      </c>
      <c r="V390">
        <v>0</v>
      </c>
      <c r="Y390" s="12">
        <v>44846</v>
      </c>
      <c r="Z390">
        <v>0.92673611111111109</v>
      </c>
      <c r="AB390">
        <v>3</v>
      </c>
      <c r="AC390" t="s">
        <v>200</v>
      </c>
      <c r="AD390">
        <v>1.1174404429727134</v>
      </c>
      <c r="AE390">
        <v>0.28062616986498734</v>
      </c>
      <c r="AF390">
        <v>-0.83681427310772605</v>
      </c>
      <c r="AG390">
        <v>2.1235745633847739E-2</v>
      </c>
    </row>
    <row r="391" spans="1:62" x14ac:dyDescent="0.35">
      <c r="A391">
        <v>42</v>
      </c>
      <c r="B391">
        <v>12</v>
      </c>
      <c r="C391" t="s">
        <v>182</v>
      </c>
      <c r="D391" t="s">
        <v>27</v>
      </c>
      <c r="G391">
        <v>0.5</v>
      </c>
      <c r="H391">
        <v>0.5</v>
      </c>
      <c r="I391">
        <v>687</v>
      </c>
      <c r="J391">
        <v>1011</v>
      </c>
      <c r="L391">
        <v>659</v>
      </c>
      <c r="M391">
        <v>0.94199999999999995</v>
      </c>
      <c r="N391">
        <v>1.135</v>
      </c>
      <c r="O391">
        <v>0.193</v>
      </c>
      <c r="Q391">
        <v>0</v>
      </c>
      <c r="R391">
        <v>1</v>
      </c>
      <c r="S391">
        <v>0</v>
      </c>
      <c r="T391">
        <v>0</v>
      </c>
      <c r="V391">
        <v>0</v>
      </c>
      <c r="Y391" s="12">
        <v>44846</v>
      </c>
      <c r="Z391">
        <v>0.93256944444444445</v>
      </c>
      <c r="AB391">
        <v>3</v>
      </c>
      <c r="AC391" t="s">
        <v>200</v>
      </c>
      <c r="AD391">
        <v>0.76774257891860942</v>
      </c>
      <c r="AE391">
        <v>1.1312561139991293</v>
      </c>
      <c r="AF391">
        <v>0.36351353508051987</v>
      </c>
      <c r="AG391">
        <v>7.8245298077766617E-2</v>
      </c>
      <c r="AK391">
        <v>30.856738204945831</v>
      </c>
      <c r="AQ391">
        <v>67.441048581801056</v>
      </c>
      <c r="AW391">
        <v>130.20578068016485</v>
      </c>
      <c r="BC391">
        <v>50.677737666360272</v>
      </c>
      <c r="BG391">
        <v>0.66512468718763307</v>
      </c>
      <c r="BH391">
        <v>1.7067970165669548</v>
      </c>
      <c r="BI391">
        <v>1.0416723293793217</v>
      </c>
      <c r="BJ391">
        <v>0.10480057943796543</v>
      </c>
    </row>
    <row r="392" spans="1:62" x14ac:dyDescent="0.35">
      <c r="A392">
        <v>43</v>
      </c>
      <c r="B392">
        <v>12</v>
      </c>
      <c r="C392" t="s">
        <v>182</v>
      </c>
      <c r="D392" t="s">
        <v>27</v>
      </c>
      <c r="G392">
        <v>0.5</v>
      </c>
      <c r="H392">
        <v>0.5</v>
      </c>
      <c r="I392">
        <v>481</v>
      </c>
      <c r="J392">
        <v>2191</v>
      </c>
      <c r="L392">
        <v>1163</v>
      </c>
      <c r="M392">
        <v>0.78400000000000003</v>
      </c>
      <c r="N392">
        <v>2.1349999999999998</v>
      </c>
      <c r="O392">
        <v>1.351</v>
      </c>
      <c r="Q392">
        <v>6.0000000000000001E-3</v>
      </c>
      <c r="R392">
        <v>1</v>
      </c>
      <c r="S392">
        <v>0</v>
      </c>
      <c r="T392">
        <v>0</v>
      </c>
      <c r="V392">
        <v>0</v>
      </c>
      <c r="Y392" s="12">
        <v>44846</v>
      </c>
      <c r="Z392">
        <v>0.93921296296296297</v>
      </c>
      <c r="AB392">
        <v>3</v>
      </c>
      <c r="AC392" t="s">
        <v>200</v>
      </c>
      <c r="AD392">
        <v>0.56250679545665661</v>
      </c>
      <c r="AE392">
        <v>2.2823379191347803</v>
      </c>
      <c r="AF392">
        <v>1.7198311236781239</v>
      </c>
      <c r="AG392">
        <v>0.13135586079816425</v>
      </c>
    </row>
    <row r="393" spans="1:62" x14ac:dyDescent="0.35">
      <c r="A393">
        <v>44</v>
      </c>
      <c r="B393">
        <v>13</v>
      </c>
      <c r="C393" t="s">
        <v>183</v>
      </c>
      <c r="D393" t="s">
        <v>27</v>
      </c>
      <c r="G393">
        <v>0.5</v>
      </c>
      <c r="H393">
        <v>0.5</v>
      </c>
      <c r="I393">
        <v>102</v>
      </c>
      <c r="J393">
        <v>29</v>
      </c>
      <c r="L393">
        <v>176</v>
      </c>
      <c r="M393">
        <v>0.49299999999999999</v>
      </c>
      <c r="N393">
        <v>0.30299999999999999</v>
      </c>
      <c r="O393">
        <v>0</v>
      </c>
      <c r="Q393">
        <v>0</v>
      </c>
      <c r="R393">
        <v>1</v>
      </c>
      <c r="S393">
        <v>0</v>
      </c>
      <c r="T393">
        <v>0</v>
      </c>
      <c r="V393">
        <v>0</v>
      </c>
      <c r="Y393" s="12">
        <v>44846</v>
      </c>
      <c r="Z393">
        <v>0.94944444444444442</v>
      </c>
      <c r="AB393">
        <v>3</v>
      </c>
      <c r="AC393" t="s">
        <v>200</v>
      </c>
      <c r="AD393">
        <v>0.18491280549510289</v>
      </c>
      <c r="AE393">
        <v>0.17332193379301988</v>
      </c>
      <c r="AF393">
        <v>-1.1590871702083005E-2</v>
      </c>
      <c r="AG393">
        <v>2.7347675470718893E-2</v>
      </c>
    </row>
    <row r="394" spans="1:62" x14ac:dyDescent="0.35">
      <c r="A394">
        <v>45</v>
      </c>
      <c r="B394">
        <v>13</v>
      </c>
      <c r="C394" t="s">
        <v>183</v>
      </c>
      <c r="D394" t="s">
        <v>27</v>
      </c>
      <c r="G394">
        <v>0.5</v>
      </c>
      <c r="H394">
        <v>0.5</v>
      </c>
      <c r="I394">
        <v>124</v>
      </c>
      <c r="J394">
        <v>33</v>
      </c>
      <c r="L394">
        <v>177</v>
      </c>
      <c r="M394">
        <v>0.51</v>
      </c>
      <c r="N394">
        <v>0.30599999999999999</v>
      </c>
      <c r="O394">
        <v>0</v>
      </c>
      <c r="Q394">
        <v>0</v>
      </c>
      <c r="R394">
        <v>1</v>
      </c>
      <c r="S394">
        <v>0</v>
      </c>
      <c r="T394">
        <v>0</v>
      </c>
      <c r="V394">
        <v>0</v>
      </c>
      <c r="Y394" s="12">
        <v>44846</v>
      </c>
      <c r="Z394">
        <v>0.95498842592592592</v>
      </c>
      <c r="AB394">
        <v>3</v>
      </c>
      <c r="AC394" t="s">
        <v>200</v>
      </c>
      <c r="AD394">
        <v>0.20683119013667067</v>
      </c>
      <c r="AE394">
        <v>0.17722390601381871</v>
      </c>
      <c r="AF394">
        <v>-2.9607284122851962E-2</v>
      </c>
      <c r="AG394">
        <v>2.7453053571354604E-2</v>
      </c>
      <c r="AK394">
        <v>25.529416639387211</v>
      </c>
      <c r="AQ394">
        <v>144.58355338954249</v>
      </c>
      <c r="AW394">
        <v>212.98026400765465</v>
      </c>
      <c r="BC394">
        <v>107.94680471664562</v>
      </c>
      <c r="BG394">
        <v>0.18341837017863238</v>
      </c>
      <c r="BH394">
        <v>0.63960761417847845</v>
      </c>
      <c r="BI394">
        <v>0.45618924399984606</v>
      </c>
      <c r="BJ394">
        <v>5.964606331556388E-2</v>
      </c>
    </row>
    <row r="395" spans="1:62" x14ac:dyDescent="0.35">
      <c r="A395">
        <v>46</v>
      </c>
      <c r="B395">
        <v>13</v>
      </c>
      <c r="C395" t="s">
        <v>183</v>
      </c>
      <c r="D395" t="s">
        <v>27</v>
      </c>
      <c r="G395">
        <v>0.5</v>
      </c>
      <c r="H395">
        <v>0.5</v>
      </c>
      <c r="I395">
        <v>77</v>
      </c>
      <c r="J395">
        <v>981</v>
      </c>
      <c r="L395">
        <v>788</v>
      </c>
      <c r="M395">
        <v>0.47399999999999998</v>
      </c>
      <c r="N395">
        <v>1.109</v>
      </c>
      <c r="O395">
        <v>0.63500000000000001</v>
      </c>
      <c r="Q395">
        <v>0</v>
      </c>
      <c r="R395">
        <v>1</v>
      </c>
      <c r="S395">
        <v>0</v>
      </c>
      <c r="T395">
        <v>0</v>
      </c>
      <c r="V395">
        <v>0</v>
      </c>
      <c r="Y395" s="12">
        <v>44846</v>
      </c>
      <c r="Z395">
        <v>0.96137731481481481</v>
      </c>
      <c r="AB395">
        <v>3</v>
      </c>
      <c r="AC395" t="s">
        <v>200</v>
      </c>
      <c r="AD395">
        <v>0.16000555022059407</v>
      </c>
      <c r="AE395">
        <v>1.1019913223431381</v>
      </c>
      <c r="AF395">
        <v>0.94198577212254408</v>
      </c>
      <c r="AG395">
        <v>9.1839073059773152E-2</v>
      </c>
    </row>
    <row r="396" spans="1:62" x14ac:dyDescent="0.35">
      <c r="A396">
        <v>47</v>
      </c>
      <c r="B396">
        <v>14</v>
      </c>
      <c r="C396" t="s">
        <v>184</v>
      </c>
      <c r="D396" t="s">
        <v>27</v>
      </c>
      <c r="G396">
        <v>0.5</v>
      </c>
      <c r="H396">
        <v>0.5</v>
      </c>
      <c r="I396">
        <v>191</v>
      </c>
      <c r="J396">
        <v>44</v>
      </c>
      <c r="L396">
        <v>84</v>
      </c>
      <c r="M396">
        <v>0.56200000000000006</v>
      </c>
      <c r="N396">
        <v>0.316</v>
      </c>
      <c r="O396">
        <v>0</v>
      </c>
      <c r="Q396">
        <v>0</v>
      </c>
      <c r="R396">
        <v>1</v>
      </c>
      <c r="S396">
        <v>0</v>
      </c>
      <c r="T396">
        <v>0</v>
      </c>
      <c r="V396">
        <v>0</v>
      </c>
      <c r="Y396" s="12">
        <v>44846</v>
      </c>
      <c r="Z396">
        <v>0.97142361111111108</v>
      </c>
      <c r="AB396">
        <v>3</v>
      </c>
      <c r="AC396" t="s">
        <v>200</v>
      </c>
      <c r="AD396">
        <v>0.27358263427235435</v>
      </c>
      <c r="AE396">
        <v>0.18795432962101546</v>
      </c>
      <c r="AF396">
        <v>-8.5628304651338888E-2</v>
      </c>
      <c r="AG396">
        <v>1.7652890212233614E-2</v>
      </c>
    </row>
    <row r="397" spans="1:62" x14ac:dyDescent="0.35">
      <c r="A397">
        <v>48</v>
      </c>
      <c r="B397">
        <v>14</v>
      </c>
      <c r="C397" t="s">
        <v>184</v>
      </c>
      <c r="D397" t="s">
        <v>27</v>
      </c>
      <c r="G397">
        <v>0.5</v>
      </c>
      <c r="H397">
        <v>0.5</v>
      </c>
      <c r="I397">
        <v>148</v>
      </c>
      <c r="J397">
        <v>38</v>
      </c>
      <c r="L397">
        <v>75</v>
      </c>
      <c r="M397">
        <v>0.52800000000000002</v>
      </c>
      <c r="N397">
        <v>0.311</v>
      </c>
      <c r="O397">
        <v>0</v>
      </c>
      <c r="Q397">
        <v>0</v>
      </c>
      <c r="R397">
        <v>1</v>
      </c>
      <c r="S397">
        <v>0</v>
      </c>
      <c r="T397">
        <v>0</v>
      </c>
      <c r="V397">
        <v>0</v>
      </c>
      <c r="Y397" s="12">
        <v>44846</v>
      </c>
      <c r="Z397">
        <v>0.97703703703703704</v>
      </c>
      <c r="AB397">
        <v>3</v>
      </c>
      <c r="AC397" t="s">
        <v>200</v>
      </c>
      <c r="AD397">
        <v>0.23074215520019914</v>
      </c>
      <c r="AE397">
        <v>0.18210137128981721</v>
      </c>
      <c r="AF397">
        <v>-4.864078391038193E-2</v>
      </c>
      <c r="AG397">
        <v>1.6704487306512229E-2</v>
      </c>
      <c r="AK397">
        <v>19.942892356284709</v>
      </c>
      <c r="AQ397">
        <v>153.04783338405764</v>
      </c>
      <c r="AW397">
        <v>217.19154013631871</v>
      </c>
      <c r="BC397">
        <v>129.70613402116442</v>
      </c>
      <c r="BG397">
        <v>0.20982006076961174</v>
      </c>
      <c r="BH397">
        <v>0.77568889537883701</v>
      </c>
      <c r="BI397">
        <v>0.56586883460922532</v>
      </c>
      <c r="BJ397">
        <v>4.7527581742457276E-2</v>
      </c>
    </row>
    <row r="398" spans="1:62" x14ac:dyDescent="0.35">
      <c r="A398">
        <v>49</v>
      </c>
      <c r="B398">
        <v>14</v>
      </c>
      <c r="C398" t="s">
        <v>184</v>
      </c>
      <c r="D398" t="s">
        <v>27</v>
      </c>
      <c r="G398">
        <v>0.5</v>
      </c>
      <c r="H398">
        <v>0.5</v>
      </c>
      <c r="I398">
        <v>106</v>
      </c>
      <c r="J398">
        <v>1255</v>
      </c>
      <c r="L398">
        <v>660</v>
      </c>
      <c r="M398">
        <v>0.496</v>
      </c>
      <c r="N398">
        <v>1.3420000000000001</v>
      </c>
      <c r="O398">
        <v>0.84499999999999997</v>
      </c>
      <c r="Q398">
        <v>0</v>
      </c>
      <c r="R398">
        <v>1</v>
      </c>
      <c r="S398">
        <v>0</v>
      </c>
      <c r="T398">
        <v>0</v>
      </c>
      <c r="V398">
        <v>0</v>
      </c>
      <c r="Y398" s="12">
        <v>44846</v>
      </c>
      <c r="Z398">
        <v>0.98351851851851846</v>
      </c>
      <c r="AB398">
        <v>3</v>
      </c>
      <c r="AC398" t="s">
        <v>200</v>
      </c>
      <c r="AD398">
        <v>0.18889796633902431</v>
      </c>
      <c r="AE398">
        <v>1.3692764194678568</v>
      </c>
      <c r="AF398">
        <v>1.1803784531288326</v>
      </c>
      <c r="AG398">
        <v>7.8350676178402329E-2</v>
      </c>
    </row>
    <row r="399" spans="1:62" x14ac:dyDescent="0.35">
      <c r="A399">
        <v>50</v>
      </c>
      <c r="B399">
        <v>15</v>
      </c>
      <c r="C399" t="s">
        <v>185</v>
      </c>
      <c r="D399" t="s">
        <v>27</v>
      </c>
      <c r="G399">
        <v>0.5</v>
      </c>
      <c r="H399">
        <v>0.5</v>
      </c>
      <c r="I399">
        <v>62</v>
      </c>
      <c r="J399">
        <v>11</v>
      </c>
      <c r="L399">
        <v>115</v>
      </c>
      <c r="M399">
        <v>0.46300000000000002</v>
      </c>
      <c r="N399">
        <v>0.28799999999999998</v>
      </c>
      <c r="O399">
        <v>0</v>
      </c>
      <c r="Q399">
        <v>0</v>
      </c>
      <c r="R399">
        <v>1</v>
      </c>
      <c r="S399">
        <v>0</v>
      </c>
      <c r="T399">
        <v>0</v>
      </c>
      <c r="V399">
        <v>0</v>
      </c>
      <c r="Y399" s="12">
        <v>44846</v>
      </c>
      <c r="Z399">
        <v>0.9935532407407407</v>
      </c>
      <c r="AB399">
        <v>3</v>
      </c>
      <c r="AC399" t="s">
        <v>200</v>
      </c>
      <c r="AD399">
        <v>0.14506119705588877</v>
      </c>
      <c r="AE399">
        <v>0.1557630587994252</v>
      </c>
      <c r="AF399">
        <v>1.0701861743536434E-2</v>
      </c>
      <c r="AG399">
        <v>2.0919611331940612E-2</v>
      </c>
    </row>
    <row r="400" spans="1:62" x14ac:dyDescent="0.35">
      <c r="A400">
        <v>51</v>
      </c>
      <c r="B400">
        <v>15</v>
      </c>
      <c r="C400" t="s">
        <v>185</v>
      </c>
      <c r="D400" t="s">
        <v>27</v>
      </c>
      <c r="G400">
        <v>0.5</v>
      </c>
      <c r="H400">
        <v>0.5</v>
      </c>
      <c r="I400">
        <v>53</v>
      </c>
      <c r="J400">
        <v>32</v>
      </c>
      <c r="L400">
        <v>73</v>
      </c>
      <c r="M400">
        <v>0.45600000000000002</v>
      </c>
      <c r="N400">
        <v>0.30599999999999999</v>
      </c>
      <c r="O400">
        <v>0</v>
      </c>
      <c r="Q400">
        <v>0</v>
      </c>
      <c r="R400">
        <v>1</v>
      </c>
      <c r="S400">
        <v>0</v>
      </c>
      <c r="T400">
        <v>0</v>
      </c>
      <c r="V400">
        <v>0</v>
      </c>
      <c r="Y400" s="12">
        <v>44846</v>
      </c>
      <c r="Z400">
        <v>0.99912037037037038</v>
      </c>
      <c r="AB400">
        <v>3</v>
      </c>
      <c r="AC400" t="s">
        <v>200</v>
      </c>
      <c r="AD400">
        <v>0.13609458515706557</v>
      </c>
      <c r="AE400">
        <v>0.17624841295861901</v>
      </c>
      <c r="AF400">
        <v>4.0153827801553438E-2</v>
      </c>
      <c r="AG400">
        <v>1.6493731105240807E-2</v>
      </c>
      <c r="AK400">
        <v>3.5945014881424453</v>
      </c>
      <c r="AQ400">
        <v>138.40683342558407</v>
      </c>
      <c r="AW400">
        <v>181.48369929878319</v>
      </c>
      <c r="BC400">
        <v>124.39026637356498</v>
      </c>
      <c r="BG400">
        <v>0.13858531068451646</v>
      </c>
      <c r="BH400">
        <v>0.57229859336969879</v>
      </c>
      <c r="BI400">
        <v>0.43371328268518239</v>
      </c>
      <c r="BJ400">
        <v>4.3628592018936027E-2</v>
      </c>
    </row>
    <row r="401" spans="1:62" x14ac:dyDescent="0.35">
      <c r="A401">
        <v>52</v>
      </c>
      <c r="B401">
        <v>15</v>
      </c>
      <c r="C401" t="s">
        <v>185</v>
      </c>
      <c r="D401" t="s">
        <v>27</v>
      </c>
      <c r="G401">
        <v>0.5</v>
      </c>
      <c r="H401">
        <v>0.5</v>
      </c>
      <c r="I401">
        <v>58</v>
      </c>
      <c r="J401">
        <v>844</v>
      </c>
      <c r="L401">
        <v>588</v>
      </c>
      <c r="M401">
        <v>0.45900000000000002</v>
      </c>
      <c r="N401">
        <v>0.99299999999999999</v>
      </c>
      <c r="O401">
        <v>0.53400000000000003</v>
      </c>
      <c r="Q401">
        <v>0</v>
      </c>
      <c r="R401">
        <v>1</v>
      </c>
      <c r="S401">
        <v>0</v>
      </c>
      <c r="T401">
        <v>0</v>
      </c>
      <c r="V401">
        <v>0</v>
      </c>
      <c r="Y401" s="12">
        <v>44847</v>
      </c>
      <c r="Z401">
        <v>5.5787037037037038E-3</v>
      </c>
      <c r="AB401">
        <v>3</v>
      </c>
      <c r="AC401" t="s">
        <v>200</v>
      </c>
      <c r="AD401">
        <v>0.14107603621196735</v>
      </c>
      <c r="AE401">
        <v>0.96834877378077866</v>
      </c>
      <c r="AF401">
        <v>0.82727273756881137</v>
      </c>
      <c r="AG401">
        <v>7.0763452932631241E-2</v>
      </c>
    </row>
    <row r="402" spans="1:62" x14ac:dyDescent="0.35">
      <c r="A402">
        <v>53</v>
      </c>
      <c r="B402">
        <v>16</v>
      </c>
      <c r="C402" t="s">
        <v>186</v>
      </c>
      <c r="D402" t="s">
        <v>27</v>
      </c>
      <c r="G402">
        <v>0.5</v>
      </c>
      <c r="H402">
        <v>0.5</v>
      </c>
      <c r="I402">
        <v>87</v>
      </c>
      <c r="J402">
        <v>7</v>
      </c>
      <c r="L402">
        <v>87</v>
      </c>
      <c r="M402">
        <v>0.48099999999999998</v>
      </c>
      <c r="N402">
        <v>0.28499999999999998</v>
      </c>
      <c r="O402">
        <v>0</v>
      </c>
      <c r="Q402">
        <v>0</v>
      </c>
      <c r="R402">
        <v>1</v>
      </c>
      <c r="S402">
        <v>0</v>
      </c>
      <c r="T402">
        <v>0</v>
      </c>
      <c r="V402">
        <v>0</v>
      </c>
      <c r="Y402" s="12">
        <v>44847</v>
      </c>
      <c r="Z402">
        <v>1.5520833333333333E-2</v>
      </c>
      <c r="AB402">
        <v>3</v>
      </c>
      <c r="AC402" t="s">
        <v>200</v>
      </c>
      <c r="AD402">
        <v>0.16996845233039759</v>
      </c>
      <c r="AE402">
        <v>0.15186108657862643</v>
      </c>
      <c r="AF402">
        <v>-1.8107365751771159E-2</v>
      </c>
      <c r="AG402">
        <v>1.7969024514140741E-2</v>
      </c>
    </row>
    <row r="403" spans="1:62" x14ac:dyDescent="0.35">
      <c r="A403">
        <v>54</v>
      </c>
      <c r="B403">
        <v>16</v>
      </c>
      <c r="C403" t="s">
        <v>186</v>
      </c>
      <c r="D403" t="s">
        <v>27</v>
      </c>
      <c r="G403">
        <v>0.5</v>
      </c>
      <c r="H403">
        <v>0.5</v>
      </c>
      <c r="I403">
        <v>44</v>
      </c>
      <c r="J403">
        <v>28</v>
      </c>
      <c r="L403">
        <v>68</v>
      </c>
      <c r="M403">
        <v>0.44900000000000001</v>
      </c>
      <c r="N403">
        <v>0.30199999999999999</v>
      </c>
      <c r="O403">
        <v>0</v>
      </c>
      <c r="Q403">
        <v>0</v>
      </c>
      <c r="R403">
        <v>1</v>
      </c>
      <c r="S403">
        <v>0</v>
      </c>
      <c r="T403">
        <v>0</v>
      </c>
      <c r="V403">
        <v>0</v>
      </c>
      <c r="Y403" s="12">
        <v>44847</v>
      </c>
      <c r="Z403">
        <v>2.1122685185185185E-2</v>
      </c>
      <c r="AB403">
        <v>3</v>
      </c>
      <c r="AC403" t="s">
        <v>200</v>
      </c>
      <c r="AD403">
        <v>0.1271279732582424</v>
      </c>
      <c r="AE403">
        <v>0.17234644073782018</v>
      </c>
      <c r="AF403">
        <v>4.5218467479577779E-2</v>
      </c>
      <c r="AG403">
        <v>1.5966840602062257E-2</v>
      </c>
      <c r="AK403">
        <v>9.6941606168042878</v>
      </c>
      <c r="AQ403">
        <v>141.12521454813347</v>
      </c>
      <c r="AW403">
        <v>179.98580170632763</v>
      </c>
      <c r="BC403">
        <v>118.43253472766754</v>
      </c>
      <c r="BG403">
        <v>0.13360385962961469</v>
      </c>
      <c r="BH403">
        <v>0.58546774961489489</v>
      </c>
      <c r="BI403">
        <v>0.45186388998528021</v>
      </c>
      <c r="BJ403">
        <v>3.9150022741918367E-2</v>
      </c>
    </row>
    <row r="404" spans="1:62" x14ac:dyDescent="0.35">
      <c r="A404">
        <v>55</v>
      </c>
      <c r="B404">
        <v>16</v>
      </c>
      <c r="C404" t="s">
        <v>186</v>
      </c>
      <c r="D404" t="s">
        <v>27</v>
      </c>
      <c r="G404">
        <v>0.5</v>
      </c>
      <c r="H404">
        <v>0.5</v>
      </c>
      <c r="I404">
        <v>57</v>
      </c>
      <c r="J404">
        <v>875</v>
      </c>
      <c r="L404">
        <v>508</v>
      </c>
      <c r="M404">
        <v>0.45800000000000002</v>
      </c>
      <c r="N404">
        <v>1.0189999999999999</v>
      </c>
      <c r="O404">
        <v>0.56100000000000005</v>
      </c>
      <c r="Q404">
        <v>0</v>
      </c>
      <c r="R404">
        <v>1</v>
      </c>
      <c r="S404">
        <v>0</v>
      </c>
      <c r="T404">
        <v>0</v>
      </c>
      <c r="V404">
        <v>0</v>
      </c>
      <c r="Y404" s="12">
        <v>44847</v>
      </c>
      <c r="Z404">
        <v>2.7650462962962963E-2</v>
      </c>
      <c r="AB404">
        <v>3</v>
      </c>
      <c r="AC404" t="s">
        <v>200</v>
      </c>
      <c r="AD404">
        <v>0.14007974600098699</v>
      </c>
      <c r="AE404">
        <v>0.99858905849196955</v>
      </c>
      <c r="AF404">
        <v>0.85850931249098261</v>
      </c>
      <c r="AG404">
        <v>6.2333204881774469E-2</v>
      </c>
    </row>
    <row r="405" spans="1:62" x14ac:dyDescent="0.35">
      <c r="A405">
        <v>56</v>
      </c>
      <c r="B405">
        <v>17</v>
      </c>
      <c r="C405" t="s">
        <v>187</v>
      </c>
      <c r="D405" t="s">
        <v>27</v>
      </c>
      <c r="G405">
        <v>0.5</v>
      </c>
      <c r="H405">
        <v>0.5</v>
      </c>
      <c r="I405">
        <v>4363</v>
      </c>
      <c r="J405">
        <v>7739</v>
      </c>
      <c r="L405">
        <v>10120</v>
      </c>
      <c r="M405">
        <v>3.762</v>
      </c>
      <c r="N405">
        <v>6.835</v>
      </c>
      <c r="O405">
        <v>3.073</v>
      </c>
      <c r="Q405">
        <v>0.94199999999999995</v>
      </c>
      <c r="R405">
        <v>1</v>
      </c>
      <c r="S405">
        <v>0</v>
      </c>
      <c r="T405">
        <v>0</v>
      </c>
      <c r="V405">
        <v>0</v>
      </c>
      <c r="Y405" s="12">
        <v>44847</v>
      </c>
      <c r="Z405">
        <v>3.9849537037037037E-2</v>
      </c>
      <c r="AB405">
        <v>1</v>
      </c>
      <c r="AD405">
        <v>4.4301053944823883</v>
      </c>
      <c r="AE405">
        <v>7.6943733893827382</v>
      </c>
      <c r="AF405">
        <v>3.2642679949003499</v>
      </c>
      <c r="AG405">
        <v>1.0752275081922149</v>
      </c>
    </row>
    <row r="406" spans="1:62" x14ac:dyDescent="0.35">
      <c r="A406">
        <v>57</v>
      </c>
      <c r="B406">
        <v>17</v>
      </c>
      <c r="C406" t="s">
        <v>187</v>
      </c>
      <c r="D406" t="s">
        <v>27</v>
      </c>
      <c r="G406">
        <v>0.5</v>
      </c>
      <c r="H406">
        <v>0.5</v>
      </c>
      <c r="I406">
        <v>6104</v>
      </c>
      <c r="J406">
        <v>7231</v>
      </c>
      <c r="L406">
        <v>10402</v>
      </c>
      <c r="M406">
        <v>5.0979999999999999</v>
      </c>
      <c r="N406">
        <v>6.4039999999999999</v>
      </c>
      <c r="O406">
        <v>1.306</v>
      </c>
      <c r="Q406">
        <v>0.97199999999999998</v>
      </c>
      <c r="R406">
        <v>1</v>
      </c>
      <c r="S406">
        <v>0</v>
      </c>
      <c r="T406">
        <v>0</v>
      </c>
      <c r="V406">
        <v>0</v>
      </c>
      <c r="Y406" s="12">
        <v>44847</v>
      </c>
      <c r="Z406">
        <v>4.6956018518518522E-2</v>
      </c>
      <c r="AB406">
        <v>1</v>
      </c>
      <c r="AD406">
        <v>6.1646466517991829</v>
      </c>
      <c r="AE406">
        <v>7.198822917341289</v>
      </c>
      <c r="AF406">
        <v>1.0341762655421061</v>
      </c>
      <c r="AG406">
        <v>1.104944132571485</v>
      </c>
      <c r="AK406">
        <v>3.6337086215984207</v>
      </c>
      <c r="AQ406">
        <v>9.3027526802577345</v>
      </c>
      <c r="AW406">
        <v>144.64539847183477</v>
      </c>
      <c r="BC406">
        <v>9.8568805628995246</v>
      </c>
      <c r="BG406">
        <v>6.2787218809564331</v>
      </c>
      <c r="BH406">
        <v>6.8788611952357854</v>
      </c>
      <c r="BI406">
        <v>0.60013931427935274</v>
      </c>
      <c r="BJ406">
        <v>1.0530454180083981</v>
      </c>
    </row>
    <row r="407" spans="1:62" x14ac:dyDescent="0.35">
      <c r="A407">
        <v>58</v>
      </c>
      <c r="B407">
        <v>17</v>
      </c>
      <c r="C407" t="s">
        <v>187</v>
      </c>
      <c r="D407" t="s">
        <v>27</v>
      </c>
      <c r="G407">
        <v>0.5</v>
      </c>
      <c r="H407">
        <v>0.5</v>
      </c>
      <c r="I407">
        <v>6333</v>
      </c>
      <c r="J407">
        <v>6575</v>
      </c>
      <c r="L407">
        <v>9417</v>
      </c>
      <c r="M407">
        <v>5.2729999999999997</v>
      </c>
      <c r="N407">
        <v>5.8479999999999999</v>
      </c>
      <c r="O407">
        <v>0.57499999999999996</v>
      </c>
      <c r="Q407">
        <v>0.86899999999999999</v>
      </c>
      <c r="R407">
        <v>1</v>
      </c>
      <c r="S407">
        <v>0</v>
      </c>
      <c r="T407">
        <v>0</v>
      </c>
      <c r="V407">
        <v>0</v>
      </c>
      <c r="Y407" s="12">
        <v>44847</v>
      </c>
      <c r="Z407">
        <v>5.4467592592592595E-2</v>
      </c>
      <c r="AB407">
        <v>1</v>
      </c>
      <c r="AD407">
        <v>6.3927971101136833</v>
      </c>
      <c r="AE407">
        <v>6.5588994731302828</v>
      </c>
      <c r="AF407">
        <v>0.16610236301659942</v>
      </c>
      <c r="AG407">
        <v>1.0011467034453112</v>
      </c>
    </row>
    <row r="408" spans="1:62" x14ac:dyDescent="0.35">
      <c r="A408">
        <v>59</v>
      </c>
      <c r="B408">
        <v>18</v>
      </c>
      <c r="C408" t="s">
        <v>188</v>
      </c>
      <c r="D408" t="s">
        <v>27</v>
      </c>
      <c r="G408">
        <v>0.5</v>
      </c>
      <c r="H408">
        <v>0.5</v>
      </c>
      <c r="I408">
        <v>1680</v>
      </c>
      <c r="J408">
        <v>3399</v>
      </c>
      <c r="L408">
        <v>1860</v>
      </c>
      <c r="M408">
        <v>1.704</v>
      </c>
      <c r="N408">
        <v>3.1579999999999999</v>
      </c>
      <c r="O408">
        <v>1.454</v>
      </c>
      <c r="Q408">
        <v>7.9000000000000001E-2</v>
      </c>
      <c r="R408">
        <v>1</v>
      </c>
      <c r="S408">
        <v>0</v>
      </c>
      <c r="T408">
        <v>0</v>
      </c>
      <c r="V408">
        <v>0</v>
      </c>
      <c r="Y408" s="12">
        <v>44847</v>
      </c>
      <c r="Z408">
        <v>6.6863425925925923E-2</v>
      </c>
      <c r="AB408">
        <v>1</v>
      </c>
      <c r="AD408">
        <v>1.7570587584221002</v>
      </c>
      <c r="AE408">
        <v>3.4607335298160224</v>
      </c>
      <c r="AF408">
        <v>1.7036747713939222</v>
      </c>
      <c r="AG408">
        <v>0.20480439694125382</v>
      </c>
    </row>
    <row r="409" spans="1:62" x14ac:dyDescent="0.35">
      <c r="A409">
        <v>60</v>
      </c>
      <c r="B409">
        <v>18</v>
      </c>
      <c r="C409" t="s">
        <v>188</v>
      </c>
      <c r="D409" t="s">
        <v>27</v>
      </c>
      <c r="G409">
        <v>0.5</v>
      </c>
      <c r="H409">
        <v>0.5</v>
      </c>
      <c r="I409">
        <v>2225</v>
      </c>
      <c r="J409">
        <v>3547</v>
      </c>
      <c r="L409">
        <v>1981</v>
      </c>
      <c r="M409">
        <v>2.1219999999999999</v>
      </c>
      <c r="N409">
        <v>3.2829999999999999</v>
      </c>
      <c r="O409">
        <v>1.161</v>
      </c>
      <c r="Q409">
        <v>9.0999999999999998E-2</v>
      </c>
      <c r="R409">
        <v>1</v>
      </c>
      <c r="S409">
        <v>0</v>
      </c>
      <c r="T409">
        <v>0</v>
      </c>
      <c r="V409">
        <v>0</v>
      </c>
      <c r="Y409" s="12">
        <v>44847</v>
      </c>
      <c r="Z409">
        <v>7.3761574074074077E-2</v>
      </c>
      <c r="AB409">
        <v>1</v>
      </c>
      <c r="AD409">
        <v>2.3000369234063927</v>
      </c>
      <c r="AE409">
        <v>3.605106501985579</v>
      </c>
      <c r="AF409">
        <v>1.3050695785791864</v>
      </c>
      <c r="AG409">
        <v>0.2175551471181747</v>
      </c>
      <c r="AK409">
        <v>6.6231052879509935</v>
      </c>
      <c r="AQ409">
        <v>4.963706383466711</v>
      </c>
      <c r="AW409">
        <v>2.103178403620015</v>
      </c>
      <c r="BC409">
        <v>25.375134001365304</v>
      </c>
      <c r="BG409">
        <v>2.2263114477938464</v>
      </c>
      <c r="BH409">
        <v>3.5177998735452052</v>
      </c>
      <c r="BI409">
        <v>1.291488425751359</v>
      </c>
      <c r="BJ409">
        <v>0.24916857730888756</v>
      </c>
    </row>
    <row r="410" spans="1:62" x14ac:dyDescent="0.35">
      <c r="A410">
        <v>61</v>
      </c>
      <c r="B410">
        <v>18</v>
      </c>
      <c r="C410" t="s">
        <v>188</v>
      </c>
      <c r="D410" t="s">
        <v>27</v>
      </c>
      <c r="G410">
        <v>0.5</v>
      </c>
      <c r="H410">
        <v>0.5</v>
      </c>
      <c r="I410">
        <v>2077</v>
      </c>
      <c r="J410">
        <v>3368</v>
      </c>
      <c r="L410">
        <v>2581</v>
      </c>
      <c r="M410">
        <v>2.008</v>
      </c>
      <c r="N410">
        <v>3.1320000000000001</v>
      </c>
      <c r="O410">
        <v>1.1240000000000001</v>
      </c>
      <c r="Q410">
        <v>0.154</v>
      </c>
      <c r="R410">
        <v>1</v>
      </c>
      <c r="S410">
        <v>0</v>
      </c>
      <c r="T410">
        <v>0</v>
      </c>
      <c r="V410">
        <v>0</v>
      </c>
      <c r="Y410" s="12">
        <v>44847</v>
      </c>
      <c r="Z410">
        <v>8.1087962962962959E-2</v>
      </c>
      <c r="AB410">
        <v>1</v>
      </c>
      <c r="AD410">
        <v>2.1525859721813001</v>
      </c>
      <c r="AE410">
        <v>3.4304932451048318</v>
      </c>
      <c r="AF410">
        <v>1.2779072729235317</v>
      </c>
      <c r="AG410">
        <v>0.28078200749960042</v>
      </c>
    </row>
    <row r="411" spans="1:62" x14ac:dyDescent="0.35">
      <c r="A411">
        <v>62</v>
      </c>
      <c r="B411">
        <v>19</v>
      </c>
      <c r="C411" t="s">
        <v>62</v>
      </c>
      <c r="D411" t="s">
        <v>27</v>
      </c>
      <c r="G411">
        <v>0.5</v>
      </c>
      <c r="H411">
        <v>0.5</v>
      </c>
      <c r="I411">
        <v>5853</v>
      </c>
      <c r="J411">
        <v>11516</v>
      </c>
      <c r="L411">
        <v>4616</v>
      </c>
      <c r="M411">
        <v>4.9050000000000002</v>
      </c>
      <c r="N411">
        <v>10.035</v>
      </c>
      <c r="O411">
        <v>5.1289999999999996</v>
      </c>
      <c r="Q411">
        <v>0.36699999999999999</v>
      </c>
      <c r="R411">
        <v>1</v>
      </c>
      <c r="S411">
        <v>0</v>
      </c>
      <c r="T411">
        <v>0</v>
      </c>
      <c r="V411">
        <v>0</v>
      </c>
      <c r="Y411" s="12">
        <v>44847</v>
      </c>
      <c r="Z411">
        <v>9.4837962962962971E-2</v>
      </c>
      <c r="AB411">
        <v>1</v>
      </c>
      <c r="AD411">
        <v>5.9145778088431138</v>
      </c>
      <c r="AE411">
        <v>11.378810658872021</v>
      </c>
      <c r="AF411">
        <v>5.4642328500289077</v>
      </c>
      <c r="AG411">
        <v>0.4952264422932694</v>
      </c>
    </row>
    <row r="412" spans="1:62" x14ac:dyDescent="0.35">
      <c r="A412">
        <v>63</v>
      </c>
      <c r="B412">
        <v>19</v>
      </c>
      <c r="C412" t="s">
        <v>62</v>
      </c>
      <c r="D412" t="s">
        <v>27</v>
      </c>
      <c r="G412">
        <v>0.5</v>
      </c>
      <c r="H412">
        <v>0.5</v>
      </c>
      <c r="I412">
        <v>7759</v>
      </c>
      <c r="J412">
        <v>11505</v>
      </c>
      <c r="L412">
        <v>4702</v>
      </c>
      <c r="M412">
        <v>6.367</v>
      </c>
      <c r="N412">
        <v>10.025</v>
      </c>
      <c r="O412">
        <v>3.6579999999999999</v>
      </c>
      <c r="Q412">
        <v>0.376</v>
      </c>
      <c r="R412">
        <v>1</v>
      </c>
      <c r="S412">
        <v>0</v>
      </c>
      <c r="T412">
        <v>0</v>
      </c>
      <c r="V412">
        <v>0</v>
      </c>
      <c r="Y412" s="12">
        <v>44847</v>
      </c>
      <c r="Z412">
        <v>0.10240740740740741</v>
      </c>
      <c r="AB412">
        <v>1</v>
      </c>
      <c r="AD412">
        <v>7.813506950971667</v>
      </c>
      <c r="AE412">
        <v>11.368080235264824</v>
      </c>
      <c r="AF412">
        <v>3.5545732842931566</v>
      </c>
      <c r="AG412">
        <v>0.50428895894794046</v>
      </c>
      <c r="AK412">
        <v>1.1914416947282831</v>
      </c>
      <c r="AM412">
        <v>258.25524046757005</v>
      </c>
      <c r="AQ412">
        <v>0.20573175112634748</v>
      </c>
      <c r="AS412">
        <v>180.7099435519348</v>
      </c>
      <c r="AW412">
        <v>1.9957486379395124</v>
      </c>
      <c r="AY412">
        <v>103.16464663629955</v>
      </c>
      <c r="BC412">
        <v>0.98697621195798368</v>
      </c>
      <c r="BE412">
        <v>148.89427447656146</v>
      </c>
      <c r="BG412">
        <v>7.8603325908877437</v>
      </c>
      <c r="BH412">
        <v>11.37978615192722</v>
      </c>
      <c r="BI412">
        <v>3.519453561039477</v>
      </c>
      <c r="BJ412">
        <v>0.50181257358300124</v>
      </c>
    </row>
    <row r="413" spans="1:62" x14ac:dyDescent="0.35">
      <c r="A413">
        <v>64</v>
      </c>
      <c r="B413">
        <v>19</v>
      </c>
      <c r="C413" t="s">
        <v>62</v>
      </c>
      <c r="D413" t="s">
        <v>27</v>
      </c>
      <c r="G413">
        <v>0.5</v>
      </c>
      <c r="H413">
        <v>0.5</v>
      </c>
      <c r="I413">
        <v>7853</v>
      </c>
      <c r="J413">
        <v>11529</v>
      </c>
      <c r="L413">
        <v>4655</v>
      </c>
      <c r="M413">
        <v>6.44</v>
      </c>
      <c r="N413">
        <v>10.045999999999999</v>
      </c>
      <c r="O413">
        <v>3.6059999999999999</v>
      </c>
      <c r="Q413">
        <v>0.371</v>
      </c>
      <c r="R413">
        <v>1</v>
      </c>
      <c r="S413">
        <v>0</v>
      </c>
      <c r="T413">
        <v>0</v>
      </c>
      <c r="V413">
        <v>0</v>
      </c>
      <c r="Y413" s="12">
        <v>44847</v>
      </c>
      <c r="Z413">
        <v>0.11054398148148148</v>
      </c>
      <c r="AB413">
        <v>1</v>
      </c>
      <c r="AD413">
        <v>7.9071582308038195</v>
      </c>
      <c r="AE413">
        <v>11.391492068589617</v>
      </c>
      <c r="AF413">
        <v>3.4843338377857975</v>
      </c>
      <c r="AG413">
        <v>0.49933618821806208</v>
      </c>
    </row>
    <row r="414" spans="1:62" x14ac:dyDescent="0.35">
      <c r="A414">
        <v>65</v>
      </c>
      <c r="B414">
        <v>20</v>
      </c>
      <c r="C414" t="s">
        <v>63</v>
      </c>
      <c r="D414" t="s">
        <v>27</v>
      </c>
      <c r="G414">
        <v>0.5</v>
      </c>
      <c r="H414">
        <v>0.5</v>
      </c>
      <c r="I414">
        <v>2141</v>
      </c>
      <c r="J414">
        <v>4358</v>
      </c>
      <c r="L414">
        <v>1759</v>
      </c>
      <c r="M414">
        <v>2.0579999999999998</v>
      </c>
      <c r="N414">
        <v>3.97</v>
      </c>
      <c r="O414">
        <v>1.9119999999999999</v>
      </c>
      <c r="Q414">
        <v>6.8000000000000005E-2</v>
      </c>
      <c r="R414">
        <v>1</v>
      </c>
      <c r="S414">
        <v>0</v>
      </c>
      <c r="T414">
        <v>0</v>
      </c>
      <c r="V414">
        <v>0</v>
      </c>
      <c r="Y414" s="12">
        <v>44847</v>
      </c>
      <c r="Z414">
        <v>0.12353009259259258</v>
      </c>
      <c r="AB414">
        <v>1</v>
      </c>
      <c r="AD414">
        <v>2.2163485456840428</v>
      </c>
      <c r="AE414">
        <v>4.396231369752539</v>
      </c>
      <c r="AF414">
        <v>2.1798828240684962</v>
      </c>
      <c r="AG414">
        <v>0.19416120877704715</v>
      </c>
    </row>
    <row r="415" spans="1:62" x14ac:dyDescent="0.35">
      <c r="A415">
        <v>66</v>
      </c>
      <c r="B415">
        <v>20</v>
      </c>
      <c r="C415" t="s">
        <v>63</v>
      </c>
      <c r="D415" t="s">
        <v>27</v>
      </c>
      <c r="G415">
        <v>0.5</v>
      </c>
      <c r="H415">
        <v>0.5</v>
      </c>
      <c r="I415">
        <v>2844</v>
      </c>
      <c r="J415">
        <v>4360</v>
      </c>
      <c r="L415">
        <v>1767</v>
      </c>
      <c r="M415">
        <v>2.597</v>
      </c>
      <c r="N415">
        <v>3.9729999999999999</v>
      </c>
      <c r="O415">
        <v>1.3759999999999999</v>
      </c>
      <c r="Q415">
        <v>6.9000000000000006E-2</v>
      </c>
      <c r="R415">
        <v>1</v>
      </c>
      <c r="S415">
        <v>0</v>
      </c>
      <c r="T415">
        <v>0</v>
      </c>
      <c r="V415">
        <v>0</v>
      </c>
      <c r="Y415" s="12">
        <v>44847</v>
      </c>
      <c r="Z415">
        <v>0.13054398148148147</v>
      </c>
      <c r="AB415">
        <v>1</v>
      </c>
      <c r="AD415">
        <v>2.9167405640032311</v>
      </c>
      <c r="AE415">
        <v>4.3981823558629376</v>
      </c>
      <c r="AF415">
        <v>1.4814417918597065</v>
      </c>
      <c r="AG415">
        <v>0.19500423358213284</v>
      </c>
      <c r="AK415">
        <v>1.583694094275536</v>
      </c>
      <c r="AL415">
        <v>26.074083464143172</v>
      </c>
      <c r="AQ415">
        <v>0.72925336567446819</v>
      </c>
      <c r="AR415">
        <v>22.603865796745854</v>
      </c>
      <c r="AW415">
        <v>5.1314092971258036</v>
      </c>
      <c r="AX415">
        <v>16.285100918885238</v>
      </c>
      <c r="BC415">
        <v>1.9796475823670157</v>
      </c>
      <c r="BD415">
        <v>23.408311214964886</v>
      </c>
      <c r="BG415">
        <v>2.8938258891506834</v>
      </c>
      <c r="BH415">
        <v>4.4142779912737335</v>
      </c>
      <c r="BI415">
        <v>1.5204521021230499</v>
      </c>
      <c r="BJ415">
        <v>0.19695372844389347</v>
      </c>
    </row>
    <row r="416" spans="1:62" x14ac:dyDescent="0.35">
      <c r="A416">
        <v>67</v>
      </c>
      <c r="B416">
        <v>20</v>
      </c>
      <c r="C416" t="s">
        <v>63</v>
      </c>
      <c r="D416" t="s">
        <v>27</v>
      </c>
      <c r="G416">
        <v>0.5</v>
      </c>
      <c r="H416">
        <v>0.5</v>
      </c>
      <c r="I416">
        <v>2798</v>
      </c>
      <c r="J416">
        <v>4393</v>
      </c>
      <c r="L416">
        <v>1804</v>
      </c>
      <c r="M416">
        <v>2.5619999999999998</v>
      </c>
      <c r="N416">
        <v>4</v>
      </c>
      <c r="O416">
        <v>1.4390000000000001</v>
      </c>
      <c r="Q416">
        <v>7.2999999999999995E-2</v>
      </c>
      <c r="R416">
        <v>1</v>
      </c>
      <c r="S416">
        <v>0</v>
      </c>
      <c r="T416">
        <v>0</v>
      </c>
      <c r="V416">
        <v>0</v>
      </c>
      <c r="Y416" s="12">
        <v>44847</v>
      </c>
      <c r="Z416">
        <v>0.1380902777777778</v>
      </c>
      <c r="AB416">
        <v>1</v>
      </c>
      <c r="AD416">
        <v>2.8709112142981352</v>
      </c>
      <c r="AE416">
        <v>4.4303736266845286</v>
      </c>
      <c r="AF416">
        <v>1.5594624123863934</v>
      </c>
      <c r="AG416">
        <v>0.19890322330565408</v>
      </c>
    </row>
    <row r="417" spans="1:62" x14ac:dyDescent="0.35">
      <c r="A417">
        <v>68</v>
      </c>
      <c r="B417">
        <v>3</v>
      </c>
      <c r="C417" t="s">
        <v>28</v>
      </c>
      <c r="D417" t="s">
        <v>27</v>
      </c>
      <c r="G417">
        <v>0.5</v>
      </c>
      <c r="H417">
        <v>0.5</v>
      </c>
      <c r="I417">
        <v>783</v>
      </c>
      <c r="J417">
        <v>524</v>
      </c>
      <c r="L417">
        <v>197</v>
      </c>
      <c r="M417">
        <v>1.016</v>
      </c>
      <c r="N417">
        <v>0.72199999999999998</v>
      </c>
      <c r="O417">
        <v>0</v>
      </c>
      <c r="Q417">
        <v>0</v>
      </c>
      <c r="R417">
        <v>1</v>
      </c>
      <c r="S417">
        <v>0</v>
      </c>
      <c r="T417">
        <v>0</v>
      </c>
      <c r="V417">
        <v>0</v>
      </c>
      <c r="Y417" s="12">
        <v>44847</v>
      </c>
      <c r="Z417">
        <v>0.15010416666666668</v>
      </c>
      <c r="AB417">
        <v>1</v>
      </c>
      <c r="AD417">
        <v>0.8633864391727234</v>
      </c>
      <c r="AE417">
        <v>0.65619099611687337</v>
      </c>
      <c r="AF417">
        <v>-0.20719544305585003</v>
      </c>
      <c r="AG417">
        <v>2.9560615584068795E-2</v>
      </c>
    </row>
    <row r="418" spans="1:62" x14ac:dyDescent="0.35">
      <c r="A418">
        <v>69</v>
      </c>
      <c r="B418">
        <v>3</v>
      </c>
      <c r="C418" t="s">
        <v>28</v>
      </c>
      <c r="D418" t="s">
        <v>27</v>
      </c>
      <c r="G418">
        <v>0.5</v>
      </c>
      <c r="H418">
        <v>0.5</v>
      </c>
      <c r="I418">
        <v>355</v>
      </c>
      <c r="J418">
        <v>477</v>
      </c>
      <c r="L418">
        <v>174</v>
      </c>
      <c r="M418">
        <v>0.68700000000000006</v>
      </c>
      <c r="N418">
        <v>0.68300000000000005</v>
      </c>
      <c r="O418">
        <v>0</v>
      </c>
      <c r="Q418">
        <v>0</v>
      </c>
      <c r="R418">
        <v>1</v>
      </c>
      <c r="S418">
        <v>0</v>
      </c>
      <c r="T418">
        <v>0</v>
      </c>
      <c r="V418">
        <v>0</v>
      </c>
      <c r="Y418" s="12">
        <v>44847</v>
      </c>
      <c r="Z418">
        <v>0.15621527777777777</v>
      </c>
      <c r="AB418">
        <v>1</v>
      </c>
      <c r="AD418">
        <v>0.4369742288731322</v>
      </c>
      <c r="AE418">
        <v>0.61034282252248728</v>
      </c>
      <c r="AF418">
        <v>0.17336859364935508</v>
      </c>
      <c r="AG418">
        <v>2.7136919269447474E-2</v>
      </c>
      <c r="AK418">
        <v>25.153917118159679</v>
      </c>
      <c r="AQ418">
        <v>8.4203920797684599</v>
      </c>
      <c r="AW418">
        <v>60.755316336110525</v>
      </c>
      <c r="BC418">
        <v>9.2585894500203985</v>
      </c>
      <c r="BG418">
        <v>0.38815600853509491</v>
      </c>
      <c r="BH418">
        <v>0.63716888154047924</v>
      </c>
      <c r="BI418">
        <v>0.24901287300538427</v>
      </c>
      <c r="BJ418">
        <v>2.8454145527393844E-2</v>
      </c>
    </row>
    <row r="419" spans="1:62" x14ac:dyDescent="0.35">
      <c r="A419">
        <v>70</v>
      </c>
      <c r="B419">
        <v>3</v>
      </c>
      <c r="C419" t="s">
        <v>28</v>
      </c>
      <c r="D419" t="s">
        <v>27</v>
      </c>
      <c r="G419">
        <v>0.5</v>
      </c>
      <c r="H419">
        <v>0.5</v>
      </c>
      <c r="I419">
        <v>257</v>
      </c>
      <c r="J419">
        <v>532</v>
      </c>
      <c r="L419">
        <v>199</v>
      </c>
      <c r="M419">
        <v>0.61199999999999999</v>
      </c>
      <c r="N419">
        <v>0.72899999999999998</v>
      </c>
      <c r="O419">
        <v>0.11700000000000001</v>
      </c>
      <c r="Q419">
        <v>0</v>
      </c>
      <c r="R419">
        <v>1</v>
      </c>
      <c r="S419">
        <v>0</v>
      </c>
      <c r="T419">
        <v>0</v>
      </c>
      <c r="V419">
        <v>0</v>
      </c>
      <c r="Y419" s="12">
        <v>44847</v>
      </c>
      <c r="Z419">
        <v>0.16283564814814813</v>
      </c>
      <c r="AB419">
        <v>1</v>
      </c>
      <c r="AD419">
        <v>0.33933778819705762</v>
      </c>
      <c r="AE419">
        <v>0.66399494055847108</v>
      </c>
      <c r="AF419">
        <v>0.32465715236141346</v>
      </c>
      <c r="AG419">
        <v>2.9771371785340211E-2</v>
      </c>
    </row>
    <row r="420" spans="1:62" x14ac:dyDescent="0.35">
      <c r="A420">
        <v>71</v>
      </c>
      <c r="B420">
        <v>1</v>
      </c>
      <c r="C420" t="s">
        <v>71</v>
      </c>
      <c r="D420" t="s">
        <v>27</v>
      </c>
      <c r="G420">
        <v>0.3</v>
      </c>
      <c r="H420">
        <v>0.3</v>
      </c>
      <c r="I420">
        <v>527</v>
      </c>
      <c r="J420">
        <v>1016</v>
      </c>
      <c r="L420">
        <v>94</v>
      </c>
      <c r="M420">
        <v>1.365</v>
      </c>
      <c r="N420">
        <v>1.899</v>
      </c>
      <c r="O420">
        <v>0.53500000000000003</v>
      </c>
      <c r="Q420">
        <v>0</v>
      </c>
      <c r="R420">
        <v>1</v>
      </c>
      <c r="S420">
        <v>0</v>
      </c>
      <c r="T420">
        <v>0</v>
      </c>
      <c r="V420">
        <v>0</v>
      </c>
      <c r="Y420" s="12">
        <v>44847</v>
      </c>
      <c r="Z420">
        <v>0.1741435185185185</v>
      </c>
      <c r="AB420">
        <v>3</v>
      </c>
      <c r="AC420" t="s">
        <v>200</v>
      </c>
      <c r="AD420">
        <v>1.0138935752695883</v>
      </c>
      <c r="AE420">
        <v>1.8935559654585463</v>
      </c>
      <c r="AF420">
        <v>0.87966239018895798</v>
      </c>
      <c r="AG420">
        <v>3.117778536431785E-2</v>
      </c>
    </row>
    <row r="421" spans="1:62" x14ac:dyDescent="0.35">
      <c r="A421">
        <v>72</v>
      </c>
      <c r="B421">
        <v>1</v>
      </c>
      <c r="C421" t="s">
        <v>71</v>
      </c>
      <c r="D421" t="s">
        <v>27</v>
      </c>
      <c r="G421">
        <v>0.3</v>
      </c>
      <c r="H421">
        <v>0.3</v>
      </c>
      <c r="I421">
        <v>872</v>
      </c>
      <c r="J421">
        <v>4852</v>
      </c>
      <c r="L421">
        <v>3982</v>
      </c>
      <c r="M421">
        <v>1.806</v>
      </c>
      <c r="N421">
        <v>7.3159999999999998</v>
      </c>
      <c r="O421">
        <v>5.51</v>
      </c>
      <c r="Q421">
        <v>0.501</v>
      </c>
      <c r="R421">
        <v>1</v>
      </c>
      <c r="S421">
        <v>0</v>
      </c>
      <c r="T421">
        <v>0</v>
      </c>
      <c r="V421">
        <v>0</v>
      </c>
      <c r="Y421" s="12">
        <v>44847</v>
      </c>
      <c r="Z421">
        <v>0.18038194444444444</v>
      </c>
      <c r="AB421">
        <v>3</v>
      </c>
      <c r="AC421" t="s">
        <v>200</v>
      </c>
      <c r="AD421">
        <v>1.5867604465832914</v>
      </c>
      <c r="AE421">
        <v>8.1302082317019888</v>
      </c>
      <c r="AF421">
        <v>6.5434477851186976</v>
      </c>
      <c r="AG421">
        <v>0.71402787748371599</v>
      </c>
      <c r="AI421">
        <v>27.795345820157301</v>
      </c>
      <c r="AK421">
        <v>93.68039262410062</v>
      </c>
      <c r="AO421">
        <v>65.899318647879866</v>
      </c>
      <c r="AQ421">
        <v>5.0295571914478199</v>
      </c>
      <c r="AU421">
        <v>234.69827586206895</v>
      </c>
      <c r="AW421">
        <v>44.384120279127146</v>
      </c>
      <c r="BA421">
        <v>107.35212053571429</v>
      </c>
      <c r="BC421">
        <v>6.8430084800738715</v>
      </c>
      <c r="BG421">
        <v>2.98488770932572</v>
      </c>
      <c r="BH421">
        <v>8.3399392385699258</v>
      </c>
      <c r="BI421">
        <v>5.3550515292442054</v>
      </c>
      <c r="BJ421">
        <v>0.69040561992454441</v>
      </c>
    </row>
    <row r="422" spans="1:62" x14ac:dyDescent="0.35">
      <c r="A422">
        <v>73</v>
      </c>
      <c r="B422">
        <v>1</v>
      </c>
      <c r="C422" t="s">
        <v>71</v>
      </c>
      <c r="D422" t="s">
        <v>27</v>
      </c>
      <c r="G422">
        <v>0.3</v>
      </c>
      <c r="H422">
        <v>0.3</v>
      </c>
      <c r="I422">
        <v>2556</v>
      </c>
      <c r="J422">
        <v>5110</v>
      </c>
      <c r="L422">
        <v>3713</v>
      </c>
      <c r="M422">
        <v>3.96</v>
      </c>
      <c r="N422">
        <v>7.68</v>
      </c>
      <c r="O422">
        <v>3.7189999999999999</v>
      </c>
      <c r="Q422">
        <v>0.45400000000000001</v>
      </c>
      <c r="R422">
        <v>1</v>
      </c>
      <c r="S422">
        <v>0</v>
      </c>
      <c r="T422">
        <v>0</v>
      </c>
      <c r="V422">
        <v>0</v>
      </c>
      <c r="Y422" s="12">
        <v>44847</v>
      </c>
      <c r="Z422">
        <v>0.18745370370370371</v>
      </c>
      <c r="AB422">
        <v>3</v>
      </c>
      <c r="AC422" t="s">
        <v>200</v>
      </c>
      <c r="AD422">
        <v>4.3830149720681488</v>
      </c>
      <c r="AE422">
        <v>8.549670245437861</v>
      </c>
      <c r="AF422">
        <v>4.1666552733697122</v>
      </c>
      <c r="AG422">
        <v>0.66678336236537283</v>
      </c>
    </row>
    <row r="423" spans="1:62" x14ac:dyDescent="0.35">
      <c r="A423">
        <v>74</v>
      </c>
      <c r="B423">
        <v>21</v>
      </c>
      <c r="C423" t="s">
        <v>189</v>
      </c>
      <c r="D423" t="s">
        <v>27</v>
      </c>
      <c r="G423">
        <v>0.5</v>
      </c>
      <c r="H423">
        <v>0.5</v>
      </c>
      <c r="I423">
        <v>6091</v>
      </c>
      <c r="J423">
        <v>9330</v>
      </c>
      <c r="L423">
        <v>1986</v>
      </c>
      <c r="M423">
        <v>5.0880000000000001</v>
      </c>
      <c r="N423">
        <v>8.1820000000000004</v>
      </c>
      <c r="O423">
        <v>3.0950000000000002</v>
      </c>
      <c r="Q423">
        <v>9.1999999999999998E-2</v>
      </c>
      <c r="R423">
        <v>1</v>
      </c>
      <c r="S423">
        <v>0</v>
      </c>
      <c r="T423">
        <v>0</v>
      </c>
      <c r="V423">
        <v>0</v>
      </c>
      <c r="Y423" s="12">
        <v>44847</v>
      </c>
      <c r="Z423">
        <v>0.20141203703703703</v>
      </c>
      <c r="AB423">
        <v>1</v>
      </c>
      <c r="AD423">
        <v>6.1516948790564383</v>
      </c>
      <c r="AE423">
        <v>9.2463828402054666</v>
      </c>
      <c r="AF423">
        <v>3.0946879611490283</v>
      </c>
      <c r="AG423">
        <v>0.21808203762135323</v>
      </c>
    </row>
    <row r="424" spans="1:62" x14ac:dyDescent="0.35">
      <c r="A424">
        <v>75</v>
      </c>
      <c r="B424">
        <v>21</v>
      </c>
      <c r="C424" t="s">
        <v>189</v>
      </c>
      <c r="D424" t="s">
        <v>27</v>
      </c>
      <c r="G424">
        <v>0.5</v>
      </c>
      <c r="H424">
        <v>0.5</v>
      </c>
      <c r="I424">
        <v>5752</v>
      </c>
      <c r="J424">
        <v>9431</v>
      </c>
      <c r="L424">
        <v>2049</v>
      </c>
      <c r="M424">
        <v>4.8280000000000003</v>
      </c>
      <c r="N424">
        <v>8.2680000000000007</v>
      </c>
      <c r="O424">
        <v>3.44</v>
      </c>
      <c r="Q424">
        <v>9.8000000000000004E-2</v>
      </c>
      <c r="R424">
        <v>1</v>
      </c>
      <c r="S424">
        <v>0</v>
      </c>
      <c r="T424">
        <v>0</v>
      </c>
      <c r="V424">
        <v>0</v>
      </c>
      <c r="Y424" s="12">
        <v>44847</v>
      </c>
      <c r="Z424">
        <v>0.20917824074074073</v>
      </c>
      <c r="AB424">
        <v>1</v>
      </c>
      <c r="AD424">
        <v>5.8139524975340979</v>
      </c>
      <c r="AE424">
        <v>9.3449076387806365</v>
      </c>
      <c r="AF424">
        <v>3.5309551412465385</v>
      </c>
      <c r="AG424">
        <v>0.22472085796140293</v>
      </c>
      <c r="AK424">
        <v>1.9553213070419706</v>
      </c>
      <c r="AQ424">
        <v>1.1021103987651431</v>
      </c>
      <c r="AW424">
        <v>0.28715867407653872</v>
      </c>
      <c r="BC424">
        <v>0.51715557046269944</v>
      </c>
      <c r="BG424">
        <v>5.7576621006137074</v>
      </c>
      <c r="BH424">
        <v>9.2936942533826521</v>
      </c>
      <c r="BI424">
        <v>3.5360321527689442</v>
      </c>
      <c r="BJ424">
        <v>0.22414127840790654</v>
      </c>
    </row>
    <row r="425" spans="1:62" x14ac:dyDescent="0.35">
      <c r="A425">
        <v>76</v>
      </c>
      <c r="B425">
        <v>21</v>
      </c>
      <c r="C425" t="s">
        <v>189</v>
      </c>
      <c r="D425" t="s">
        <v>27</v>
      </c>
      <c r="G425">
        <v>0.5</v>
      </c>
      <c r="H425">
        <v>0.5</v>
      </c>
      <c r="I425">
        <v>5639</v>
      </c>
      <c r="J425">
        <v>9326</v>
      </c>
      <c r="L425">
        <v>2038</v>
      </c>
      <c r="M425">
        <v>4.7409999999999997</v>
      </c>
      <c r="N425">
        <v>8.1790000000000003</v>
      </c>
      <c r="O425">
        <v>3.4380000000000002</v>
      </c>
      <c r="Q425">
        <v>9.7000000000000003E-2</v>
      </c>
      <c r="R425">
        <v>1</v>
      </c>
      <c r="S425">
        <v>0</v>
      </c>
      <c r="T425">
        <v>0</v>
      </c>
      <c r="V425">
        <v>0</v>
      </c>
      <c r="Y425" s="12">
        <v>44847</v>
      </c>
      <c r="Z425">
        <v>0.21722222222222221</v>
      </c>
      <c r="AB425">
        <v>1</v>
      </c>
      <c r="AD425">
        <v>5.7013717036933178</v>
      </c>
      <c r="AE425">
        <v>9.2424808679846677</v>
      </c>
      <c r="AF425">
        <v>3.5411091642913499</v>
      </c>
      <c r="AG425">
        <v>0.22356169885441013</v>
      </c>
    </row>
    <row r="426" spans="1:62" x14ac:dyDescent="0.35">
      <c r="A426">
        <v>77</v>
      </c>
      <c r="B426">
        <v>22</v>
      </c>
      <c r="C426" t="s">
        <v>190</v>
      </c>
      <c r="D426" t="s">
        <v>27</v>
      </c>
      <c r="G426">
        <v>0.5</v>
      </c>
      <c r="H426">
        <v>0.5</v>
      </c>
      <c r="I426">
        <v>4836</v>
      </c>
      <c r="J426">
        <v>9034</v>
      </c>
      <c r="L426">
        <v>1796</v>
      </c>
      <c r="M426">
        <v>4.125</v>
      </c>
      <c r="N426">
        <v>7.9320000000000004</v>
      </c>
      <c r="O426">
        <v>3.8079999999999998</v>
      </c>
      <c r="Q426">
        <v>7.1999999999999995E-2</v>
      </c>
      <c r="R426">
        <v>1</v>
      </c>
      <c r="S426">
        <v>0</v>
      </c>
      <c r="T426">
        <v>0</v>
      </c>
      <c r="V426">
        <v>0</v>
      </c>
      <c r="Y426" s="12">
        <v>44847</v>
      </c>
      <c r="Z426">
        <v>0.23098379629629628</v>
      </c>
      <c r="AB426">
        <v>1</v>
      </c>
      <c r="AD426">
        <v>4.9013506642760944</v>
      </c>
      <c r="AE426">
        <v>8.9576368958663544</v>
      </c>
      <c r="AF426">
        <v>4.0562862315902599</v>
      </c>
      <c r="AG426">
        <v>0.19806019850056841</v>
      </c>
    </row>
    <row r="427" spans="1:62" x14ac:dyDescent="0.35">
      <c r="A427">
        <v>78</v>
      </c>
      <c r="B427">
        <v>22</v>
      </c>
      <c r="C427" t="s">
        <v>190</v>
      </c>
      <c r="D427" t="s">
        <v>27</v>
      </c>
      <c r="G427">
        <v>0.5</v>
      </c>
      <c r="H427">
        <v>0.5</v>
      </c>
      <c r="I427">
        <v>5028</v>
      </c>
      <c r="J427">
        <v>9090</v>
      </c>
      <c r="L427">
        <v>1801</v>
      </c>
      <c r="M427">
        <v>4.2720000000000002</v>
      </c>
      <c r="N427">
        <v>7.98</v>
      </c>
      <c r="O427">
        <v>3.7069999999999999</v>
      </c>
      <c r="Q427">
        <v>7.1999999999999995E-2</v>
      </c>
      <c r="R427">
        <v>1</v>
      </c>
      <c r="S427">
        <v>0</v>
      </c>
      <c r="T427">
        <v>0</v>
      </c>
      <c r="V427">
        <v>0</v>
      </c>
      <c r="Y427" s="12">
        <v>44847</v>
      </c>
      <c r="Z427">
        <v>0.23871527777777779</v>
      </c>
      <c r="AB427">
        <v>1</v>
      </c>
      <c r="AD427">
        <v>5.0926383847843226</v>
      </c>
      <c r="AE427">
        <v>9.0122645069575373</v>
      </c>
      <c r="AF427">
        <v>3.9196261221732147</v>
      </c>
      <c r="AG427">
        <v>0.19858708900374697</v>
      </c>
      <c r="AK427">
        <v>1.1807301655306315</v>
      </c>
      <c r="AQ427">
        <v>3.2477457650676972E-2</v>
      </c>
      <c r="AW427">
        <v>1.439974433281864</v>
      </c>
      <c r="BC427">
        <v>1.0031575529424233</v>
      </c>
      <c r="BG427">
        <v>5.062749678454912</v>
      </c>
      <c r="BH427">
        <v>9.0108012673747382</v>
      </c>
      <c r="BI427">
        <v>3.9480515889198267</v>
      </c>
      <c r="BJ427">
        <v>0.1995881809597862</v>
      </c>
    </row>
    <row r="428" spans="1:62" x14ac:dyDescent="0.35">
      <c r="A428">
        <v>79</v>
      </c>
      <c r="B428">
        <v>22</v>
      </c>
      <c r="C428" t="s">
        <v>190</v>
      </c>
      <c r="D428" t="s">
        <v>27</v>
      </c>
      <c r="G428">
        <v>0.5</v>
      </c>
      <c r="H428">
        <v>0.5</v>
      </c>
      <c r="I428">
        <v>4968</v>
      </c>
      <c r="J428">
        <v>9087</v>
      </c>
      <c r="L428">
        <v>1820</v>
      </c>
      <c r="M428">
        <v>4.226</v>
      </c>
      <c r="N428">
        <v>7.9770000000000003</v>
      </c>
      <c r="O428">
        <v>3.7509999999999999</v>
      </c>
      <c r="Q428">
        <v>7.3999999999999996E-2</v>
      </c>
      <c r="R428">
        <v>1</v>
      </c>
      <c r="S428">
        <v>0</v>
      </c>
      <c r="T428">
        <v>0</v>
      </c>
      <c r="V428">
        <v>0</v>
      </c>
      <c r="Y428" s="12">
        <v>44847</v>
      </c>
      <c r="Z428">
        <v>0.24690972222222221</v>
      </c>
      <c r="AB428">
        <v>1</v>
      </c>
      <c r="AD428">
        <v>5.0328609721255004</v>
      </c>
      <c r="AE428">
        <v>9.009338027791939</v>
      </c>
      <c r="AF428">
        <v>3.9764770556664386</v>
      </c>
      <c r="AG428">
        <v>0.20058927291582546</v>
      </c>
    </row>
    <row r="429" spans="1:62" x14ac:dyDescent="0.35">
      <c r="A429">
        <v>80</v>
      </c>
      <c r="B429">
        <v>23</v>
      </c>
      <c r="C429" t="s">
        <v>191</v>
      </c>
      <c r="D429" t="s">
        <v>27</v>
      </c>
      <c r="G429">
        <v>0.5</v>
      </c>
      <c r="H429">
        <v>0.5</v>
      </c>
      <c r="I429">
        <v>4180</v>
      </c>
      <c r="J429">
        <v>8493</v>
      </c>
      <c r="L429">
        <v>3359</v>
      </c>
      <c r="M429">
        <v>3.6219999999999999</v>
      </c>
      <c r="N429">
        <v>7.4740000000000002</v>
      </c>
      <c r="O429">
        <v>3.8519999999999999</v>
      </c>
      <c r="Q429">
        <v>0.23499999999999999</v>
      </c>
      <c r="R429">
        <v>1</v>
      </c>
      <c r="S429">
        <v>0</v>
      </c>
      <c r="T429">
        <v>0</v>
      </c>
      <c r="V429">
        <v>0</v>
      </c>
      <c r="Y429" s="12">
        <v>44847</v>
      </c>
      <c r="Z429">
        <v>0.26059027777777777</v>
      </c>
      <c r="AB429">
        <v>1</v>
      </c>
      <c r="AD429">
        <v>4.2477842858729833</v>
      </c>
      <c r="AE429">
        <v>8.429895153003315</v>
      </c>
      <c r="AF429">
        <v>4.1821108671303318</v>
      </c>
      <c r="AG429">
        <v>0.36276616979418252</v>
      </c>
    </row>
    <row r="430" spans="1:62" x14ac:dyDescent="0.35">
      <c r="A430">
        <v>81</v>
      </c>
      <c r="B430">
        <v>23</v>
      </c>
      <c r="C430" t="s">
        <v>191</v>
      </c>
      <c r="D430" t="s">
        <v>27</v>
      </c>
      <c r="G430">
        <v>0.5</v>
      </c>
      <c r="H430">
        <v>0.5</v>
      </c>
      <c r="I430">
        <v>4077</v>
      </c>
      <c r="J430">
        <v>8471</v>
      </c>
      <c r="L430">
        <v>3354</v>
      </c>
      <c r="M430">
        <v>3.5419999999999998</v>
      </c>
      <c r="N430">
        <v>7.4550000000000001</v>
      </c>
      <c r="O430">
        <v>3.9129999999999998</v>
      </c>
      <c r="Q430">
        <v>0.23499999999999999</v>
      </c>
      <c r="R430">
        <v>1</v>
      </c>
      <c r="S430">
        <v>0</v>
      </c>
      <c r="T430">
        <v>0</v>
      </c>
      <c r="V430">
        <v>0</v>
      </c>
      <c r="Y430" s="12">
        <v>44847</v>
      </c>
      <c r="Z430">
        <v>0.26815972222222223</v>
      </c>
      <c r="AB430">
        <v>1</v>
      </c>
      <c r="AD430">
        <v>4.1451663941420067</v>
      </c>
      <c r="AE430">
        <v>8.408434305788921</v>
      </c>
      <c r="AF430">
        <v>4.2632679116469143</v>
      </c>
      <c r="AG430">
        <v>0.36223927929100391</v>
      </c>
      <c r="AK430">
        <v>0.43169594646024778</v>
      </c>
      <c r="AQ430">
        <v>0.22018324207891049</v>
      </c>
      <c r="AW430">
        <v>1.4099556590640366E-2</v>
      </c>
      <c r="BC430">
        <v>1.7303435331254735</v>
      </c>
      <c r="BG430">
        <v>4.1541330060408299</v>
      </c>
      <c r="BH430">
        <v>8.417701489813318</v>
      </c>
      <c r="BI430">
        <v>4.2635684837724899</v>
      </c>
      <c r="BJ430">
        <v>0.3654006223100752</v>
      </c>
    </row>
    <row r="431" spans="1:62" x14ac:dyDescent="0.35">
      <c r="A431">
        <v>82</v>
      </c>
      <c r="B431">
        <v>23</v>
      </c>
      <c r="C431" t="s">
        <v>191</v>
      </c>
      <c r="D431" t="s">
        <v>27</v>
      </c>
      <c r="G431">
        <v>0.5</v>
      </c>
      <c r="H431">
        <v>0.5</v>
      </c>
      <c r="I431">
        <v>4095</v>
      </c>
      <c r="J431">
        <v>8490</v>
      </c>
      <c r="L431">
        <v>3414</v>
      </c>
      <c r="M431">
        <v>3.556</v>
      </c>
      <c r="N431">
        <v>7.4710000000000001</v>
      </c>
      <c r="O431">
        <v>3.915</v>
      </c>
      <c r="Q431">
        <v>0.24099999999999999</v>
      </c>
      <c r="R431">
        <v>1</v>
      </c>
      <c r="S431">
        <v>0</v>
      </c>
      <c r="T431">
        <v>0</v>
      </c>
      <c r="V431">
        <v>0</v>
      </c>
      <c r="Y431" s="12">
        <v>44847</v>
      </c>
      <c r="Z431">
        <v>0.27616898148148145</v>
      </c>
      <c r="AB431">
        <v>1</v>
      </c>
      <c r="AD431">
        <v>4.1630996179396522</v>
      </c>
      <c r="AE431">
        <v>8.4269686738377168</v>
      </c>
      <c r="AF431">
        <v>4.2638690558980645</v>
      </c>
      <c r="AG431">
        <v>0.36856196532914653</v>
      </c>
    </row>
    <row r="432" spans="1:62" x14ac:dyDescent="0.35">
      <c r="A432">
        <v>83</v>
      </c>
      <c r="B432">
        <v>24</v>
      </c>
      <c r="C432" t="s">
        <v>158</v>
      </c>
      <c r="D432" t="s">
        <v>27</v>
      </c>
      <c r="G432">
        <v>0.5</v>
      </c>
      <c r="H432">
        <v>0.5</v>
      </c>
      <c r="I432">
        <v>5536</v>
      </c>
      <c r="J432">
        <v>8834</v>
      </c>
      <c r="L432">
        <v>14246</v>
      </c>
      <c r="M432">
        <v>4.6619999999999999</v>
      </c>
      <c r="N432">
        <v>7.7629999999999999</v>
      </c>
      <c r="O432">
        <v>3.1</v>
      </c>
      <c r="Q432">
        <v>1.3740000000000001</v>
      </c>
      <c r="R432">
        <v>1</v>
      </c>
      <c r="S432">
        <v>0</v>
      </c>
      <c r="T432">
        <v>0</v>
      </c>
      <c r="V432">
        <v>0</v>
      </c>
      <c r="Y432" s="12">
        <v>44847</v>
      </c>
      <c r="Z432">
        <v>0.28972222222222221</v>
      </c>
      <c r="AB432">
        <v>1</v>
      </c>
      <c r="AD432">
        <v>5.5987538119623421</v>
      </c>
      <c r="AE432">
        <v>8.7625382848264142</v>
      </c>
      <c r="AF432">
        <v>3.1637844728640721</v>
      </c>
      <c r="AG432">
        <v>1.5100175514151526</v>
      </c>
    </row>
    <row r="433" spans="1:62" x14ac:dyDescent="0.35">
      <c r="A433">
        <v>84</v>
      </c>
      <c r="B433">
        <v>24</v>
      </c>
      <c r="C433" t="s">
        <v>158</v>
      </c>
      <c r="D433" t="s">
        <v>27</v>
      </c>
      <c r="G433">
        <v>0.5</v>
      </c>
      <c r="H433">
        <v>0.5</v>
      </c>
      <c r="I433">
        <v>6285</v>
      </c>
      <c r="J433">
        <v>8910</v>
      </c>
      <c r="L433">
        <v>14385</v>
      </c>
      <c r="M433">
        <v>5.2370000000000001</v>
      </c>
      <c r="N433">
        <v>7.827</v>
      </c>
      <c r="O433">
        <v>2.59</v>
      </c>
      <c r="Q433">
        <v>1.3879999999999999</v>
      </c>
      <c r="R433">
        <v>1</v>
      </c>
      <c r="S433">
        <v>0</v>
      </c>
      <c r="T433">
        <v>0</v>
      </c>
      <c r="V433">
        <v>0</v>
      </c>
      <c r="Y433" s="12">
        <v>44847</v>
      </c>
      <c r="Z433">
        <v>0.29702546296296295</v>
      </c>
      <c r="AB433">
        <v>1</v>
      </c>
      <c r="AD433">
        <v>6.3449751799866263</v>
      </c>
      <c r="AE433">
        <v>8.8366757570215917</v>
      </c>
      <c r="AF433">
        <v>2.4917005770349654</v>
      </c>
      <c r="AG433">
        <v>1.5246651074035162</v>
      </c>
      <c r="AK433">
        <v>0.61051003857769481</v>
      </c>
      <c r="AQ433">
        <v>0.67566248607574086</v>
      </c>
      <c r="AW433">
        <v>4.0270040492352823</v>
      </c>
      <c r="BC433">
        <v>0.67267592653170327</v>
      </c>
      <c r="BG433">
        <v>6.3644028391007428</v>
      </c>
      <c r="BH433">
        <v>8.8069232188380013</v>
      </c>
      <c r="BI433">
        <v>2.4425203797372572</v>
      </c>
      <c r="BJ433">
        <v>1.5195542695226845</v>
      </c>
    </row>
    <row r="434" spans="1:62" x14ac:dyDescent="0.35">
      <c r="A434">
        <v>85</v>
      </c>
      <c r="B434">
        <v>24</v>
      </c>
      <c r="C434" t="s">
        <v>158</v>
      </c>
      <c r="D434" t="s">
        <v>27</v>
      </c>
      <c r="G434">
        <v>0.5</v>
      </c>
      <c r="H434">
        <v>0.5</v>
      </c>
      <c r="I434">
        <v>6324</v>
      </c>
      <c r="J434">
        <v>8849</v>
      </c>
      <c r="L434">
        <v>14288</v>
      </c>
      <c r="M434">
        <v>5.2670000000000003</v>
      </c>
      <c r="N434">
        <v>7.7750000000000004</v>
      </c>
      <c r="O434">
        <v>2.508</v>
      </c>
      <c r="Q434">
        <v>1.3779999999999999</v>
      </c>
      <c r="R434">
        <v>1</v>
      </c>
      <c r="S434">
        <v>0</v>
      </c>
      <c r="T434">
        <v>0</v>
      </c>
      <c r="V434">
        <v>0</v>
      </c>
      <c r="Y434" s="12">
        <v>44847</v>
      </c>
      <c r="Z434">
        <v>0.30496527777777777</v>
      </c>
      <c r="AB434">
        <v>1</v>
      </c>
      <c r="AD434">
        <v>6.3838304982148601</v>
      </c>
      <c r="AE434">
        <v>8.7771706806544092</v>
      </c>
      <c r="AF434">
        <v>2.393340182439549</v>
      </c>
      <c r="AG434">
        <v>1.5144434316418525</v>
      </c>
    </row>
    <row r="435" spans="1:62" x14ac:dyDescent="0.35">
      <c r="A435">
        <v>86</v>
      </c>
      <c r="B435">
        <v>25</v>
      </c>
      <c r="C435" t="s">
        <v>192</v>
      </c>
      <c r="D435" t="s">
        <v>27</v>
      </c>
      <c r="G435">
        <v>0.5</v>
      </c>
      <c r="H435">
        <v>0.5</v>
      </c>
      <c r="I435">
        <v>4722</v>
      </c>
      <c r="J435">
        <v>6676</v>
      </c>
      <c r="L435">
        <v>1952</v>
      </c>
      <c r="M435">
        <v>4.0380000000000003</v>
      </c>
      <c r="N435">
        <v>5.9349999999999996</v>
      </c>
      <c r="O435">
        <v>1.897</v>
      </c>
      <c r="Q435">
        <v>8.7999999999999995E-2</v>
      </c>
      <c r="R435">
        <v>1</v>
      </c>
      <c r="S435">
        <v>0</v>
      </c>
      <c r="T435">
        <v>0</v>
      </c>
      <c r="V435">
        <v>0</v>
      </c>
      <c r="Y435" s="12">
        <v>44847</v>
      </c>
      <c r="Z435">
        <v>0.31877314814814817</v>
      </c>
      <c r="AB435">
        <v>1</v>
      </c>
      <c r="AD435">
        <v>4.787773580224334</v>
      </c>
      <c r="AE435">
        <v>6.6574242717054526</v>
      </c>
      <c r="AF435">
        <v>1.8696506914811186</v>
      </c>
      <c r="AG435">
        <v>0.2144991821997391</v>
      </c>
    </row>
    <row r="436" spans="1:62" x14ac:dyDescent="0.35">
      <c r="A436">
        <v>87</v>
      </c>
      <c r="B436">
        <v>25</v>
      </c>
      <c r="C436" t="s">
        <v>192</v>
      </c>
      <c r="D436" t="s">
        <v>27</v>
      </c>
      <c r="G436">
        <v>0.5</v>
      </c>
      <c r="H436">
        <v>0.5</v>
      </c>
      <c r="I436">
        <v>4230</v>
      </c>
      <c r="J436">
        <v>6681</v>
      </c>
      <c r="L436">
        <v>1937</v>
      </c>
      <c r="M436">
        <v>3.66</v>
      </c>
      <c r="N436">
        <v>5.9379999999999997</v>
      </c>
      <c r="O436">
        <v>2.278</v>
      </c>
      <c r="Q436">
        <v>8.6999999999999994E-2</v>
      </c>
      <c r="R436">
        <v>1</v>
      </c>
      <c r="S436">
        <v>0</v>
      </c>
      <c r="T436">
        <v>0</v>
      </c>
      <c r="V436">
        <v>0</v>
      </c>
      <c r="Y436" s="12">
        <v>44847</v>
      </c>
      <c r="Z436">
        <v>0.32612268518518522</v>
      </c>
      <c r="AB436">
        <v>1</v>
      </c>
      <c r="AD436">
        <v>4.297598796422001</v>
      </c>
      <c r="AE436">
        <v>6.6623017369814512</v>
      </c>
      <c r="AF436">
        <v>2.3647029405594502</v>
      </c>
      <c r="AG436">
        <v>0.21291851069020346</v>
      </c>
      <c r="AK436">
        <v>1.8011268913657812</v>
      </c>
      <c r="AQ436">
        <v>0.43829684513717415</v>
      </c>
      <c r="AW436">
        <v>4.383482907135658</v>
      </c>
      <c r="BC436">
        <v>1.2450078093623913</v>
      </c>
      <c r="BG436">
        <v>4.2592416232992569</v>
      </c>
      <c r="BH436">
        <v>6.6769341328094463</v>
      </c>
      <c r="BI436">
        <v>2.4176925095101893</v>
      </c>
      <c r="BJ436">
        <v>0.21160128443225709</v>
      </c>
    </row>
    <row r="437" spans="1:62" x14ac:dyDescent="0.35">
      <c r="A437">
        <v>88</v>
      </c>
      <c r="B437">
        <v>25</v>
      </c>
      <c r="C437" t="s">
        <v>192</v>
      </c>
      <c r="D437" t="s">
        <v>27</v>
      </c>
      <c r="G437">
        <v>0.5</v>
      </c>
      <c r="H437">
        <v>0.5</v>
      </c>
      <c r="I437">
        <v>4153</v>
      </c>
      <c r="J437">
        <v>6711</v>
      </c>
      <c r="L437">
        <v>1912</v>
      </c>
      <c r="M437">
        <v>3.601</v>
      </c>
      <c r="N437">
        <v>5.9640000000000004</v>
      </c>
      <c r="O437">
        <v>2.3639999999999999</v>
      </c>
      <c r="Q437">
        <v>8.4000000000000005E-2</v>
      </c>
      <c r="R437">
        <v>1</v>
      </c>
      <c r="S437">
        <v>0</v>
      </c>
      <c r="T437">
        <v>0</v>
      </c>
      <c r="V437">
        <v>0</v>
      </c>
      <c r="Y437" s="12">
        <v>44847</v>
      </c>
      <c r="Z437">
        <v>0.33398148148148149</v>
      </c>
      <c r="AB437">
        <v>1</v>
      </c>
      <c r="AD437">
        <v>4.2208844501765137</v>
      </c>
      <c r="AE437">
        <v>6.6915665286374422</v>
      </c>
      <c r="AF437">
        <v>2.4706820784609285</v>
      </c>
      <c r="AG437">
        <v>0.21028405817431073</v>
      </c>
    </row>
    <row r="438" spans="1:62" x14ac:dyDescent="0.35">
      <c r="A438">
        <v>89</v>
      </c>
      <c r="B438">
        <v>26</v>
      </c>
      <c r="C438" t="s">
        <v>193</v>
      </c>
      <c r="D438" t="s">
        <v>27</v>
      </c>
      <c r="G438">
        <v>0.5</v>
      </c>
      <c r="H438">
        <v>0.5</v>
      </c>
      <c r="I438">
        <v>3282</v>
      </c>
      <c r="J438">
        <v>6631</v>
      </c>
      <c r="L438">
        <v>2846</v>
      </c>
      <c r="M438">
        <v>2.9319999999999999</v>
      </c>
      <c r="N438">
        <v>5.8959999999999999</v>
      </c>
      <c r="O438">
        <v>2.964</v>
      </c>
      <c r="Q438">
        <v>0.182</v>
      </c>
      <c r="R438">
        <v>1</v>
      </c>
      <c r="S438">
        <v>0</v>
      </c>
      <c r="T438">
        <v>0</v>
      </c>
      <c r="V438">
        <v>0</v>
      </c>
      <c r="Y438" s="12">
        <v>44847</v>
      </c>
      <c r="Z438">
        <v>0.34739583333333335</v>
      </c>
      <c r="AB438">
        <v>1</v>
      </c>
      <c r="AD438">
        <v>3.3531156764126258</v>
      </c>
      <c r="AE438">
        <v>6.6135270842214657</v>
      </c>
      <c r="AF438">
        <v>3.26041140780884</v>
      </c>
      <c r="AG438">
        <v>0.30870720416806346</v>
      </c>
    </row>
    <row r="439" spans="1:62" x14ac:dyDescent="0.35">
      <c r="A439">
        <v>90</v>
      </c>
      <c r="B439">
        <v>26</v>
      </c>
      <c r="C439" t="s">
        <v>193</v>
      </c>
      <c r="D439" t="s">
        <v>27</v>
      </c>
      <c r="G439">
        <v>0.5</v>
      </c>
      <c r="H439">
        <v>0.5</v>
      </c>
      <c r="I439">
        <v>3123</v>
      </c>
      <c r="J439">
        <v>6649</v>
      </c>
      <c r="L439">
        <v>2782</v>
      </c>
      <c r="M439">
        <v>2.8109999999999999</v>
      </c>
      <c r="N439">
        <v>5.9109999999999996</v>
      </c>
      <c r="O439">
        <v>3.1</v>
      </c>
      <c r="Q439">
        <v>0.17499999999999999</v>
      </c>
      <c r="R439">
        <v>1</v>
      </c>
      <c r="S439">
        <v>0</v>
      </c>
      <c r="T439">
        <v>0</v>
      </c>
      <c r="V439">
        <v>0</v>
      </c>
      <c r="Y439" s="12">
        <v>44847</v>
      </c>
      <c r="Z439">
        <v>0.3546643518518518</v>
      </c>
      <c r="AB439">
        <v>1</v>
      </c>
      <c r="AD439">
        <v>3.1947055328667497</v>
      </c>
      <c r="AE439">
        <v>6.6310859592150608</v>
      </c>
      <c r="AF439">
        <v>3.4363804263483111</v>
      </c>
      <c r="AG439">
        <v>0.30196300572737805</v>
      </c>
      <c r="AK439">
        <v>1.9205936249853843</v>
      </c>
      <c r="AQ439">
        <v>1.0499578468154518</v>
      </c>
      <c r="AW439">
        <v>0.24726004151598294</v>
      </c>
      <c r="BC439">
        <v>0.41789720953952902</v>
      </c>
      <c r="BG439">
        <v>3.1643186814318489</v>
      </c>
      <c r="BH439">
        <v>6.5964559557554709</v>
      </c>
      <c r="BI439">
        <v>3.432137274323622</v>
      </c>
      <c r="BJ439">
        <v>0.30259527433119232</v>
      </c>
    </row>
    <row r="440" spans="1:62" x14ac:dyDescent="0.35">
      <c r="A440">
        <v>91</v>
      </c>
      <c r="B440">
        <v>26</v>
      </c>
      <c r="C440" t="s">
        <v>193</v>
      </c>
      <c r="D440" t="s">
        <v>27</v>
      </c>
      <c r="G440">
        <v>0.5</v>
      </c>
      <c r="H440">
        <v>0.5</v>
      </c>
      <c r="I440">
        <v>3062</v>
      </c>
      <c r="J440">
        <v>6578</v>
      </c>
      <c r="L440">
        <v>2794</v>
      </c>
      <c r="M440">
        <v>2.7639999999999998</v>
      </c>
      <c r="N440">
        <v>5.851</v>
      </c>
      <c r="O440">
        <v>3.0880000000000001</v>
      </c>
      <c r="Q440">
        <v>0.17599999999999999</v>
      </c>
      <c r="R440">
        <v>1</v>
      </c>
      <c r="S440">
        <v>0</v>
      </c>
      <c r="T440">
        <v>0</v>
      </c>
      <c r="V440">
        <v>0</v>
      </c>
      <c r="Y440" s="12">
        <v>44847</v>
      </c>
      <c r="Z440">
        <v>0.36240740740740746</v>
      </c>
      <c r="AB440">
        <v>1</v>
      </c>
      <c r="AD440">
        <v>3.1339318299969481</v>
      </c>
      <c r="AE440">
        <v>6.5618259522958811</v>
      </c>
      <c r="AF440">
        <v>3.427894122298933</v>
      </c>
      <c r="AG440">
        <v>0.30322754293500659</v>
      </c>
    </row>
    <row r="441" spans="1:62" x14ac:dyDescent="0.35">
      <c r="A441">
        <v>92</v>
      </c>
      <c r="B441">
        <v>27</v>
      </c>
      <c r="C441" t="s">
        <v>194</v>
      </c>
      <c r="D441" t="s">
        <v>27</v>
      </c>
      <c r="G441">
        <v>0.5</v>
      </c>
      <c r="H441">
        <v>0.5</v>
      </c>
      <c r="I441">
        <v>4979</v>
      </c>
      <c r="J441">
        <v>7405</v>
      </c>
      <c r="L441">
        <v>7220</v>
      </c>
      <c r="M441">
        <v>4.2350000000000003</v>
      </c>
      <c r="N441">
        <v>6.5519999999999996</v>
      </c>
      <c r="O441">
        <v>2.3170000000000002</v>
      </c>
      <c r="Q441">
        <v>0.63900000000000001</v>
      </c>
      <c r="R441">
        <v>1</v>
      </c>
      <c r="S441">
        <v>0</v>
      </c>
      <c r="T441">
        <v>0</v>
      </c>
      <c r="V441">
        <v>0</v>
      </c>
      <c r="Y441" s="12">
        <v>44847</v>
      </c>
      <c r="Z441">
        <v>0.37557870370370372</v>
      </c>
      <c r="AB441">
        <v>1</v>
      </c>
      <c r="AD441">
        <v>5.0438201644462852</v>
      </c>
      <c r="AE441">
        <v>7.3685587089460372</v>
      </c>
      <c r="AF441">
        <v>2.3247385444997519</v>
      </c>
      <c r="AG441">
        <v>0.76963101634865716</v>
      </c>
    </row>
    <row r="442" spans="1:62" x14ac:dyDescent="0.35">
      <c r="A442">
        <v>93</v>
      </c>
      <c r="B442">
        <v>27</v>
      </c>
      <c r="C442" t="s">
        <v>194</v>
      </c>
      <c r="D442" t="s">
        <v>27</v>
      </c>
      <c r="G442">
        <v>0.5</v>
      </c>
      <c r="H442">
        <v>0.5</v>
      </c>
      <c r="I442">
        <v>6030</v>
      </c>
      <c r="J442">
        <v>7424</v>
      </c>
      <c r="L442">
        <v>7365</v>
      </c>
      <c r="M442">
        <v>5.0410000000000004</v>
      </c>
      <c r="N442">
        <v>6.5679999999999996</v>
      </c>
      <c r="O442">
        <v>1.5269999999999999</v>
      </c>
      <c r="Q442">
        <v>0.65400000000000003</v>
      </c>
      <c r="R442">
        <v>1</v>
      </c>
      <c r="S442">
        <v>0</v>
      </c>
      <c r="T442">
        <v>0</v>
      </c>
      <c r="V442">
        <v>0</v>
      </c>
      <c r="Y442" s="12">
        <v>44847</v>
      </c>
      <c r="Z442">
        <v>0.38287037037037036</v>
      </c>
      <c r="AB442">
        <v>1</v>
      </c>
      <c r="AD442">
        <v>6.0909211761866366</v>
      </c>
      <c r="AE442">
        <v>7.3870930769948311</v>
      </c>
      <c r="AF442">
        <v>1.2961719008081944</v>
      </c>
      <c r="AG442">
        <v>0.78491084094083508</v>
      </c>
      <c r="AK442">
        <v>2.0156622417187275</v>
      </c>
      <c r="AQ442">
        <v>1.369466646905535</v>
      </c>
      <c r="AW442">
        <v>1.6125734065273691</v>
      </c>
      <c r="BC442">
        <v>1.4877894013572173</v>
      </c>
      <c r="BG442">
        <v>6.030147473316835</v>
      </c>
      <c r="BH442">
        <v>7.3368551846520464</v>
      </c>
      <c r="BI442">
        <v>1.3067077113352115</v>
      </c>
      <c r="BJ442">
        <v>0.77911504540587107</v>
      </c>
    </row>
    <row r="443" spans="1:62" x14ac:dyDescent="0.35">
      <c r="A443">
        <v>94</v>
      </c>
      <c r="B443">
        <v>27</v>
      </c>
      <c r="C443" t="s">
        <v>194</v>
      </c>
      <c r="D443" t="s">
        <v>27</v>
      </c>
      <c r="G443">
        <v>0.5</v>
      </c>
      <c r="H443">
        <v>0.5</v>
      </c>
      <c r="I443">
        <v>5908</v>
      </c>
      <c r="J443">
        <v>7321</v>
      </c>
      <c r="L443">
        <v>7255</v>
      </c>
      <c r="M443">
        <v>4.9470000000000001</v>
      </c>
      <c r="N443">
        <v>6.48</v>
      </c>
      <c r="O443">
        <v>1.5329999999999999</v>
      </c>
      <c r="Q443">
        <v>0.64300000000000002</v>
      </c>
      <c r="R443">
        <v>1</v>
      </c>
      <c r="S443">
        <v>0</v>
      </c>
      <c r="T443">
        <v>0</v>
      </c>
      <c r="V443">
        <v>0</v>
      </c>
      <c r="Y443" s="12">
        <v>44847</v>
      </c>
      <c r="Z443">
        <v>0.39060185185185187</v>
      </c>
      <c r="AB443">
        <v>1</v>
      </c>
      <c r="AD443">
        <v>5.9693737704470333</v>
      </c>
      <c r="AE443">
        <v>7.2866172923092618</v>
      </c>
      <c r="AF443">
        <v>1.3172435218622285</v>
      </c>
      <c r="AG443">
        <v>0.77331924987090706</v>
      </c>
    </row>
    <row r="444" spans="1:62" x14ac:dyDescent="0.35">
      <c r="A444">
        <v>95</v>
      </c>
      <c r="B444">
        <v>28</v>
      </c>
      <c r="C444" t="s">
        <v>195</v>
      </c>
      <c r="D444" t="s">
        <v>27</v>
      </c>
      <c r="G444">
        <v>0.5</v>
      </c>
      <c r="H444">
        <v>0.5</v>
      </c>
      <c r="I444">
        <v>5619</v>
      </c>
      <c r="J444">
        <v>8385</v>
      </c>
      <c r="L444">
        <v>2787</v>
      </c>
      <c r="M444">
        <v>4.726</v>
      </c>
      <c r="N444">
        <v>7.3819999999999997</v>
      </c>
      <c r="O444">
        <v>2.657</v>
      </c>
      <c r="Q444">
        <v>0.17499999999999999</v>
      </c>
      <c r="R444">
        <v>1</v>
      </c>
      <c r="S444">
        <v>0</v>
      </c>
      <c r="T444">
        <v>0</v>
      </c>
      <c r="V444">
        <v>0</v>
      </c>
      <c r="Y444" s="12">
        <v>44847</v>
      </c>
      <c r="Z444">
        <v>0.40394675925925921</v>
      </c>
      <c r="AB444">
        <v>1</v>
      </c>
      <c r="AD444">
        <v>5.6814458994737107</v>
      </c>
      <c r="AE444">
        <v>8.3245419030417462</v>
      </c>
      <c r="AF444">
        <v>2.6430960035680355</v>
      </c>
      <c r="AG444">
        <v>0.30248989623055661</v>
      </c>
    </row>
    <row r="445" spans="1:62" x14ac:dyDescent="0.35">
      <c r="A445">
        <v>96</v>
      </c>
      <c r="B445">
        <v>28</v>
      </c>
      <c r="C445" t="s">
        <v>195</v>
      </c>
      <c r="D445" t="s">
        <v>27</v>
      </c>
      <c r="G445">
        <v>0.5</v>
      </c>
      <c r="H445">
        <v>0.5</v>
      </c>
      <c r="I445">
        <v>5661</v>
      </c>
      <c r="J445">
        <v>8405</v>
      </c>
      <c r="L445">
        <v>2715</v>
      </c>
      <c r="M445">
        <v>4.758</v>
      </c>
      <c r="N445">
        <v>7.399</v>
      </c>
      <c r="O445">
        <v>2.641</v>
      </c>
      <c r="Q445">
        <v>0.16800000000000001</v>
      </c>
      <c r="R445">
        <v>1</v>
      </c>
      <c r="S445">
        <v>0</v>
      </c>
      <c r="T445">
        <v>0</v>
      </c>
      <c r="V445">
        <v>0</v>
      </c>
      <c r="Y445" s="12">
        <v>44847</v>
      </c>
      <c r="Z445">
        <v>0.41124999999999995</v>
      </c>
      <c r="AB445">
        <v>1</v>
      </c>
      <c r="AD445">
        <v>5.7232900883348865</v>
      </c>
      <c r="AE445">
        <v>8.3440517641457408</v>
      </c>
      <c r="AF445">
        <v>2.6207616758108543</v>
      </c>
      <c r="AG445">
        <v>0.29490267298478551</v>
      </c>
      <c r="AK445">
        <v>0.76301442305060252</v>
      </c>
      <c r="AQ445">
        <v>0.78636871055472501</v>
      </c>
      <c r="AW445">
        <v>4.2551759096452804</v>
      </c>
      <c r="BC445">
        <v>0.24981981450998578</v>
      </c>
      <c r="BG445">
        <v>5.7452084729764543</v>
      </c>
      <c r="BH445">
        <v>8.3113727467965504</v>
      </c>
      <c r="BI445">
        <v>2.566164273820096</v>
      </c>
      <c r="BJ445">
        <v>0.2952714963370105</v>
      </c>
    </row>
    <row r="446" spans="1:62" x14ac:dyDescent="0.35">
      <c r="A446">
        <v>97</v>
      </c>
      <c r="B446">
        <v>28</v>
      </c>
      <c r="C446" t="s">
        <v>195</v>
      </c>
      <c r="D446" t="s">
        <v>27</v>
      </c>
      <c r="G446">
        <v>0.5</v>
      </c>
      <c r="H446">
        <v>0.5</v>
      </c>
      <c r="I446">
        <v>5705</v>
      </c>
      <c r="J446">
        <v>8338</v>
      </c>
      <c r="L446">
        <v>2722</v>
      </c>
      <c r="M446">
        <v>4.7910000000000004</v>
      </c>
      <c r="N446">
        <v>7.3419999999999996</v>
      </c>
      <c r="O446">
        <v>2.5510000000000002</v>
      </c>
      <c r="Q446">
        <v>0.16900000000000001</v>
      </c>
      <c r="R446">
        <v>1</v>
      </c>
      <c r="S446">
        <v>0</v>
      </c>
      <c r="T446">
        <v>0</v>
      </c>
      <c r="V446">
        <v>0</v>
      </c>
      <c r="Y446" s="12">
        <v>44847</v>
      </c>
      <c r="Z446">
        <v>0.41895833333333332</v>
      </c>
      <c r="AB446">
        <v>1</v>
      </c>
      <c r="AD446">
        <v>5.7671268576180221</v>
      </c>
      <c r="AE446">
        <v>8.2786937294473599</v>
      </c>
      <c r="AF446">
        <v>2.5115668718293378</v>
      </c>
      <c r="AG446">
        <v>0.29564031968923549</v>
      </c>
    </row>
    <row r="447" spans="1:62" x14ac:dyDescent="0.35">
      <c r="A447">
        <v>98</v>
      </c>
      <c r="B447">
        <v>29</v>
      </c>
      <c r="C447" t="s">
        <v>196</v>
      </c>
      <c r="D447" t="s">
        <v>27</v>
      </c>
      <c r="G447">
        <v>0.5</v>
      </c>
      <c r="H447">
        <v>0.5</v>
      </c>
      <c r="I447">
        <v>2599</v>
      </c>
      <c r="J447">
        <v>2902</v>
      </c>
      <c r="L447">
        <v>723</v>
      </c>
      <c r="M447">
        <v>2.4089999999999998</v>
      </c>
      <c r="N447">
        <v>2.7370000000000001</v>
      </c>
      <c r="O447">
        <v>0.32800000000000001</v>
      </c>
      <c r="Q447">
        <v>0</v>
      </c>
      <c r="R447">
        <v>1</v>
      </c>
      <c r="S447">
        <v>0</v>
      </c>
      <c r="T447">
        <v>0</v>
      </c>
      <c r="V447">
        <v>0</v>
      </c>
      <c r="Y447" s="12">
        <v>44847</v>
      </c>
      <c r="Z447">
        <v>0.43188657407407405</v>
      </c>
      <c r="AB447">
        <v>1</v>
      </c>
      <c r="AD447">
        <v>2.6726494623130446</v>
      </c>
      <c r="AE447">
        <v>2.9759134813817698</v>
      </c>
      <c r="AF447">
        <v>0.30326401906872524</v>
      </c>
      <c r="AG447">
        <v>8.4989496518452043E-2</v>
      </c>
    </row>
    <row r="448" spans="1:62" x14ac:dyDescent="0.35">
      <c r="A448">
        <v>99</v>
      </c>
      <c r="B448">
        <v>29</v>
      </c>
      <c r="C448" t="s">
        <v>196</v>
      </c>
      <c r="D448" t="s">
        <v>27</v>
      </c>
      <c r="G448">
        <v>0.5</v>
      </c>
      <c r="H448">
        <v>0.5</v>
      </c>
      <c r="I448">
        <v>1453</v>
      </c>
      <c r="J448">
        <v>2884</v>
      </c>
      <c r="L448">
        <v>681</v>
      </c>
      <c r="M448">
        <v>1.5289999999999999</v>
      </c>
      <c r="N448">
        <v>2.722</v>
      </c>
      <c r="O448">
        <v>1.1930000000000001</v>
      </c>
      <c r="Q448">
        <v>0</v>
      </c>
      <c r="R448">
        <v>1</v>
      </c>
      <c r="S448">
        <v>0</v>
      </c>
      <c r="T448">
        <v>0</v>
      </c>
      <c r="V448">
        <v>0</v>
      </c>
      <c r="Y448" s="12">
        <v>44847</v>
      </c>
      <c r="Z448">
        <v>0.43868055555555552</v>
      </c>
      <c r="AB448">
        <v>1</v>
      </c>
      <c r="AD448">
        <v>1.5309008805295601</v>
      </c>
      <c r="AE448">
        <v>2.9583546063881747</v>
      </c>
      <c r="AF448">
        <v>1.4274537258586146</v>
      </c>
      <c r="AG448">
        <v>8.0563616291752224E-2</v>
      </c>
      <c r="AK448">
        <v>1.112491657025406</v>
      </c>
      <c r="AQ448">
        <v>0.72281012492348395</v>
      </c>
      <c r="AW448">
        <v>2.6542502581132235</v>
      </c>
      <c r="BC448">
        <v>4.7252971909728672</v>
      </c>
      <c r="BG448">
        <v>1.5224324137362271</v>
      </c>
      <c r="BH448">
        <v>2.9690850299953717</v>
      </c>
      <c r="BI448">
        <v>1.4466526162591447</v>
      </c>
      <c r="BJ448">
        <v>8.2513111153512855E-2</v>
      </c>
    </row>
    <row r="449" spans="1:62" x14ac:dyDescent="0.35">
      <c r="A449">
        <v>100</v>
      </c>
      <c r="B449">
        <v>29</v>
      </c>
      <c r="C449" t="s">
        <v>196</v>
      </c>
      <c r="D449" t="s">
        <v>27</v>
      </c>
      <c r="G449">
        <v>0.5</v>
      </c>
      <c r="H449">
        <v>0.5</v>
      </c>
      <c r="I449">
        <v>1436</v>
      </c>
      <c r="J449">
        <v>2906</v>
      </c>
      <c r="L449">
        <v>718</v>
      </c>
      <c r="M449">
        <v>1.5169999999999999</v>
      </c>
      <c r="N449">
        <v>2.7410000000000001</v>
      </c>
      <c r="O449">
        <v>1.224</v>
      </c>
      <c r="Q449">
        <v>0</v>
      </c>
      <c r="R449">
        <v>1</v>
      </c>
      <c r="S449">
        <v>0</v>
      </c>
      <c r="T449">
        <v>0</v>
      </c>
      <c r="V449">
        <v>0</v>
      </c>
      <c r="Y449" s="12">
        <v>44847</v>
      </c>
      <c r="Z449">
        <v>0.44599537037037035</v>
      </c>
      <c r="AB449">
        <v>1</v>
      </c>
      <c r="AD449">
        <v>1.513963946942894</v>
      </c>
      <c r="AE449">
        <v>2.9798154536025687</v>
      </c>
      <c r="AF449">
        <v>1.4658515066596747</v>
      </c>
      <c r="AG449">
        <v>8.4462606015273486E-2</v>
      </c>
    </row>
    <row r="450" spans="1:62" x14ac:dyDescent="0.35">
      <c r="A450">
        <v>101</v>
      </c>
      <c r="B450">
        <v>30</v>
      </c>
      <c r="C450" t="s">
        <v>197</v>
      </c>
      <c r="D450" t="s">
        <v>27</v>
      </c>
      <c r="G450">
        <v>0.5</v>
      </c>
      <c r="H450">
        <v>0.5</v>
      </c>
      <c r="I450">
        <v>3109</v>
      </c>
      <c r="J450">
        <v>6914</v>
      </c>
      <c r="L450">
        <v>2334</v>
      </c>
      <c r="M450">
        <v>2.8</v>
      </c>
      <c r="N450">
        <v>6.1360000000000001</v>
      </c>
      <c r="O450">
        <v>3.3359999999999999</v>
      </c>
      <c r="Q450">
        <v>0.128</v>
      </c>
      <c r="R450">
        <v>1</v>
      </c>
      <c r="S450">
        <v>0</v>
      </c>
      <c r="T450">
        <v>0</v>
      </c>
      <c r="V450">
        <v>0</v>
      </c>
      <c r="Y450" s="12">
        <v>44847</v>
      </c>
      <c r="Z450">
        <v>0.45871527777777782</v>
      </c>
      <c r="AB450">
        <v>1</v>
      </c>
      <c r="AD450">
        <v>3.1807574699130248</v>
      </c>
      <c r="AE450">
        <v>6.8895916188429824</v>
      </c>
      <c r="AF450">
        <v>3.7088341489299577</v>
      </c>
      <c r="AG450">
        <v>0.25475361664258017</v>
      </c>
    </row>
    <row r="451" spans="1:62" x14ac:dyDescent="0.35">
      <c r="A451">
        <v>102</v>
      </c>
      <c r="B451">
        <v>30</v>
      </c>
      <c r="C451" t="s">
        <v>197</v>
      </c>
      <c r="D451" t="s">
        <v>27</v>
      </c>
      <c r="G451">
        <v>0.5</v>
      </c>
      <c r="H451">
        <v>0.5</v>
      </c>
      <c r="I451">
        <v>3837</v>
      </c>
      <c r="J451">
        <v>7198</v>
      </c>
      <c r="L451">
        <v>2220</v>
      </c>
      <c r="M451">
        <v>3.359</v>
      </c>
      <c r="N451">
        <v>6.3769999999999998</v>
      </c>
      <c r="O451">
        <v>3.0179999999999998</v>
      </c>
      <c r="Q451">
        <v>0.11600000000000001</v>
      </c>
      <c r="R451">
        <v>1</v>
      </c>
      <c r="S451">
        <v>0</v>
      </c>
      <c r="T451">
        <v>0</v>
      </c>
      <c r="V451">
        <v>0</v>
      </c>
      <c r="Y451" s="12">
        <v>44847</v>
      </c>
      <c r="Z451">
        <v>0.46585648148148145</v>
      </c>
      <c r="AB451">
        <v>1</v>
      </c>
      <c r="AD451">
        <v>3.9060567435067215</v>
      </c>
      <c r="AE451">
        <v>7.166631646519698</v>
      </c>
      <c r="AF451">
        <v>3.2605749030129765</v>
      </c>
      <c r="AG451">
        <v>0.24274051317010928</v>
      </c>
      <c r="AK451">
        <v>1.4685026386049991</v>
      </c>
      <c r="AQ451">
        <v>1.0948890770804915</v>
      </c>
      <c r="AW451">
        <v>4.2542631860515581</v>
      </c>
      <c r="BC451">
        <v>0.60592432999329648</v>
      </c>
      <c r="BG451">
        <v>3.9349491596251518</v>
      </c>
      <c r="BH451">
        <v>7.1276119243117098</v>
      </c>
      <c r="BI451">
        <v>3.1926627646865584</v>
      </c>
      <c r="BJ451">
        <v>0.24347815987455923</v>
      </c>
    </row>
    <row r="452" spans="1:62" x14ac:dyDescent="0.35">
      <c r="A452">
        <v>103</v>
      </c>
      <c r="B452">
        <v>30</v>
      </c>
      <c r="C452" t="s">
        <v>197</v>
      </c>
      <c r="D452" t="s">
        <v>27</v>
      </c>
      <c r="G452">
        <v>0.5</v>
      </c>
      <c r="H452">
        <v>0.5</v>
      </c>
      <c r="I452">
        <v>3895</v>
      </c>
      <c r="J452">
        <v>7118</v>
      </c>
      <c r="L452">
        <v>2234</v>
      </c>
      <c r="M452">
        <v>3.403</v>
      </c>
      <c r="N452">
        <v>6.3090000000000002</v>
      </c>
      <c r="O452">
        <v>2.9060000000000001</v>
      </c>
      <c r="Q452">
        <v>0.11799999999999999</v>
      </c>
      <c r="R452">
        <v>1</v>
      </c>
      <c r="S452">
        <v>0</v>
      </c>
      <c r="T452">
        <v>0</v>
      </c>
      <c r="V452">
        <v>0</v>
      </c>
      <c r="Y452" s="12">
        <v>44847</v>
      </c>
      <c r="Z452">
        <v>0.47351851851851851</v>
      </c>
      <c r="AB452">
        <v>1</v>
      </c>
      <c r="AD452">
        <v>3.9638415757435821</v>
      </c>
      <c r="AE452">
        <v>7.0885922021037224</v>
      </c>
      <c r="AF452">
        <v>3.1247506263601403</v>
      </c>
      <c r="AG452">
        <v>0.24421580657900921</v>
      </c>
    </row>
    <row r="453" spans="1:62" x14ac:dyDescent="0.35">
      <c r="A453">
        <v>104</v>
      </c>
      <c r="B453">
        <v>31</v>
      </c>
      <c r="C453" t="s">
        <v>62</v>
      </c>
      <c r="D453" t="s">
        <v>27</v>
      </c>
      <c r="G453">
        <v>0.5</v>
      </c>
      <c r="H453">
        <v>0.5</v>
      </c>
      <c r="I453">
        <v>6610</v>
      </c>
      <c r="J453">
        <v>12924</v>
      </c>
      <c r="L453">
        <v>5278</v>
      </c>
      <c r="M453">
        <v>5.4859999999999998</v>
      </c>
      <c r="N453">
        <v>11.228</v>
      </c>
      <c r="O453">
        <v>5.742</v>
      </c>
      <c r="Q453">
        <v>0.436</v>
      </c>
      <c r="R453">
        <v>1</v>
      </c>
      <c r="S453">
        <v>0</v>
      </c>
      <c r="T453">
        <v>0</v>
      </c>
      <c r="V453">
        <v>0</v>
      </c>
      <c r="Y453" s="12">
        <v>44847</v>
      </c>
      <c r="Z453">
        <v>0.48703703703703699</v>
      </c>
      <c r="AB453">
        <v>1</v>
      </c>
      <c r="AD453">
        <v>6.6687694985552408</v>
      </c>
      <c r="AE453">
        <v>12.752304880593202</v>
      </c>
      <c r="AF453">
        <v>6.0835353820379616</v>
      </c>
      <c r="AG453">
        <v>0.56498674491410916</v>
      </c>
    </row>
    <row r="454" spans="1:62" x14ac:dyDescent="0.35">
      <c r="A454">
        <v>105</v>
      </c>
      <c r="B454">
        <v>31</v>
      </c>
      <c r="C454" t="s">
        <v>62</v>
      </c>
      <c r="D454" t="s">
        <v>27</v>
      </c>
      <c r="G454">
        <v>0.5</v>
      </c>
      <c r="H454">
        <v>0.5</v>
      </c>
      <c r="I454">
        <v>7827</v>
      </c>
      <c r="J454">
        <v>13038</v>
      </c>
      <c r="L454">
        <v>5401</v>
      </c>
      <c r="M454">
        <v>6.42</v>
      </c>
      <c r="N454">
        <v>11.324</v>
      </c>
      <c r="O454">
        <v>4.9039999999999999</v>
      </c>
      <c r="Q454">
        <v>0.44900000000000001</v>
      </c>
      <c r="R454">
        <v>1</v>
      </c>
      <c r="S454">
        <v>0</v>
      </c>
      <c r="T454">
        <v>0</v>
      </c>
      <c r="V454">
        <v>0</v>
      </c>
      <c r="Y454" s="12">
        <v>44847</v>
      </c>
      <c r="Z454">
        <v>0.49456018518518513</v>
      </c>
      <c r="AB454">
        <v>1</v>
      </c>
      <c r="AD454">
        <v>7.8812546853183303</v>
      </c>
      <c r="AE454">
        <v>12.86351108888597</v>
      </c>
      <c r="AF454">
        <v>4.9822564035676393</v>
      </c>
      <c r="AG454">
        <v>0.57794825129230143</v>
      </c>
      <c r="AK454">
        <v>0.59237962741407457</v>
      </c>
      <c r="AM454">
        <v>123.88559631748669</v>
      </c>
      <c r="AQ454">
        <v>0.18216766447246921</v>
      </c>
      <c r="AS454">
        <v>104.84228809940235</v>
      </c>
      <c r="AW454">
        <v>1.4197598281960007</v>
      </c>
      <c r="AY454">
        <v>85.798979881318019</v>
      </c>
      <c r="BC454">
        <v>0.16396370874269006</v>
      </c>
      <c r="BE454">
        <v>124.00899012920384</v>
      </c>
      <c r="BG454">
        <v>7.9046675052763691</v>
      </c>
      <c r="BH454">
        <v>12.851805172223575</v>
      </c>
      <c r="BI454">
        <v>4.9471376669472047</v>
      </c>
      <c r="BJ454">
        <v>0.57842245274516213</v>
      </c>
    </row>
    <row r="455" spans="1:62" x14ac:dyDescent="0.35">
      <c r="A455">
        <v>106</v>
      </c>
      <c r="B455">
        <v>31</v>
      </c>
      <c r="C455" t="s">
        <v>62</v>
      </c>
      <c r="D455" t="s">
        <v>27</v>
      </c>
      <c r="G455">
        <v>0.5</v>
      </c>
      <c r="H455">
        <v>0.5</v>
      </c>
      <c r="I455">
        <v>7874</v>
      </c>
      <c r="J455">
        <v>13014</v>
      </c>
      <c r="L455">
        <v>5410</v>
      </c>
      <c r="M455">
        <v>6.4550000000000001</v>
      </c>
      <c r="N455">
        <v>11.303000000000001</v>
      </c>
      <c r="O455">
        <v>4.8479999999999999</v>
      </c>
      <c r="Q455">
        <v>0.45</v>
      </c>
      <c r="R455">
        <v>1</v>
      </c>
      <c r="S455">
        <v>0</v>
      </c>
      <c r="T455">
        <v>0</v>
      </c>
      <c r="V455">
        <v>0</v>
      </c>
      <c r="Y455" s="12">
        <v>44847</v>
      </c>
      <c r="Z455">
        <v>0.50248842592592591</v>
      </c>
      <c r="AB455">
        <v>1</v>
      </c>
      <c r="AD455">
        <v>7.9280803252344079</v>
      </c>
      <c r="AE455">
        <v>12.840099255561178</v>
      </c>
      <c r="AF455">
        <v>4.9120189303267701</v>
      </c>
      <c r="AG455">
        <v>0.57889665419802283</v>
      </c>
    </row>
    <row r="456" spans="1:62" x14ac:dyDescent="0.35">
      <c r="A456">
        <v>107</v>
      </c>
      <c r="B456">
        <v>32</v>
      </c>
      <c r="C456" t="s">
        <v>63</v>
      </c>
      <c r="D456" t="s">
        <v>27</v>
      </c>
      <c r="G456">
        <v>0.5</v>
      </c>
      <c r="H456">
        <v>0.5</v>
      </c>
      <c r="I456">
        <v>5057</v>
      </c>
      <c r="J456">
        <v>7295</v>
      </c>
      <c r="L456">
        <v>2305</v>
      </c>
      <c r="M456">
        <v>4.2949999999999999</v>
      </c>
      <c r="N456">
        <v>6.4589999999999996</v>
      </c>
      <c r="O456">
        <v>2.1640000000000001</v>
      </c>
      <c r="Q456">
        <v>0.125</v>
      </c>
      <c r="R456">
        <v>1</v>
      </c>
      <c r="S456">
        <v>0</v>
      </c>
      <c r="T456">
        <v>0</v>
      </c>
      <c r="V456">
        <v>0</v>
      </c>
      <c r="Y456" s="12">
        <v>44847</v>
      </c>
      <c r="Z456">
        <v>0.51589120370370367</v>
      </c>
      <c r="AB456">
        <v>1</v>
      </c>
      <c r="AD456">
        <v>5.1215308009027529</v>
      </c>
      <c r="AE456">
        <v>7.2612544728740698</v>
      </c>
      <c r="AF456">
        <v>2.1397236719713169</v>
      </c>
      <c r="AG456">
        <v>0.2516976517241446</v>
      </c>
    </row>
    <row r="457" spans="1:62" x14ac:dyDescent="0.35">
      <c r="A457">
        <v>108</v>
      </c>
      <c r="B457">
        <v>32</v>
      </c>
      <c r="C457" t="s">
        <v>63</v>
      </c>
      <c r="D457" t="s">
        <v>27</v>
      </c>
      <c r="G457">
        <v>0.5</v>
      </c>
      <c r="H457">
        <v>0.5</v>
      </c>
      <c r="I457">
        <v>4013</v>
      </c>
      <c r="J457">
        <v>7409</v>
      </c>
      <c r="L457">
        <v>2427</v>
      </c>
      <c r="M457">
        <v>3.4940000000000002</v>
      </c>
      <c r="N457">
        <v>6.556</v>
      </c>
      <c r="O457">
        <v>3.0619999999999998</v>
      </c>
      <c r="Q457">
        <v>0.13800000000000001</v>
      </c>
      <c r="R457">
        <v>1</v>
      </c>
      <c r="S457">
        <v>0</v>
      </c>
      <c r="T457">
        <v>0</v>
      </c>
      <c r="V457">
        <v>0</v>
      </c>
      <c r="Y457" s="12">
        <v>44847</v>
      </c>
      <c r="Z457">
        <v>0.52314814814814814</v>
      </c>
      <c r="AB457">
        <v>2</v>
      </c>
      <c r="AD457">
        <v>4.081403820639264</v>
      </c>
      <c r="AE457">
        <v>7.3724606811668352</v>
      </c>
      <c r="AF457">
        <v>3.2910568605275712</v>
      </c>
      <c r="AG457">
        <v>0.26455378000170116</v>
      </c>
      <c r="AK457">
        <v>0.98120950742815716</v>
      </c>
      <c r="AL457">
        <v>3.1646347552204883</v>
      </c>
      <c r="AQ457">
        <v>0.1589051175632557</v>
      </c>
      <c r="AR457">
        <v>3.2978084276646737</v>
      </c>
      <c r="AW457">
        <v>0.85157601295287777</v>
      </c>
      <c r="AX457">
        <v>3.4616969449114672</v>
      </c>
      <c r="BC457">
        <v>5.8630116758906627</v>
      </c>
      <c r="BD457">
        <v>5.4110513972671912</v>
      </c>
      <c r="BG457">
        <v>4.0614780164196569</v>
      </c>
      <c r="BH457">
        <v>7.3666077228356368</v>
      </c>
      <c r="BI457">
        <v>3.3051297064159804</v>
      </c>
      <c r="BJ457">
        <v>0.25701924580624791</v>
      </c>
    </row>
    <row r="458" spans="1:62" x14ac:dyDescent="0.35">
      <c r="A458">
        <v>109</v>
      </c>
      <c r="B458">
        <v>32</v>
      </c>
      <c r="C458" t="s">
        <v>63</v>
      </c>
      <c r="D458" t="s">
        <v>27</v>
      </c>
      <c r="G458">
        <v>0.5</v>
      </c>
      <c r="H458">
        <v>0.5</v>
      </c>
      <c r="I458">
        <v>3973</v>
      </c>
      <c r="J458">
        <v>7397</v>
      </c>
      <c r="L458">
        <v>2284</v>
      </c>
      <c r="M458">
        <v>3.4630000000000001</v>
      </c>
      <c r="N458">
        <v>6.5449999999999999</v>
      </c>
      <c r="O458">
        <v>3.0830000000000002</v>
      </c>
      <c r="Q458">
        <v>0.123</v>
      </c>
      <c r="R458">
        <v>1</v>
      </c>
      <c r="S458">
        <v>0</v>
      </c>
      <c r="T458">
        <v>0</v>
      </c>
      <c r="V458">
        <v>0</v>
      </c>
      <c r="Y458" s="12">
        <v>44847</v>
      </c>
      <c r="Z458">
        <v>0.53093749999999995</v>
      </c>
      <c r="AB458">
        <v>2</v>
      </c>
      <c r="AD458">
        <v>4.0415522122000498</v>
      </c>
      <c r="AE458">
        <v>7.3607547645044393</v>
      </c>
      <c r="AF458">
        <v>3.3192025523043895</v>
      </c>
      <c r="AG458">
        <v>0.24948471161079472</v>
      </c>
    </row>
    <row r="459" spans="1:62" x14ac:dyDescent="0.35">
      <c r="A459">
        <v>110</v>
      </c>
      <c r="B459">
        <v>3</v>
      </c>
      <c r="C459" t="s">
        <v>28</v>
      </c>
      <c r="D459" t="s">
        <v>27</v>
      </c>
      <c r="G459">
        <v>0.5</v>
      </c>
      <c r="H459">
        <v>0.5</v>
      </c>
      <c r="I459">
        <v>1352</v>
      </c>
      <c r="J459">
        <v>540</v>
      </c>
      <c r="L459">
        <v>306</v>
      </c>
      <c r="M459">
        <v>1.452</v>
      </c>
      <c r="N459">
        <v>0.73599999999999999</v>
      </c>
      <c r="O459">
        <v>0</v>
      </c>
      <c r="Q459">
        <v>0</v>
      </c>
      <c r="R459">
        <v>1</v>
      </c>
      <c r="S459">
        <v>0</v>
      </c>
      <c r="T459">
        <v>0</v>
      </c>
      <c r="V459">
        <v>0</v>
      </c>
      <c r="Y459" s="12">
        <v>44847</v>
      </c>
      <c r="Z459">
        <v>0.54293981481481479</v>
      </c>
      <c r="AB459">
        <v>1</v>
      </c>
      <c r="AD459">
        <v>1.4302755692205444</v>
      </c>
      <c r="AE459">
        <v>0.67179888500006868</v>
      </c>
      <c r="AF459">
        <v>-0.75847668422047576</v>
      </c>
      <c r="AG459">
        <v>4.1046828553361142E-2</v>
      </c>
    </row>
    <row r="460" spans="1:62" x14ac:dyDescent="0.35">
      <c r="A460">
        <v>111</v>
      </c>
      <c r="B460">
        <v>3</v>
      </c>
      <c r="C460" t="s">
        <v>28</v>
      </c>
      <c r="D460" t="s">
        <v>27</v>
      </c>
      <c r="G460">
        <v>0.5</v>
      </c>
      <c r="H460">
        <v>0.5</v>
      </c>
      <c r="I460">
        <v>267</v>
      </c>
      <c r="J460">
        <v>551</v>
      </c>
      <c r="L460">
        <v>280</v>
      </c>
      <c r="M460">
        <v>0.62</v>
      </c>
      <c r="N460">
        <v>0.745</v>
      </c>
      <c r="O460">
        <v>0.125</v>
      </c>
      <c r="Q460">
        <v>0</v>
      </c>
      <c r="R460">
        <v>1</v>
      </c>
      <c r="S460">
        <v>0</v>
      </c>
      <c r="T460">
        <v>0</v>
      </c>
      <c r="V460">
        <v>0</v>
      </c>
      <c r="Y460" s="12">
        <v>44847</v>
      </c>
      <c r="Z460">
        <v>0.54902777777777778</v>
      </c>
      <c r="AB460">
        <v>1</v>
      </c>
      <c r="AD460">
        <v>0.34930069030686112</v>
      </c>
      <c r="AE460">
        <v>0.68252930860726535</v>
      </c>
      <c r="AF460">
        <v>0.33322861830040423</v>
      </c>
      <c r="AG460">
        <v>3.830699793683269E-2</v>
      </c>
      <c r="AK460">
        <v>8.9391774610519903</v>
      </c>
      <c r="AQ460">
        <v>5.582683516595921</v>
      </c>
      <c r="AW460">
        <v>2.1781519803098046</v>
      </c>
      <c r="BC460">
        <v>10.429716494972356</v>
      </c>
      <c r="BG460">
        <v>0.33435633714215585</v>
      </c>
      <c r="BH460">
        <v>0.66399494055847108</v>
      </c>
      <c r="BI460">
        <v>0.32963860341631523</v>
      </c>
      <c r="BJ460">
        <v>4.0414559949546881E-2</v>
      </c>
    </row>
    <row r="461" spans="1:62" x14ac:dyDescent="0.35">
      <c r="A461">
        <v>112</v>
      </c>
      <c r="B461">
        <v>3</v>
      </c>
      <c r="C461" t="s">
        <v>28</v>
      </c>
      <c r="D461" t="s">
        <v>27</v>
      </c>
      <c r="G461">
        <v>0.5</v>
      </c>
      <c r="H461">
        <v>0.5</v>
      </c>
      <c r="I461">
        <v>237</v>
      </c>
      <c r="J461">
        <v>513</v>
      </c>
      <c r="L461">
        <v>320</v>
      </c>
      <c r="M461">
        <v>0.59599999999999997</v>
      </c>
      <c r="N461">
        <v>0.71299999999999997</v>
      </c>
      <c r="O461">
        <v>0.11700000000000001</v>
      </c>
      <c r="Q461">
        <v>0</v>
      </c>
      <c r="R461">
        <v>1</v>
      </c>
      <c r="S461">
        <v>0</v>
      </c>
      <c r="T461">
        <v>0</v>
      </c>
      <c r="V461">
        <v>0</v>
      </c>
      <c r="Y461" s="12">
        <v>44847</v>
      </c>
      <c r="Z461">
        <v>0.55547453703703698</v>
      </c>
      <c r="AB461">
        <v>1</v>
      </c>
      <c r="AD461">
        <v>0.31941198397745052</v>
      </c>
      <c r="AE461">
        <v>0.6454605725096767</v>
      </c>
      <c r="AF461">
        <v>0.32604858853222618</v>
      </c>
      <c r="AG461">
        <v>4.2522121962261072E-2</v>
      </c>
    </row>
    <row r="462" spans="1:62" x14ac:dyDescent="0.35">
      <c r="A462">
        <v>113</v>
      </c>
      <c r="B462">
        <v>1</v>
      </c>
      <c r="C462" t="s">
        <v>71</v>
      </c>
      <c r="D462" t="s">
        <v>27</v>
      </c>
      <c r="G462">
        <v>0.3</v>
      </c>
      <c r="H462">
        <v>0.3</v>
      </c>
      <c r="I462">
        <v>3071</v>
      </c>
      <c r="J462">
        <v>6373</v>
      </c>
      <c r="L462">
        <v>4121</v>
      </c>
      <c r="M462">
        <v>4.6189999999999998</v>
      </c>
      <c r="N462">
        <v>9.4629999999999992</v>
      </c>
      <c r="O462">
        <v>4.8440000000000003</v>
      </c>
      <c r="Q462">
        <v>0.52500000000000002</v>
      </c>
      <c r="R462">
        <v>1</v>
      </c>
      <c r="S462">
        <v>0</v>
      </c>
      <c r="T462">
        <v>0</v>
      </c>
      <c r="V462">
        <v>0</v>
      </c>
      <c r="Y462" s="12">
        <v>44847</v>
      </c>
      <c r="Z462">
        <v>0.56754629629629627</v>
      </c>
      <c r="AB462">
        <v>1</v>
      </c>
      <c r="AD462">
        <v>5.2381640698262855</v>
      </c>
      <c r="AE462">
        <v>10.603083126633237</v>
      </c>
      <c r="AF462">
        <v>5.3649190568069516</v>
      </c>
      <c r="AG462">
        <v>0.7384404707976554</v>
      </c>
    </row>
    <row r="463" spans="1:62" x14ac:dyDescent="0.35">
      <c r="A463">
        <v>114</v>
      </c>
      <c r="B463">
        <v>1</v>
      </c>
      <c r="C463" t="s">
        <v>71</v>
      </c>
      <c r="D463" t="s">
        <v>27</v>
      </c>
      <c r="G463">
        <v>0.3</v>
      </c>
      <c r="H463">
        <v>0.3</v>
      </c>
      <c r="I463">
        <v>5430</v>
      </c>
      <c r="J463">
        <v>6427</v>
      </c>
      <c r="L463">
        <v>4134</v>
      </c>
      <c r="M463">
        <v>7.6349999999999998</v>
      </c>
      <c r="N463">
        <v>9.5399999999999991</v>
      </c>
      <c r="O463">
        <v>1.905</v>
      </c>
      <c r="Q463">
        <v>0.52700000000000002</v>
      </c>
      <c r="R463">
        <v>1</v>
      </c>
      <c r="S463">
        <v>0</v>
      </c>
      <c r="T463">
        <v>0</v>
      </c>
      <c r="V463">
        <v>0</v>
      </c>
      <c r="Y463" s="12">
        <v>44847</v>
      </c>
      <c r="Z463">
        <v>0.57429398148148147</v>
      </c>
      <c r="AB463">
        <v>1</v>
      </c>
      <c r="AD463">
        <v>9.1552450826640417</v>
      </c>
      <c r="AE463">
        <v>10.690877501601211</v>
      </c>
      <c r="AF463">
        <v>1.5356324189371691</v>
      </c>
      <c r="AG463">
        <v>0.74072366297809578</v>
      </c>
      <c r="AI463">
        <v>89.499716208546175</v>
      </c>
      <c r="AK463">
        <v>3.1770955840835251</v>
      </c>
      <c r="AO463">
        <v>85.18886022358933</v>
      </c>
      <c r="AQ463">
        <v>0.36431662914322077</v>
      </c>
      <c r="AU463">
        <v>66.091954022988503</v>
      </c>
      <c r="AW463">
        <v>18.228918947523315</v>
      </c>
      <c r="BA463">
        <v>116.05747767857143</v>
      </c>
      <c r="BC463">
        <v>1.2019741979206433</v>
      </c>
      <c r="BG463">
        <v>9.303028130626128</v>
      </c>
      <c r="BH463">
        <v>10.710387362705205</v>
      </c>
      <c r="BI463">
        <v>1.4073592320790782</v>
      </c>
      <c r="BJ463">
        <v>0.74520223225511328</v>
      </c>
    </row>
    <row r="464" spans="1:62" x14ac:dyDescent="0.35">
      <c r="A464">
        <v>115</v>
      </c>
      <c r="B464">
        <v>1</v>
      </c>
      <c r="C464" t="s">
        <v>71</v>
      </c>
      <c r="D464" t="s">
        <v>27</v>
      </c>
      <c r="G464">
        <v>0.3</v>
      </c>
      <c r="H464">
        <v>0.3</v>
      </c>
      <c r="I464">
        <v>5608</v>
      </c>
      <c r="J464">
        <v>6451</v>
      </c>
      <c r="L464">
        <v>4185</v>
      </c>
      <c r="M464">
        <v>7.8620000000000001</v>
      </c>
      <c r="N464">
        <v>9.5730000000000004</v>
      </c>
      <c r="O464">
        <v>1.7110000000000001</v>
      </c>
      <c r="Q464">
        <v>0.53600000000000003</v>
      </c>
      <c r="R464">
        <v>1</v>
      </c>
      <c r="S464">
        <v>0</v>
      </c>
      <c r="T464">
        <v>0</v>
      </c>
      <c r="V464">
        <v>0</v>
      </c>
      <c r="Y464" s="12">
        <v>44847</v>
      </c>
      <c r="Z464">
        <v>0.58156249999999998</v>
      </c>
      <c r="AB464">
        <v>1</v>
      </c>
      <c r="AD464">
        <v>9.4508111785882125</v>
      </c>
      <c r="AE464">
        <v>10.7298972238092</v>
      </c>
      <c r="AF464">
        <v>1.2790860452209873</v>
      </c>
      <c r="AG464">
        <v>0.7496808015321309</v>
      </c>
    </row>
    <row r="465" spans="1:62" x14ac:dyDescent="0.35">
      <c r="A465">
        <v>116</v>
      </c>
      <c r="B465">
        <v>6</v>
      </c>
      <c r="R465">
        <v>1</v>
      </c>
    </row>
    <row r="466" spans="1:62" x14ac:dyDescent="0.35">
      <c r="A466">
        <v>1</v>
      </c>
      <c r="B466">
        <v>1</v>
      </c>
      <c r="C466" t="s">
        <v>26</v>
      </c>
      <c r="D466" t="s">
        <v>27</v>
      </c>
      <c r="G466">
        <v>0.3</v>
      </c>
      <c r="H466">
        <v>0.3</v>
      </c>
      <c r="I466">
        <v>3917</v>
      </c>
      <c r="J466">
        <v>7239</v>
      </c>
      <c r="L466">
        <v>5256</v>
      </c>
      <c r="M466">
        <v>5.7</v>
      </c>
      <c r="N466">
        <v>10.685</v>
      </c>
      <c r="O466">
        <v>4.9859999999999998</v>
      </c>
      <c r="Q466">
        <v>0.72299999999999998</v>
      </c>
      <c r="R466">
        <v>1</v>
      </c>
      <c r="S466">
        <v>0</v>
      </c>
      <c r="T466">
        <v>0</v>
      </c>
      <c r="V466">
        <v>0</v>
      </c>
      <c r="Y466" s="12">
        <v>44851</v>
      </c>
      <c r="Z466">
        <v>0.46884259259259259</v>
      </c>
      <c r="AB466">
        <v>1</v>
      </c>
      <c r="AD466">
        <v>6.5870882893232778</v>
      </c>
      <c r="AE466">
        <v>12.660153899809179</v>
      </c>
      <c r="AF466">
        <v>6.0730656104859015</v>
      </c>
      <c r="AG466">
        <v>0.90644715329741332</v>
      </c>
    </row>
    <row r="467" spans="1:62" x14ac:dyDescent="0.35">
      <c r="A467">
        <v>2</v>
      </c>
      <c r="B467">
        <v>1</v>
      </c>
      <c r="C467" t="s">
        <v>26</v>
      </c>
      <c r="D467" t="s">
        <v>27</v>
      </c>
      <c r="G467">
        <v>0.3</v>
      </c>
      <c r="H467">
        <v>0.3</v>
      </c>
      <c r="I467">
        <v>6743</v>
      </c>
      <c r="J467">
        <v>7230</v>
      </c>
      <c r="L467">
        <v>5464</v>
      </c>
      <c r="M467">
        <v>9.3140000000000001</v>
      </c>
      <c r="N467">
        <v>10.673</v>
      </c>
      <c r="O467">
        <v>1.359</v>
      </c>
      <c r="Q467">
        <v>0.75900000000000001</v>
      </c>
      <c r="R467">
        <v>1</v>
      </c>
      <c r="S467">
        <v>0</v>
      </c>
      <c r="T467">
        <v>0</v>
      </c>
      <c r="V467">
        <v>0</v>
      </c>
      <c r="Y467" s="12">
        <v>44851</v>
      </c>
      <c r="Z467">
        <v>0.47541666666666665</v>
      </c>
      <c r="AB467">
        <v>1</v>
      </c>
      <c r="AD467">
        <v>11.240521624160305</v>
      </c>
      <c r="AE467">
        <v>12.644639257327263</v>
      </c>
      <c r="AF467">
        <v>1.4041176331669583</v>
      </c>
      <c r="AG467">
        <v>0.94224482562807488</v>
      </c>
      <c r="AK467">
        <v>0.19062153314803906</v>
      </c>
      <c r="AQ467">
        <v>5.4547046664453695E-2</v>
      </c>
      <c r="AW467">
        <v>1.0281515721235615</v>
      </c>
      <c r="BC467">
        <v>2.8803652651343916</v>
      </c>
      <c r="BG467">
        <v>11.229818398160148</v>
      </c>
      <c r="BH467">
        <v>12.641191558997949</v>
      </c>
      <c r="BI467">
        <v>1.4113731608378002</v>
      </c>
      <c r="BJ467">
        <v>0.9560131611398679</v>
      </c>
    </row>
    <row r="468" spans="1:62" x14ac:dyDescent="0.35">
      <c r="A468">
        <v>3</v>
      </c>
      <c r="B468">
        <v>1</v>
      </c>
      <c r="C468" t="s">
        <v>26</v>
      </c>
      <c r="D468" t="s">
        <v>27</v>
      </c>
      <c r="G468">
        <v>0.3</v>
      </c>
      <c r="H468">
        <v>0.3</v>
      </c>
      <c r="I468">
        <v>6730</v>
      </c>
      <c r="J468">
        <v>7226</v>
      </c>
      <c r="L468">
        <v>5624</v>
      </c>
      <c r="M468">
        <v>9.2970000000000006</v>
      </c>
      <c r="N468">
        <v>10.667</v>
      </c>
      <c r="O468">
        <v>1.37</v>
      </c>
      <c r="Q468">
        <v>0.78700000000000003</v>
      </c>
      <c r="R468">
        <v>1</v>
      </c>
      <c r="S468">
        <v>0</v>
      </c>
      <c r="T468">
        <v>0</v>
      </c>
      <c r="V468">
        <v>0</v>
      </c>
      <c r="Y468" s="12">
        <v>44851</v>
      </c>
      <c r="Z468">
        <v>0.48229166666666662</v>
      </c>
      <c r="AB468">
        <v>1</v>
      </c>
      <c r="AD468">
        <v>11.219115172159992</v>
      </c>
      <c r="AE468">
        <v>12.637743860668634</v>
      </c>
      <c r="AF468">
        <v>1.4186286885086421</v>
      </c>
      <c r="AG468">
        <v>0.96978149665166091</v>
      </c>
    </row>
    <row r="469" spans="1:62" x14ac:dyDescent="0.35">
      <c r="A469">
        <v>4</v>
      </c>
      <c r="B469">
        <v>3</v>
      </c>
      <c r="C469" t="s">
        <v>85</v>
      </c>
      <c r="D469" t="s">
        <v>27</v>
      </c>
      <c r="G469">
        <v>0.5</v>
      </c>
      <c r="H469">
        <v>0.5</v>
      </c>
      <c r="I469">
        <v>3671</v>
      </c>
      <c r="J469">
        <v>793</v>
      </c>
      <c r="L469">
        <v>422</v>
      </c>
      <c r="M469">
        <v>3.2309999999999999</v>
      </c>
      <c r="N469">
        <v>0.95</v>
      </c>
      <c r="O469">
        <v>0</v>
      </c>
      <c r="Q469">
        <v>0</v>
      </c>
      <c r="R469">
        <v>1</v>
      </c>
      <c r="S469">
        <v>0</v>
      </c>
      <c r="T469">
        <v>0</v>
      </c>
      <c r="V469">
        <v>0</v>
      </c>
      <c r="Y469" s="12">
        <v>44851</v>
      </c>
      <c r="Z469">
        <v>0.49612268518518521</v>
      </c>
      <c r="AB469">
        <v>1</v>
      </c>
      <c r="AD469">
        <v>3.7092074108827333</v>
      </c>
      <c r="AE469">
        <v>0.92893331065723994</v>
      </c>
      <c r="AF469">
        <v>-2.7802741002254932</v>
      </c>
      <c r="AG469">
        <v>4.4697287998396514E-2</v>
      </c>
    </row>
    <row r="470" spans="1:62" x14ac:dyDescent="0.35">
      <c r="A470">
        <v>5</v>
      </c>
      <c r="B470">
        <v>3</v>
      </c>
      <c r="C470" t="s">
        <v>85</v>
      </c>
      <c r="D470" t="s">
        <v>27</v>
      </c>
      <c r="G470">
        <v>0.5</v>
      </c>
      <c r="H470">
        <v>0.5</v>
      </c>
      <c r="I470">
        <v>596</v>
      </c>
      <c r="J470">
        <v>999</v>
      </c>
      <c r="L470">
        <v>561</v>
      </c>
      <c r="M470">
        <v>0.872</v>
      </c>
      <c r="N470">
        <v>1.125</v>
      </c>
      <c r="O470">
        <v>0.253</v>
      </c>
      <c r="Q470">
        <v>0</v>
      </c>
      <c r="R470">
        <v>1</v>
      </c>
      <c r="S470">
        <v>0</v>
      </c>
      <c r="T470">
        <v>0</v>
      </c>
      <c r="V470">
        <v>0</v>
      </c>
      <c r="Y470" s="12">
        <v>44851</v>
      </c>
      <c r="Z470">
        <v>0.50280092592592596</v>
      </c>
      <c r="AB470">
        <v>1</v>
      </c>
      <c r="AD470">
        <v>0.67113787699231842</v>
      </c>
      <c r="AE470">
        <v>1.1420010674088723</v>
      </c>
      <c r="AF470">
        <v>0.47086319041655389</v>
      </c>
      <c r="AG470">
        <v>5.9050777769440614E-2</v>
      </c>
      <c r="AK470">
        <v>4.3209226375777936</v>
      </c>
      <c r="AQ470">
        <v>14.055572795391123</v>
      </c>
      <c r="AW470">
        <v>47.136018605366317</v>
      </c>
      <c r="BC470">
        <v>2.2477697820214702</v>
      </c>
      <c r="BG470">
        <v>0.68595772837714974</v>
      </c>
      <c r="BH470">
        <v>1.0670136287462832</v>
      </c>
      <c r="BI470">
        <v>0.38105590036913345</v>
      </c>
      <c r="BJ470">
        <v>5.9721984125640518E-2</v>
      </c>
    </row>
    <row r="471" spans="1:62" x14ac:dyDescent="0.35">
      <c r="A471">
        <v>6</v>
      </c>
      <c r="B471">
        <v>3</v>
      </c>
      <c r="C471" t="s">
        <v>85</v>
      </c>
      <c r="D471" t="s">
        <v>27</v>
      </c>
      <c r="G471">
        <v>0.5</v>
      </c>
      <c r="H471">
        <v>0.5</v>
      </c>
      <c r="I471">
        <v>626</v>
      </c>
      <c r="J471">
        <v>854</v>
      </c>
      <c r="L471">
        <v>574</v>
      </c>
      <c r="M471">
        <v>0.89500000000000002</v>
      </c>
      <c r="N471">
        <v>1.002</v>
      </c>
      <c r="O471">
        <v>0.107</v>
      </c>
      <c r="Q471">
        <v>0</v>
      </c>
      <c r="R471">
        <v>1</v>
      </c>
      <c r="S471">
        <v>0</v>
      </c>
      <c r="T471">
        <v>0</v>
      </c>
      <c r="V471">
        <v>0</v>
      </c>
      <c r="Y471" s="12">
        <v>44851</v>
      </c>
      <c r="Z471">
        <v>0.50990740740740736</v>
      </c>
      <c r="AB471">
        <v>1</v>
      </c>
      <c r="AD471">
        <v>0.70077757976198107</v>
      </c>
      <c r="AE471">
        <v>0.99202619008369408</v>
      </c>
      <c r="AF471">
        <v>0.29124861032171301</v>
      </c>
      <c r="AG471">
        <v>6.0393190481840421E-2</v>
      </c>
    </row>
    <row r="472" spans="1:62" x14ac:dyDescent="0.35">
      <c r="A472">
        <v>7</v>
      </c>
      <c r="B472">
        <v>3</v>
      </c>
      <c r="D472" t="s">
        <v>87</v>
      </c>
      <c r="Y472" s="12">
        <v>44851</v>
      </c>
      <c r="Z472">
        <v>0.51366898148148155</v>
      </c>
    </row>
    <row r="473" spans="1:62" x14ac:dyDescent="0.35">
      <c r="A473">
        <v>8</v>
      </c>
      <c r="B473">
        <v>3</v>
      </c>
      <c r="C473" t="s">
        <v>86</v>
      </c>
      <c r="D473" t="s">
        <v>27</v>
      </c>
      <c r="G473">
        <v>0.5</v>
      </c>
      <c r="H473">
        <v>0.5</v>
      </c>
      <c r="I473">
        <v>89</v>
      </c>
      <c r="J473">
        <v>200</v>
      </c>
      <c r="L473">
        <v>192</v>
      </c>
      <c r="M473">
        <v>0.48299999999999998</v>
      </c>
      <c r="N473">
        <v>0.44800000000000001</v>
      </c>
      <c r="O473">
        <v>0</v>
      </c>
      <c r="Q473">
        <v>0</v>
      </c>
      <c r="R473">
        <v>1</v>
      </c>
      <c r="S473">
        <v>0</v>
      </c>
      <c r="T473">
        <v>0</v>
      </c>
      <c r="V473">
        <v>0</v>
      </c>
      <c r="Y473" s="12">
        <v>44851</v>
      </c>
      <c r="Z473">
        <v>0.52484953703703707</v>
      </c>
      <c r="AB473">
        <v>1</v>
      </c>
      <c r="AD473">
        <v>0.17022690018502079</v>
      </c>
      <c r="AE473">
        <v>0.31558777787220077</v>
      </c>
      <c r="AF473">
        <v>0.14536087768717998</v>
      </c>
      <c r="AG473">
        <v>2.0946909240553764E-2</v>
      </c>
    </row>
    <row r="474" spans="1:62" x14ac:dyDescent="0.35">
      <c r="A474">
        <v>9</v>
      </c>
      <c r="B474">
        <v>3</v>
      </c>
      <c r="C474" t="s">
        <v>86</v>
      </c>
      <c r="D474" t="s">
        <v>27</v>
      </c>
      <c r="G474">
        <v>0.5</v>
      </c>
      <c r="H474">
        <v>0.5</v>
      </c>
      <c r="I474">
        <v>66</v>
      </c>
      <c r="J474">
        <v>282</v>
      </c>
      <c r="L474">
        <v>203</v>
      </c>
      <c r="M474">
        <v>0.46500000000000002</v>
      </c>
      <c r="N474">
        <v>0.51700000000000002</v>
      </c>
      <c r="O474">
        <v>5.1999999999999998E-2</v>
      </c>
      <c r="Q474">
        <v>0</v>
      </c>
      <c r="R474">
        <v>1</v>
      </c>
      <c r="S474">
        <v>0</v>
      </c>
      <c r="T474">
        <v>0</v>
      </c>
      <c r="V474">
        <v>0</v>
      </c>
      <c r="Y474" s="12">
        <v>44851</v>
      </c>
      <c r="Z474">
        <v>0.53077546296296296</v>
      </c>
      <c r="AB474">
        <v>1</v>
      </c>
      <c r="AD474">
        <v>0.14750312806161281</v>
      </c>
      <c r="AE474">
        <v>0.40040115677333599</v>
      </c>
      <c r="AF474">
        <v>0.25289802871172318</v>
      </c>
      <c r="AG474">
        <v>2.208279692027668E-2</v>
      </c>
      <c r="AK474">
        <v>24.146600085964202</v>
      </c>
      <c r="AQ474">
        <v>24.339410434025975</v>
      </c>
      <c r="AW474">
        <v>67.329500533228426</v>
      </c>
      <c r="BC474">
        <v>20.634400096151175</v>
      </c>
      <c r="BG474">
        <v>0.16775692495421557</v>
      </c>
      <c r="BH474">
        <v>0.35696015782397406</v>
      </c>
      <c r="BI474">
        <v>0.18920323286975846</v>
      </c>
      <c r="BJ474">
        <v>2.0017546593507747E-2</v>
      </c>
    </row>
    <row r="475" spans="1:62" x14ac:dyDescent="0.35">
      <c r="A475">
        <v>10</v>
      </c>
      <c r="B475">
        <v>3</v>
      </c>
      <c r="C475" t="s">
        <v>86</v>
      </c>
      <c r="D475" t="s">
        <v>27</v>
      </c>
      <c r="G475">
        <v>0.5</v>
      </c>
      <c r="H475">
        <v>0.5</v>
      </c>
      <c r="I475">
        <v>107</v>
      </c>
      <c r="J475">
        <v>198</v>
      </c>
      <c r="L475">
        <v>163</v>
      </c>
      <c r="M475">
        <v>0.497</v>
      </c>
      <c r="N475">
        <v>0.44600000000000001</v>
      </c>
      <c r="O475">
        <v>0</v>
      </c>
      <c r="Q475">
        <v>0</v>
      </c>
      <c r="R475">
        <v>1</v>
      </c>
      <c r="S475">
        <v>0</v>
      </c>
      <c r="T475">
        <v>0</v>
      </c>
      <c r="V475">
        <v>0</v>
      </c>
      <c r="Y475" s="12">
        <v>44851</v>
      </c>
      <c r="Z475">
        <v>0.53682870370370372</v>
      </c>
      <c r="AB475">
        <v>1</v>
      </c>
      <c r="AD475">
        <v>0.18801072184681833</v>
      </c>
      <c r="AE475">
        <v>0.31351915887461207</v>
      </c>
      <c r="AF475">
        <v>0.12550843702779374</v>
      </c>
      <c r="AG475">
        <v>1.7952296266738811E-2</v>
      </c>
    </row>
    <row r="476" spans="1:62" x14ac:dyDescent="0.35">
      <c r="A476">
        <v>11</v>
      </c>
      <c r="B476">
        <v>4</v>
      </c>
      <c r="C476" t="s">
        <v>61</v>
      </c>
      <c r="D476" t="s">
        <v>27</v>
      </c>
      <c r="G476">
        <v>0.2</v>
      </c>
      <c r="H476">
        <v>0.2</v>
      </c>
      <c r="I476">
        <v>494</v>
      </c>
      <c r="J476">
        <v>2100</v>
      </c>
      <c r="L476">
        <v>1209</v>
      </c>
      <c r="M476">
        <v>1.984</v>
      </c>
      <c r="N476">
        <v>5.1440000000000001</v>
      </c>
      <c r="O476">
        <v>3.1589999999999998</v>
      </c>
      <c r="Q476">
        <v>2.5999999999999999E-2</v>
      </c>
      <c r="R476">
        <v>1</v>
      </c>
      <c r="S476">
        <v>0</v>
      </c>
      <c r="T476">
        <v>0</v>
      </c>
      <c r="V476">
        <v>0</v>
      </c>
      <c r="Y476" s="12">
        <v>44851</v>
      </c>
      <c r="Z476">
        <v>0.54782407407407407</v>
      </c>
      <c r="AB476">
        <v>1</v>
      </c>
      <c r="AD476">
        <v>1.4259072189386639</v>
      </c>
      <c r="AE476">
        <v>5.7019395639535801</v>
      </c>
      <c r="AF476">
        <v>4.276032345014916</v>
      </c>
      <c r="AG476">
        <v>0.3149122208918852</v>
      </c>
    </row>
    <row r="477" spans="1:62" x14ac:dyDescent="0.35">
      <c r="A477">
        <v>12</v>
      </c>
      <c r="B477">
        <v>4</v>
      </c>
      <c r="C477" t="s">
        <v>61</v>
      </c>
      <c r="D477" t="s">
        <v>27</v>
      </c>
      <c r="G477">
        <v>0.2</v>
      </c>
      <c r="H477">
        <v>0.2</v>
      </c>
      <c r="I477">
        <v>1155</v>
      </c>
      <c r="J477">
        <v>2169</v>
      </c>
      <c r="L477">
        <v>1212</v>
      </c>
      <c r="M477">
        <v>3.2519999999999998</v>
      </c>
      <c r="N477">
        <v>5.2889999999999997</v>
      </c>
      <c r="O477">
        <v>2.0369999999999999</v>
      </c>
      <c r="Q477">
        <v>2.7E-2</v>
      </c>
      <c r="R477">
        <v>1</v>
      </c>
      <c r="S477">
        <v>0</v>
      </c>
      <c r="T477">
        <v>0</v>
      </c>
      <c r="V477">
        <v>0</v>
      </c>
      <c r="Y477" s="12">
        <v>44851</v>
      </c>
      <c r="Z477">
        <v>0.55403935185185182</v>
      </c>
      <c r="AB477">
        <v>1</v>
      </c>
      <c r="AD477">
        <v>3.0585608465009115</v>
      </c>
      <c r="AE477">
        <v>5.8803579524956024</v>
      </c>
      <c r="AF477">
        <v>2.8217971059946909</v>
      </c>
      <c r="AG477">
        <v>0.31568668976442354</v>
      </c>
      <c r="AJ477">
        <v>0.1818793012866434</v>
      </c>
      <c r="AK477">
        <v>3.5338704519344768</v>
      </c>
      <c r="AP477">
        <v>1.8862935522822106</v>
      </c>
      <c r="AQ477">
        <v>0.21962389699036386</v>
      </c>
      <c r="AV477">
        <v>3.9544664058510648</v>
      </c>
      <c r="AW477">
        <v>4.1347681390018183</v>
      </c>
      <c r="BB477">
        <v>6.0463915091538887</v>
      </c>
      <c r="BC477">
        <v>1.5417684833569041</v>
      </c>
      <c r="BG477">
        <v>3.0054563790385993</v>
      </c>
      <c r="BH477">
        <v>5.8868223868630674</v>
      </c>
      <c r="BI477">
        <v>2.8813660078244681</v>
      </c>
      <c r="BJ477">
        <v>0.31813917452746165</v>
      </c>
    </row>
    <row r="478" spans="1:62" x14ac:dyDescent="0.35">
      <c r="A478">
        <v>13</v>
      </c>
      <c r="B478">
        <v>4</v>
      </c>
      <c r="C478" t="s">
        <v>61</v>
      </c>
      <c r="D478" t="s">
        <v>27</v>
      </c>
      <c r="G478">
        <v>0.2</v>
      </c>
      <c r="H478">
        <v>0.2</v>
      </c>
      <c r="I478">
        <v>1112</v>
      </c>
      <c r="J478">
        <v>2174</v>
      </c>
      <c r="L478">
        <v>1231</v>
      </c>
      <c r="M478">
        <v>3.17</v>
      </c>
      <c r="N478">
        <v>5.3019999999999996</v>
      </c>
      <c r="O478">
        <v>2.1320000000000001</v>
      </c>
      <c r="Q478">
        <v>3.2000000000000001E-2</v>
      </c>
      <c r="R478">
        <v>1</v>
      </c>
      <c r="S478">
        <v>0</v>
      </c>
      <c r="T478">
        <v>0</v>
      </c>
      <c r="V478">
        <v>0</v>
      </c>
      <c r="Y478" s="12">
        <v>44851</v>
      </c>
      <c r="Z478">
        <v>0.56071759259259257</v>
      </c>
      <c r="AB478">
        <v>1</v>
      </c>
      <c r="AD478">
        <v>2.9523519115762866</v>
      </c>
      <c r="AE478">
        <v>5.8932868212305323</v>
      </c>
      <c r="AF478">
        <v>2.9409349096542456</v>
      </c>
      <c r="AG478">
        <v>0.32059165929049976</v>
      </c>
    </row>
    <row r="479" spans="1:62" x14ac:dyDescent="0.35">
      <c r="A479">
        <v>14</v>
      </c>
      <c r="B479">
        <v>5</v>
      </c>
      <c r="C479" t="s">
        <v>61</v>
      </c>
      <c r="D479" t="s">
        <v>27</v>
      </c>
      <c r="G479">
        <v>0.6</v>
      </c>
      <c r="H479">
        <v>0.6</v>
      </c>
      <c r="I479">
        <v>3743</v>
      </c>
      <c r="J479">
        <v>7543</v>
      </c>
      <c r="L479">
        <v>3572</v>
      </c>
      <c r="M479">
        <v>2.7389999999999999</v>
      </c>
      <c r="N479">
        <v>5.5579999999999998</v>
      </c>
      <c r="O479">
        <v>2.819</v>
      </c>
      <c r="Q479">
        <v>0.215</v>
      </c>
      <c r="R479">
        <v>1</v>
      </c>
      <c r="S479">
        <v>0</v>
      </c>
      <c r="T479">
        <v>0</v>
      </c>
      <c r="V479">
        <v>0</v>
      </c>
      <c r="Y479" s="12">
        <v>44851</v>
      </c>
      <c r="Z479">
        <v>0.57368055555555553</v>
      </c>
      <c r="AB479">
        <v>1</v>
      </c>
      <c r="AD479">
        <v>3.1502855812749364</v>
      </c>
      <c r="AE479">
        <v>6.5921020229324858</v>
      </c>
      <c r="AF479">
        <v>3.4418164416575494</v>
      </c>
      <c r="AG479">
        <v>0.30831184538708645</v>
      </c>
    </row>
    <row r="480" spans="1:62" x14ac:dyDescent="0.35">
      <c r="A480">
        <v>15</v>
      </c>
      <c r="B480">
        <v>5</v>
      </c>
      <c r="C480" t="s">
        <v>61</v>
      </c>
      <c r="D480" t="s">
        <v>27</v>
      </c>
      <c r="G480">
        <v>0.6</v>
      </c>
      <c r="H480">
        <v>0.6</v>
      </c>
      <c r="I480">
        <v>3834</v>
      </c>
      <c r="J480">
        <v>7547</v>
      </c>
      <c r="L480">
        <v>3573</v>
      </c>
      <c r="M480">
        <v>2.7970000000000002</v>
      </c>
      <c r="N480">
        <v>5.56</v>
      </c>
      <c r="O480">
        <v>2.7629999999999999</v>
      </c>
      <c r="Q480">
        <v>0.215</v>
      </c>
      <c r="R480">
        <v>1</v>
      </c>
      <c r="S480">
        <v>0</v>
      </c>
      <c r="T480">
        <v>0</v>
      </c>
      <c r="V480">
        <v>0</v>
      </c>
      <c r="Y480" s="12">
        <v>44851</v>
      </c>
      <c r="Z480">
        <v>0.58096064814814818</v>
      </c>
      <c r="AB480">
        <v>1</v>
      </c>
      <c r="AD480">
        <v>3.2252081632760277</v>
      </c>
      <c r="AE480">
        <v>6.5955497212618024</v>
      </c>
      <c r="AF480">
        <v>3.3703415579857747</v>
      </c>
      <c r="AG480">
        <v>0.30839789748403518</v>
      </c>
      <c r="AJ480">
        <v>7.2599412527870681</v>
      </c>
      <c r="AK480">
        <v>0.46055875137653451</v>
      </c>
      <c r="AP480">
        <v>9.8827324585802678</v>
      </c>
      <c r="AQ480">
        <v>7.8440403059113151E-2</v>
      </c>
      <c r="AV480">
        <v>12.505523664373468</v>
      </c>
      <c r="AW480">
        <v>0.28586163525153968</v>
      </c>
      <c r="BB480">
        <v>2.5841689189733028</v>
      </c>
      <c r="BC480">
        <v>0.41942191400250456</v>
      </c>
      <c r="BG480">
        <v>3.2177982375836121</v>
      </c>
      <c r="BH480">
        <v>6.5929639475148161</v>
      </c>
      <c r="BI480">
        <v>3.375165709931204</v>
      </c>
      <c r="BJ480">
        <v>0.3077525067569199</v>
      </c>
    </row>
    <row r="481" spans="1:62" x14ac:dyDescent="0.35">
      <c r="A481">
        <v>16</v>
      </c>
      <c r="B481">
        <v>5</v>
      </c>
      <c r="C481" t="s">
        <v>61</v>
      </c>
      <c r="D481" t="s">
        <v>27</v>
      </c>
      <c r="G481">
        <v>0.6</v>
      </c>
      <c r="H481">
        <v>0.6</v>
      </c>
      <c r="I481">
        <v>3816</v>
      </c>
      <c r="J481">
        <v>7541</v>
      </c>
      <c r="L481">
        <v>3558</v>
      </c>
      <c r="M481">
        <v>2.7850000000000001</v>
      </c>
      <c r="N481">
        <v>5.556</v>
      </c>
      <c r="O481">
        <v>2.7709999999999999</v>
      </c>
      <c r="Q481">
        <v>0.21299999999999999</v>
      </c>
      <c r="R481">
        <v>1</v>
      </c>
      <c r="S481">
        <v>0</v>
      </c>
      <c r="T481">
        <v>0</v>
      </c>
      <c r="V481">
        <v>0</v>
      </c>
      <c r="Y481" s="12">
        <v>44851</v>
      </c>
      <c r="Z481">
        <v>0.58869212962962958</v>
      </c>
      <c r="AB481">
        <v>1</v>
      </c>
      <c r="AD481">
        <v>3.2103883118911964</v>
      </c>
      <c r="AE481">
        <v>6.5903781737678298</v>
      </c>
      <c r="AF481">
        <v>3.3799898618766333</v>
      </c>
      <c r="AG481">
        <v>0.30710711602980462</v>
      </c>
    </row>
    <row r="482" spans="1:62" x14ac:dyDescent="0.35">
      <c r="A482">
        <v>17</v>
      </c>
      <c r="B482">
        <v>6</v>
      </c>
      <c r="C482" t="s">
        <v>65</v>
      </c>
      <c r="D482" t="s">
        <v>27</v>
      </c>
      <c r="G482">
        <v>0.33300000000000002</v>
      </c>
      <c r="H482">
        <v>0.33300000000000002</v>
      </c>
      <c r="I482">
        <v>4503</v>
      </c>
      <c r="J482">
        <v>11150</v>
      </c>
      <c r="L482">
        <v>6084</v>
      </c>
      <c r="M482">
        <v>5.81</v>
      </c>
      <c r="N482">
        <v>14.602</v>
      </c>
      <c r="O482">
        <v>8.7919999999999998</v>
      </c>
      <c r="Q482">
        <v>0.78100000000000003</v>
      </c>
      <c r="R482">
        <v>1</v>
      </c>
      <c r="S482">
        <v>0</v>
      </c>
      <c r="T482">
        <v>0</v>
      </c>
      <c r="V482">
        <v>0</v>
      </c>
      <c r="Y482" s="12">
        <v>44851</v>
      </c>
      <c r="Z482">
        <v>0.60129629629629633</v>
      </c>
      <c r="AB482">
        <v>1</v>
      </c>
      <c r="AD482">
        <v>6.8036263779199819</v>
      </c>
      <c r="AE482">
        <v>17.479394579084293</v>
      </c>
      <c r="AF482">
        <v>10.67576820116431</v>
      </c>
      <c r="AG482">
        <v>0.94499948274276568</v>
      </c>
    </row>
    <row r="483" spans="1:62" x14ac:dyDescent="0.35">
      <c r="A483">
        <v>18</v>
      </c>
      <c r="B483">
        <v>6</v>
      </c>
      <c r="C483" t="s">
        <v>65</v>
      </c>
      <c r="D483" t="s">
        <v>27</v>
      </c>
      <c r="G483">
        <v>0.33300000000000002</v>
      </c>
      <c r="H483">
        <v>0.33300000000000002</v>
      </c>
      <c r="I483">
        <v>5875</v>
      </c>
      <c r="J483">
        <v>11234</v>
      </c>
      <c r="L483">
        <v>6215</v>
      </c>
      <c r="M483">
        <v>7.391</v>
      </c>
      <c r="N483">
        <v>14.709</v>
      </c>
      <c r="O483">
        <v>7.3179999999999996</v>
      </c>
      <c r="Q483">
        <v>0.80200000000000005</v>
      </c>
      <c r="R483">
        <v>1</v>
      </c>
      <c r="S483">
        <v>0</v>
      </c>
      <c r="T483">
        <v>0</v>
      </c>
      <c r="V483">
        <v>0</v>
      </c>
      <c r="Y483" s="12">
        <v>44851</v>
      </c>
      <c r="Z483">
        <v>0.60820601851851852</v>
      </c>
      <c r="AB483">
        <v>1</v>
      </c>
      <c r="AD483">
        <v>8.8389453068477639</v>
      </c>
      <c r="AE483">
        <v>17.609848029382679</v>
      </c>
      <c r="AF483">
        <v>8.770902722534915</v>
      </c>
      <c r="AG483">
        <v>0.96531087859912679</v>
      </c>
      <c r="AJ483">
        <v>3.8169036869370467</v>
      </c>
      <c r="AK483">
        <v>4.2157243300999587</v>
      </c>
      <c r="AP483">
        <v>2.3486962955106585</v>
      </c>
      <c r="AQ483">
        <v>0.37108638750989431</v>
      </c>
      <c r="AV483">
        <v>0.88048890408427072</v>
      </c>
      <c r="AW483">
        <v>3.3596541844765806</v>
      </c>
      <c r="BB483">
        <v>7.3170610534205842</v>
      </c>
      <c r="BC483">
        <v>0.11237125585969329</v>
      </c>
      <c r="BG483">
        <v>8.6564786681756658</v>
      </c>
      <c r="BH483">
        <v>17.577234666808081</v>
      </c>
      <c r="BI483">
        <v>8.9207559986324156</v>
      </c>
      <c r="BJ483">
        <v>0.96585354948078528</v>
      </c>
    </row>
    <row r="484" spans="1:62" x14ac:dyDescent="0.35">
      <c r="A484">
        <v>19</v>
      </c>
      <c r="B484">
        <v>6</v>
      </c>
      <c r="C484" t="s">
        <v>65</v>
      </c>
      <c r="D484" t="s">
        <v>27</v>
      </c>
      <c r="G484">
        <v>0.33300000000000002</v>
      </c>
      <c r="H484">
        <v>0.33300000000000002</v>
      </c>
      <c r="I484">
        <v>5629</v>
      </c>
      <c r="J484">
        <v>11192</v>
      </c>
      <c r="L484">
        <v>6222</v>
      </c>
      <c r="M484">
        <v>7.1070000000000002</v>
      </c>
      <c r="N484">
        <v>14.654999999999999</v>
      </c>
      <c r="O484">
        <v>7.548</v>
      </c>
      <c r="Q484">
        <v>0.80300000000000005</v>
      </c>
      <c r="R484">
        <v>1</v>
      </c>
      <c r="S484">
        <v>0</v>
      </c>
      <c r="T484">
        <v>0</v>
      </c>
      <c r="V484">
        <v>0</v>
      </c>
      <c r="Y484" s="12">
        <v>44851</v>
      </c>
      <c r="Z484">
        <v>0.61553240740740744</v>
      </c>
      <c r="AB484">
        <v>1</v>
      </c>
      <c r="AD484">
        <v>8.4740120295035695</v>
      </c>
      <c r="AE484">
        <v>17.544621304233484</v>
      </c>
      <c r="AF484">
        <v>9.0706092747299145</v>
      </c>
      <c r="AG484">
        <v>0.96639622036244377</v>
      </c>
    </row>
    <row r="485" spans="1:62" x14ac:dyDescent="0.35">
      <c r="A485">
        <v>20</v>
      </c>
      <c r="B485">
        <v>7</v>
      </c>
      <c r="C485" t="s">
        <v>65</v>
      </c>
      <c r="D485" t="s">
        <v>27</v>
      </c>
      <c r="G485">
        <v>0.46700000000000003</v>
      </c>
      <c r="H485">
        <v>0.46700000000000003</v>
      </c>
      <c r="I485">
        <v>8647</v>
      </c>
      <c r="J485">
        <v>16140</v>
      </c>
      <c r="L485">
        <v>8193</v>
      </c>
      <c r="M485">
        <v>7.5469999999999997</v>
      </c>
      <c r="N485">
        <v>14.938000000000001</v>
      </c>
      <c r="O485">
        <v>7.391</v>
      </c>
      <c r="Q485">
        <v>0.79300000000000004</v>
      </c>
      <c r="R485">
        <v>1</v>
      </c>
      <c r="S485">
        <v>0</v>
      </c>
      <c r="T485">
        <v>0</v>
      </c>
      <c r="V485">
        <v>0</v>
      </c>
      <c r="Y485" s="12">
        <v>44851</v>
      </c>
      <c r="Z485">
        <v>0.62943287037037032</v>
      </c>
      <c r="AB485">
        <v>1</v>
      </c>
      <c r="AD485">
        <v>9.2349530088623499</v>
      </c>
      <c r="AE485">
        <v>17.989808553162586</v>
      </c>
      <c r="AF485">
        <v>8.754855544300236</v>
      </c>
      <c r="AG485">
        <v>0.90701317180349683</v>
      </c>
    </row>
    <row r="486" spans="1:62" x14ac:dyDescent="0.35">
      <c r="A486">
        <v>21</v>
      </c>
      <c r="B486">
        <v>7</v>
      </c>
      <c r="C486" t="s">
        <v>65</v>
      </c>
      <c r="D486" t="s">
        <v>27</v>
      </c>
      <c r="G486">
        <v>0.46700000000000003</v>
      </c>
      <c r="H486">
        <v>0.46700000000000003</v>
      </c>
      <c r="I486">
        <v>8586</v>
      </c>
      <c r="J486">
        <v>16189</v>
      </c>
      <c r="L486">
        <v>8129</v>
      </c>
      <c r="M486">
        <v>7.4969999999999999</v>
      </c>
      <c r="N486">
        <v>14.983000000000001</v>
      </c>
      <c r="O486">
        <v>7.4859999999999998</v>
      </c>
      <c r="Q486">
        <v>0.78600000000000003</v>
      </c>
      <c r="R486">
        <v>1</v>
      </c>
      <c r="S486">
        <v>0</v>
      </c>
      <c r="T486">
        <v>0</v>
      </c>
      <c r="V486">
        <v>0</v>
      </c>
      <c r="Y486" s="12">
        <v>44851</v>
      </c>
      <c r="Z486">
        <v>0.63689814814814816</v>
      </c>
      <c r="AB486">
        <v>1</v>
      </c>
      <c r="AD486">
        <v>9.1704268893423837</v>
      </c>
      <c r="AE486">
        <v>18.044071042928028</v>
      </c>
      <c r="AF486">
        <v>8.8736441535856443</v>
      </c>
      <c r="AG486">
        <v>0.89993736768608723</v>
      </c>
      <c r="AJ486">
        <v>6.3307586555320469E-2</v>
      </c>
      <c r="AK486">
        <v>3.9163587329138436</v>
      </c>
      <c r="AP486">
        <v>0.4417098385450815</v>
      </c>
      <c r="AQ486">
        <v>0.39200987614328348</v>
      </c>
      <c r="AV486">
        <v>0.94672726364548354</v>
      </c>
      <c r="AW486">
        <v>4.6572705751114221</v>
      </c>
      <c r="BB486">
        <v>0.38614108275467379</v>
      </c>
      <c r="BC486">
        <v>0.78317629207585604</v>
      </c>
      <c r="BG486">
        <v>8.9943023172100212</v>
      </c>
      <c r="BH486">
        <v>18.079507770938115</v>
      </c>
      <c r="BI486">
        <v>9.0852054537280935</v>
      </c>
      <c r="BJ486">
        <v>0.90347526974479209</v>
      </c>
    </row>
    <row r="487" spans="1:62" x14ac:dyDescent="0.35">
      <c r="A487">
        <v>22</v>
      </c>
      <c r="B487">
        <v>7</v>
      </c>
      <c r="C487" t="s">
        <v>65</v>
      </c>
      <c r="D487" t="s">
        <v>27</v>
      </c>
      <c r="G487">
        <v>0.46700000000000003</v>
      </c>
      <c r="H487">
        <v>0.46700000000000003</v>
      </c>
      <c r="I487">
        <v>8253</v>
      </c>
      <c r="J487">
        <v>16253</v>
      </c>
      <c r="L487">
        <v>8193</v>
      </c>
      <c r="M487">
        <v>7.2229999999999999</v>
      </c>
      <c r="N487">
        <v>15.041</v>
      </c>
      <c r="O487">
        <v>7.8179999999999996</v>
      </c>
      <c r="Q487">
        <v>0.79300000000000004</v>
      </c>
      <c r="R487">
        <v>1</v>
      </c>
      <c r="S487">
        <v>0</v>
      </c>
      <c r="T487">
        <v>0</v>
      </c>
      <c r="V487">
        <v>0</v>
      </c>
      <c r="Y487" s="12">
        <v>44851</v>
      </c>
      <c r="Z487">
        <v>0.64466435185185189</v>
      </c>
      <c r="AB487">
        <v>1</v>
      </c>
      <c r="AD487">
        <v>8.8181777450776568</v>
      </c>
      <c r="AE487">
        <v>18.114944498948198</v>
      </c>
      <c r="AF487">
        <v>9.296766753870541</v>
      </c>
      <c r="AG487">
        <v>0.90701317180349683</v>
      </c>
    </row>
    <row r="488" spans="1:62" x14ac:dyDescent="0.35">
      <c r="A488">
        <v>23</v>
      </c>
      <c r="B488">
        <v>8</v>
      </c>
      <c r="C488" t="s">
        <v>65</v>
      </c>
      <c r="D488" t="s">
        <v>27</v>
      </c>
      <c r="G488">
        <v>0.6</v>
      </c>
      <c r="H488">
        <v>0.6</v>
      </c>
      <c r="I488">
        <v>11190</v>
      </c>
      <c r="J488">
        <v>21375</v>
      </c>
      <c r="L488">
        <v>10708</v>
      </c>
      <c r="M488">
        <v>7.5</v>
      </c>
      <c r="N488">
        <v>15.323</v>
      </c>
      <c r="O488">
        <v>7.8230000000000004</v>
      </c>
      <c r="Q488">
        <v>0.83699999999999997</v>
      </c>
      <c r="R488">
        <v>1</v>
      </c>
      <c r="S488">
        <v>0</v>
      </c>
      <c r="T488">
        <v>0</v>
      </c>
      <c r="V488">
        <v>0</v>
      </c>
      <c r="Y488" s="12">
        <v>44851</v>
      </c>
      <c r="Z488">
        <v>0.65900462962962958</v>
      </c>
      <c r="AB488">
        <v>1</v>
      </c>
      <c r="AD488">
        <v>9.2815874292104166</v>
      </c>
      <c r="AE488">
        <v>18.514242845701826</v>
      </c>
      <c r="AF488">
        <v>9.2326554164914096</v>
      </c>
      <c r="AG488">
        <v>0.92237960921304984</v>
      </c>
    </row>
    <row r="489" spans="1:62" x14ac:dyDescent="0.35">
      <c r="A489">
        <v>24</v>
      </c>
      <c r="B489">
        <v>8</v>
      </c>
      <c r="C489" t="s">
        <v>65</v>
      </c>
      <c r="D489" t="s">
        <v>27</v>
      </c>
      <c r="G489">
        <v>0.6</v>
      </c>
      <c r="H489">
        <v>0.6</v>
      </c>
      <c r="I489">
        <v>11051</v>
      </c>
      <c r="J489">
        <v>21251</v>
      </c>
      <c r="L489">
        <v>10591</v>
      </c>
      <c r="M489">
        <v>7.4109999999999996</v>
      </c>
      <c r="N489">
        <v>15.234999999999999</v>
      </c>
      <c r="O489">
        <v>7.8239999999999998</v>
      </c>
      <c r="Q489">
        <v>0.82599999999999996</v>
      </c>
      <c r="R489">
        <v>1</v>
      </c>
      <c r="S489">
        <v>0</v>
      </c>
      <c r="T489">
        <v>0</v>
      </c>
      <c r="V489">
        <v>0</v>
      </c>
      <c r="Y489" s="12">
        <v>44851</v>
      </c>
      <c r="Z489">
        <v>0.66692129629629626</v>
      </c>
      <c r="AB489">
        <v>1</v>
      </c>
      <c r="AD489">
        <v>9.1671452435164422</v>
      </c>
      <c r="AE489">
        <v>18.407364197493081</v>
      </c>
      <c r="AF489">
        <v>9.2402189539766386</v>
      </c>
      <c r="AG489">
        <v>0.91231151387005105</v>
      </c>
      <c r="AJ489">
        <v>2.4472190108750249</v>
      </c>
      <c r="AK489">
        <v>1.1519095279833529</v>
      </c>
      <c r="AP489">
        <v>2.4283366421300911</v>
      </c>
      <c r="AQ489">
        <v>0.32257130600524753</v>
      </c>
      <c r="AV489">
        <v>2.4094542733851574</v>
      </c>
      <c r="AW489">
        <v>0.5070727445749682</v>
      </c>
      <c r="BB489">
        <v>2.2093442668374617</v>
      </c>
      <c r="BC489">
        <v>1.6464214447547998</v>
      </c>
      <c r="BG489">
        <v>9.2202497109787522</v>
      </c>
      <c r="BH489">
        <v>18.437100595583416</v>
      </c>
      <c r="BI489">
        <v>9.2168508846046642</v>
      </c>
      <c r="BJ489">
        <v>0.91988409840153718</v>
      </c>
    </row>
    <row r="490" spans="1:62" x14ac:dyDescent="0.35">
      <c r="A490">
        <v>25</v>
      </c>
      <c r="B490">
        <v>8</v>
      </c>
      <c r="C490" t="s">
        <v>65</v>
      </c>
      <c r="D490" t="s">
        <v>27</v>
      </c>
      <c r="G490">
        <v>0.6</v>
      </c>
      <c r="H490">
        <v>0.6</v>
      </c>
      <c r="I490">
        <v>11180</v>
      </c>
      <c r="J490">
        <v>21320</v>
      </c>
      <c r="L490">
        <v>10767</v>
      </c>
      <c r="M490">
        <v>7.4930000000000003</v>
      </c>
      <c r="N490">
        <v>15.284000000000001</v>
      </c>
      <c r="O490">
        <v>7.79</v>
      </c>
      <c r="Q490">
        <v>0.84199999999999997</v>
      </c>
      <c r="R490">
        <v>1</v>
      </c>
      <c r="S490">
        <v>0</v>
      </c>
      <c r="T490">
        <v>0</v>
      </c>
      <c r="V490">
        <v>0</v>
      </c>
      <c r="Y490" s="12">
        <v>44851</v>
      </c>
      <c r="Z490">
        <v>0.67481481481481476</v>
      </c>
      <c r="AB490">
        <v>1</v>
      </c>
      <c r="AD490">
        <v>9.273354178441064</v>
      </c>
      <c r="AE490">
        <v>18.466836993673756</v>
      </c>
      <c r="AF490">
        <v>9.1934828152326915</v>
      </c>
      <c r="AG490">
        <v>0.9274566829330233</v>
      </c>
    </row>
    <row r="491" spans="1:62" x14ac:dyDescent="0.35">
      <c r="A491">
        <v>26</v>
      </c>
      <c r="B491">
        <v>1</v>
      </c>
      <c r="C491" t="s">
        <v>71</v>
      </c>
      <c r="D491" t="s">
        <v>27</v>
      </c>
      <c r="G491">
        <v>0.3</v>
      </c>
      <c r="H491">
        <v>0.3</v>
      </c>
      <c r="I491">
        <v>4098</v>
      </c>
      <c r="J491">
        <v>7329</v>
      </c>
      <c r="L491">
        <v>6137</v>
      </c>
      <c r="M491">
        <v>5.931</v>
      </c>
      <c r="N491">
        <v>10.813000000000001</v>
      </c>
      <c r="O491">
        <v>4.8810000000000002</v>
      </c>
      <c r="Q491">
        <v>0.876</v>
      </c>
      <c r="R491">
        <v>1</v>
      </c>
      <c r="S491">
        <v>0</v>
      </c>
      <c r="T491">
        <v>0</v>
      </c>
      <c r="V491">
        <v>0</v>
      </c>
      <c r="Y491" s="12">
        <v>44851</v>
      </c>
      <c r="Z491">
        <v>0.68726851851851845</v>
      </c>
      <c r="AB491">
        <v>1</v>
      </c>
      <c r="AD491">
        <v>6.8851319671737734</v>
      </c>
      <c r="AE491">
        <v>12.815300324628327</v>
      </c>
      <c r="AF491">
        <v>5.9301683574545532</v>
      </c>
      <c r="AG491">
        <v>1.0580709481210326</v>
      </c>
    </row>
    <row r="492" spans="1:62" x14ac:dyDescent="0.35">
      <c r="A492">
        <v>27</v>
      </c>
      <c r="B492">
        <v>1</v>
      </c>
      <c r="C492" t="s">
        <v>71</v>
      </c>
      <c r="D492" t="s">
        <v>27</v>
      </c>
      <c r="G492">
        <v>0.3</v>
      </c>
      <c r="H492">
        <v>0.3</v>
      </c>
      <c r="I492">
        <v>4942</v>
      </c>
      <c r="J492">
        <v>7373</v>
      </c>
      <c r="L492">
        <v>5887</v>
      </c>
      <c r="M492">
        <v>7.0110000000000001</v>
      </c>
      <c r="N492">
        <v>10.875</v>
      </c>
      <c r="O492">
        <v>3.8639999999999999</v>
      </c>
      <c r="Q492">
        <v>0.83299999999999996</v>
      </c>
      <c r="R492">
        <v>1</v>
      </c>
      <c r="S492">
        <v>0</v>
      </c>
      <c r="T492">
        <v>0</v>
      </c>
      <c r="V492">
        <v>0</v>
      </c>
      <c r="Y492" s="12">
        <v>44851</v>
      </c>
      <c r="Z492">
        <v>0.69410879629629629</v>
      </c>
      <c r="AB492">
        <v>1</v>
      </c>
      <c r="AD492">
        <v>8.2749046970401761</v>
      </c>
      <c r="AE492">
        <v>12.891149687873245</v>
      </c>
      <c r="AF492">
        <v>4.6162449908330689</v>
      </c>
      <c r="AG492">
        <v>1.0150448996466799</v>
      </c>
      <c r="AI492">
        <v>100</v>
      </c>
      <c r="AK492">
        <v>21.617606976240548</v>
      </c>
      <c r="AO492">
        <v>100</v>
      </c>
      <c r="AQ492">
        <v>0.53632824114533673</v>
      </c>
      <c r="AU492">
        <v>100</v>
      </c>
      <c r="AW492">
        <v>57.965860929319888</v>
      </c>
      <c r="BA492">
        <v>100</v>
      </c>
      <c r="BC492">
        <v>1.0567849692365114</v>
      </c>
      <c r="BG492">
        <v>9.2777146407470923</v>
      </c>
      <c r="BH492">
        <v>12.856672704580102</v>
      </c>
      <c r="BI492">
        <v>3.5789580638330083</v>
      </c>
      <c r="BJ492">
        <v>1.0097096696358601</v>
      </c>
    </row>
    <row r="493" spans="1:62" x14ac:dyDescent="0.35">
      <c r="A493">
        <v>28</v>
      </c>
      <c r="B493">
        <v>1</v>
      </c>
      <c r="C493" t="s">
        <v>71</v>
      </c>
      <c r="D493" t="s">
        <v>27</v>
      </c>
      <c r="G493">
        <v>0.3</v>
      </c>
      <c r="H493">
        <v>0.3</v>
      </c>
      <c r="I493">
        <v>6160</v>
      </c>
      <c r="J493">
        <v>7333</v>
      </c>
      <c r="L493">
        <v>5825</v>
      </c>
      <c r="M493">
        <v>8.5679999999999996</v>
      </c>
      <c r="N493">
        <v>10.819000000000001</v>
      </c>
      <c r="O493">
        <v>2.2509999999999999</v>
      </c>
      <c r="Q493">
        <v>0.82199999999999995</v>
      </c>
      <c r="R493">
        <v>1</v>
      </c>
      <c r="S493">
        <v>0</v>
      </c>
      <c r="T493">
        <v>0</v>
      </c>
      <c r="V493">
        <v>0</v>
      </c>
      <c r="Y493" s="12">
        <v>44851</v>
      </c>
      <c r="Z493">
        <v>0.70145833333333341</v>
      </c>
      <c r="AB493">
        <v>1</v>
      </c>
      <c r="AD493">
        <v>10.28052458445401</v>
      </c>
      <c r="AE493">
        <v>12.822195721286958</v>
      </c>
      <c r="AF493">
        <v>2.5416711368329477</v>
      </c>
      <c r="AG493">
        <v>1.0043744396250405</v>
      </c>
    </row>
    <row r="494" spans="1:62" x14ac:dyDescent="0.35">
      <c r="A494">
        <v>29</v>
      </c>
      <c r="B494">
        <v>2</v>
      </c>
      <c r="C494" t="s">
        <v>70</v>
      </c>
      <c r="D494" t="s">
        <v>27</v>
      </c>
      <c r="G494">
        <v>0.5</v>
      </c>
      <c r="H494">
        <v>0.5</v>
      </c>
      <c r="I494">
        <v>6147</v>
      </c>
      <c r="J494">
        <v>7009</v>
      </c>
      <c r="L494">
        <v>3437</v>
      </c>
      <c r="M494">
        <v>5.1310000000000002</v>
      </c>
      <c r="N494">
        <v>6.2160000000000002</v>
      </c>
      <c r="O494">
        <v>1.085</v>
      </c>
      <c r="Q494">
        <v>0.24299999999999999</v>
      </c>
      <c r="R494">
        <v>1</v>
      </c>
      <c r="S494">
        <v>0</v>
      </c>
      <c r="T494">
        <v>0</v>
      </c>
      <c r="V494">
        <v>0</v>
      </c>
      <c r="Y494" s="12">
        <v>44851</v>
      </c>
      <c r="Z494">
        <v>0.71478009259259256</v>
      </c>
      <c r="AB494">
        <v>1</v>
      </c>
      <c r="AD494">
        <v>6.1554708794722188</v>
      </c>
      <c r="AE494">
        <v>7.3582011551628099</v>
      </c>
      <c r="AF494">
        <v>1.2027302756905911</v>
      </c>
      <c r="AG494">
        <v>0.35603377475881343</v>
      </c>
    </row>
    <row r="495" spans="1:62" x14ac:dyDescent="0.35">
      <c r="A495">
        <v>30</v>
      </c>
      <c r="B495">
        <v>2</v>
      </c>
      <c r="C495" t="s">
        <v>70</v>
      </c>
      <c r="D495" t="s">
        <v>27</v>
      </c>
      <c r="G495">
        <v>0.5</v>
      </c>
      <c r="H495">
        <v>0.5</v>
      </c>
      <c r="I495">
        <v>4068</v>
      </c>
      <c r="J495">
        <v>6979</v>
      </c>
      <c r="L495">
        <v>3354</v>
      </c>
      <c r="M495">
        <v>3.5350000000000001</v>
      </c>
      <c r="N495">
        <v>6.1909999999999998</v>
      </c>
      <c r="O495">
        <v>2.6560000000000001</v>
      </c>
      <c r="Q495">
        <v>0.23499999999999999</v>
      </c>
      <c r="R495">
        <v>1</v>
      </c>
      <c r="S495">
        <v>0</v>
      </c>
      <c r="T495">
        <v>0</v>
      </c>
      <c r="V495">
        <v>0</v>
      </c>
      <c r="Y495" s="12">
        <v>44851</v>
      </c>
      <c r="Z495">
        <v>0.72175925925925932</v>
      </c>
      <c r="AB495">
        <v>1</v>
      </c>
      <c r="AD495">
        <v>4.1014394775346013</v>
      </c>
      <c r="AE495">
        <v>7.3271718701989803</v>
      </c>
      <c r="AF495">
        <v>3.2257323926643791</v>
      </c>
      <c r="AG495">
        <v>0.34746298590272234</v>
      </c>
      <c r="AK495">
        <v>1.0655568959599702</v>
      </c>
      <c r="AQ495">
        <v>1.7227585243160566</v>
      </c>
      <c r="AW495">
        <v>2.5646041922536837</v>
      </c>
      <c r="BC495">
        <v>1.1056819656398829</v>
      </c>
      <c r="BG495">
        <v>4.0797036955035155</v>
      </c>
      <c r="BH495">
        <v>7.2645961455219226</v>
      </c>
      <c r="BI495">
        <v>3.1848924500184075</v>
      </c>
      <c r="BJ495">
        <v>0.3455526293504611</v>
      </c>
    </row>
    <row r="496" spans="1:62" x14ac:dyDescent="0.35">
      <c r="A496">
        <v>31</v>
      </c>
      <c r="B496">
        <v>2</v>
      </c>
      <c r="C496" t="s">
        <v>70</v>
      </c>
      <c r="D496" t="s">
        <v>27</v>
      </c>
      <c r="G496">
        <v>0.5</v>
      </c>
      <c r="H496">
        <v>0.5</v>
      </c>
      <c r="I496">
        <v>4024</v>
      </c>
      <c r="J496">
        <v>6858</v>
      </c>
      <c r="L496">
        <v>3317</v>
      </c>
      <c r="M496">
        <v>3.5019999999999998</v>
      </c>
      <c r="N496">
        <v>6.0880000000000001</v>
      </c>
      <c r="O496">
        <v>2.5859999999999999</v>
      </c>
      <c r="Q496">
        <v>0.23100000000000001</v>
      </c>
      <c r="R496">
        <v>1</v>
      </c>
      <c r="S496">
        <v>0</v>
      </c>
      <c r="T496">
        <v>0</v>
      </c>
      <c r="V496">
        <v>0</v>
      </c>
      <c r="Y496" s="12">
        <v>44851</v>
      </c>
      <c r="Z496">
        <v>0.72924768518518512</v>
      </c>
      <c r="AB496">
        <v>1</v>
      </c>
      <c r="AD496">
        <v>4.0579679134724298</v>
      </c>
      <c r="AE496">
        <v>7.2020204208448657</v>
      </c>
      <c r="AF496">
        <v>3.1440525073724359</v>
      </c>
      <c r="AG496">
        <v>0.34364227279819987</v>
      </c>
    </row>
    <row r="497" spans="1:62" x14ac:dyDescent="0.35">
      <c r="A497">
        <v>32</v>
      </c>
      <c r="B497">
        <v>9</v>
      </c>
      <c r="C497" t="s">
        <v>129</v>
      </c>
      <c r="D497" t="s">
        <v>27</v>
      </c>
      <c r="G497">
        <v>0.5</v>
      </c>
      <c r="H497">
        <v>0.5</v>
      </c>
      <c r="I497">
        <v>3930</v>
      </c>
      <c r="J497">
        <v>6665</v>
      </c>
      <c r="L497">
        <v>1402</v>
      </c>
      <c r="M497">
        <v>3.43</v>
      </c>
      <c r="N497">
        <v>5.9249999999999998</v>
      </c>
      <c r="O497">
        <v>2.4950000000000001</v>
      </c>
      <c r="Q497">
        <v>3.1E-2</v>
      </c>
      <c r="R497">
        <v>1</v>
      </c>
      <c r="S497">
        <v>0</v>
      </c>
      <c r="T497">
        <v>0</v>
      </c>
      <c r="V497">
        <v>0</v>
      </c>
      <c r="Y497" s="12">
        <v>44851</v>
      </c>
      <c r="Z497">
        <v>0.74247685185185175</v>
      </c>
      <c r="AB497">
        <v>1</v>
      </c>
      <c r="AD497">
        <v>3.9650968447941533</v>
      </c>
      <c r="AE497">
        <v>7.0023986875775597</v>
      </c>
      <c r="AF497">
        <v>3.0373018427834064</v>
      </c>
      <c r="AG497">
        <v>0.14589455401007431</v>
      </c>
    </row>
    <row r="498" spans="1:62" x14ac:dyDescent="0.35">
      <c r="A498">
        <v>33</v>
      </c>
      <c r="B498">
        <v>9</v>
      </c>
      <c r="C498" t="s">
        <v>129</v>
      </c>
      <c r="D498" t="s">
        <v>27</v>
      </c>
      <c r="G498">
        <v>0.5</v>
      </c>
      <c r="H498">
        <v>0.5</v>
      </c>
      <c r="I498">
        <v>3825</v>
      </c>
      <c r="J498">
        <v>6663</v>
      </c>
      <c r="L498">
        <v>1393</v>
      </c>
      <c r="M498">
        <v>3.3490000000000002</v>
      </c>
      <c r="N498">
        <v>5.9240000000000004</v>
      </c>
      <c r="O498">
        <v>2.5739999999999998</v>
      </c>
      <c r="Q498">
        <v>0.03</v>
      </c>
      <c r="R498">
        <v>1</v>
      </c>
      <c r="S498">
        <v>0</v>
      </c>
      <c r="T498">
        <v>0</v>
      </c>
      <c r="V498">
        <v>0</v>
      </c>
      <c r="Y498" s="12">
        <v>44851</v>
      </c>
      <c r="Z498">
        <v>0.749537037037037</v>
      </c>
      <c r="AB498">
        <v>1</v>
      </c>
      <c r="AD498">
        <v>3.8613578851003347</v>
      </c>
      <c r="AE498">
        <v>7.000330068579971</v>
      </c>
      <c r="AF498">
        <v>3.1389721834796362</v>
      </c>
      <c r="AG498">
        <v>0.1449651913630283</v>
      </c>
      <c r="AK498">
        <v>1.1953824174335124</v>
      </c>
      <c r="AQ498">
        <v>1.0247089573757708</v>
      </c>
      <c r="AW498">
        <v>3.8246813061647029</v>
      </c>
      <c r="BC498">
        <v>1.146254112808422</v>
      </c>
      <c r="BG498">
        <v>3.8845756522699038</v>
      </c>
      <c r="BH498">
        <v>6.9646463908715663</v>
      </c>
      <c r="BI498">
        <v>3.0800707386016626</v>
      </c>
      <c r="BJ498">
        <v>0.14413909123232072</v>
      </c>
    </row>
    <row r="499" spans="1:62" x14ac:dyDescent="0.35">
      <c r="A499">
        <v>34</v>
      </c>
      <c r="B499">
        <v>9</v>
      </c>
      <c r="C499" t="s">
        <v>129</v>
      </c>
      <c r="D499" t="s">
        <v>27</v>
      </c>
      <c r="G499">
        <v>0.5</v>
      </c>
      <c r="H499">
        <v>0.5</v>
      </c>
      <c r="I499">
        <v>3872</v>
      </c>
      <c r="J499">
        <v>6594</v>
      </c>
      <c r="L499">
        <v>1377</v>
      </c>
      <c r="M499">
        <v>3.3860000000000001</v>
      </c>
      <c r="N499">
        <v>5.8650000000000002</v>
      </c>
      <c r="O499">
        <v>2.4790000000000001</v>
      </c>
      <c r="Q499">
        <v>2.8000000000000001E-2</v>
      </c>
      <c r="R499">
        <v>1</v>
      </c>
      <c r="S499">
        <v>0</v>
      </c>
      <c r="T499">
        <v>0</v>
      </c>
      <c r="V499">
        <v>0</v>
      </c>
      <c r="Y499" s="12">
        <v>44851</v>
      </c>
      <c r="Z499">
        <v>0.75703703703703706</v>
      </c>
      <c r="AB499">
        <v>1</v>
      </c>
      <c r="AD499">
        <v>3.9077934194394723</v>
      </c>
      <c r="AE499">
        <v>6.9289627131631617</v>
      </c>
      <c r="AF499">
        <v>3.0211692937236894</v>
      </c>
      <c r="AG499">
        <v>0.14331299110161314</v>
      </c>
    </row>
    <row r="500" spans="1:62" x14ac:dyDescent="0.35">
      <c r="A500">
        <v>35</v>
      </c>
      <c r="B500">
        <v>10</v>
      </c>
      <c r="C500" t="s">
        <v>130</v>
      </c>
      <c r="D500" t="s">
        <v>27</v>
      </c>
      <c r="G500">
        <v>0.5</v>
      </c>
      <c r="H500">
        <v>0.5</v>
      </c>
      <c r="I500">
        <v>3427</v>
      </c>
      <c r="J500">
        <v>5593</v>
      </c>
      <c r="L500">
        <v>2061</v>
      </c>
      <c r="M500">
        <v>3.044</v>
      </c>
      <c r="N500">
        <v>5.0170000000000003</v>
      </c>
      <c r="O500">
        <v>1.9730000000000001</v>
      </c>
      <c r="Q500">
        <v>0.1</v>
      </c>
      <c r="R500">
        <v>1</v>
      </c>
      <c r="S500">
        <v>0</v>
      </c>
      <c r="T500">
        <v>0</v>
      </c>
      <c r="V500">
        <v>0</v>
      </c>
      <c r="Y500" s="12">
        <v>44851</v>
      </c>
      <c r="Z500">
        <v>0.77023148148148157</v>
      </c>
      <c r="AB500">
        <v>1</v>
      </c>
      <c r="AD500">
        <v>3.4681378283561441</v>
      </c>
      <c r="AE500">
        <v>5.8936189048700358</v>
      </c>
      <c r="AF500">
        <v>2.4254810765138917</v>
      </c>
      <c r="AG500">
        <v>0.21394455227711071</v>
      </c>
    </row>
    <row r="501" spans="1:62" x14ac:dyDescent="0.35">
      <c r="A501">
        <v>36</v>
      </c>
      <c r="B501">
        <v>10</v>
      </c>
      <c r="C501" t="s">
        <v>130</v>
      </c>
      <c r="D501" t="s">
        <v>27</v>
      </c>
      <c r="G501">
        <v>0.5</v>
      </c>
      <c r="H501">
        <v>0.5</v>
      </c>
      <c r="I501">
        <v>3198</v>
      </c>
      <c r="J501">
        <v>5563</v>
      </c>
      <c r="L501">
        <v>2105</v>
      </c>
      <c r="M501">
        <v>2.8679999999999999</v>
      </c>
      <c r="N501">
        <v>4.992</v>
      </c>
      <c r="O501">
        <v>2.1240000000000001</v>
      </c>
      <c r="Q501">
        <v>0.104</v>
      </c>
      <c r="R501">
        <v>1</v>
      </c>
      <c r="S501">
        <v>0</v>
      </c>
      <c r="T501">
        <v>0</v>
      </c>
      <c r="V501">
        <v>0</v>
      </c>
      <c r="Y501" s="12">
        <v>44851</v>
      </c>
      <c r="Z501">
        <v>0.77725694444444438</v>
      </c>
      <c r="AB501">
        <v>1</v>
      </c>
      <c r="AD501">
        <v>3.2418880972143866</v>
      </c>
      <c r="AE501">
        <v>5.8625896199062053</v>
      </c>
      <c r="AF501">
        <v>2.6207015226918187</v>
      </c>
      <c r="AG501">
        <v>0.21848810299600238</v>
      </c>
      <c r="AK501">
        <v>0.24410366370838738</v>
      </c>
      <c r="AQ501">
        <v>1.7640980090388912E-2</v>
      </c>
      <c r="AW501">
        <v>0.34048187605917996</v>
      </c>
      <c r="BC501">
        <v>2.4882156147176908</v>
      </c>
      <c r="BG501">
        <v>3.2379361368450983</v>
      </c>
      <c r="BH501">
        <v>5.8631067746556029</v>
      </c>
      <c r="BI501">
        <v>2.6251706378105046</v>
      </c>
      <c r="BJ501">
        <v>0.21580327757120277</v>
      </c>
    </row>
    <row r="502" spans="1:62" x14ac:dyDescent="0.35">
      <c r="A502">
        <v>37</v>
      </c>
      <c r="B502">
        <v>10</v>
      </c>
      <c r="C502" t="s">
        <v>130</v>
      </c>
      <c r="D502" t="s">
        <v>27</v>
      </c>
      <c r="G502">
        <v>0.5</v>
      </c>
      <c r="H502">
        <v>0.5</v>
      </c>
      <c r="I502">
        <v>3190</v>
      </c>
      <c r="J502">
        <v>5564</v>
      </c>
      <c r="L502">
        <v>2053</v>
      </c>
      <c r="M502">
        <v>2.863</v>
      </c>
      <c r="N502">
        <v>4.992</v>
      </c>
      <c r="O502">
        <v>2.13</v>
      </c>
      <c r="Q502">
        <v>9.9000000000000005E-2</v>
      </c>
      <c r="R502">
        <v>1</v>
      </c>
      <c r="S502">
        <v>0</v>
      </c>
      <c r="T502">
        <v>0</v>
      </c>
      <c r="V502">
        <v>0</v>
      </c>
      <c r="Y502" s="12">
        <v>44851</v>
      </c>
      <c r="Z502">
        <v>0.78465277777777775</v>
      </c>
      <c r="AB502">
        <v>1</v>
      </c>
      <c r="AD502">
        <v>3.2339841764758099</v>
      </c>
      <c r="AE502">
        <v>5.8636239294050005</v>
      </c>
      <c r="AF502">
        <v>2.6296397529291906</v>
      </c>
      <c r="AG502">
        <v>0.21311845214640315</v>
      </c>
    </row>
    <row r="503" spans="1:62" x14ac:dyDescent="0.35">
      <c r="A503">
        <v>38</v>
      </c>
      <c r="B503">
        <v>11</v>
      </c>
      <c r="C503" t="s">
        <v>131</v>
      </c>
      <c r="D503" t="s">
        <v>27</v>
      </c>
      <c r="G503">
        <v>0.5</v>
      </c>
      <c r="H503">
        <v>0.5</v>
      </c>
      <c r="I503">
        <v>3314</v>
      </c>
      <c r="J503">
        <v>5708</v>
      </c>
      <c r="L503">
        <v>1977</v>
      </c>
      <c r="M503">
        <v>2.9580000000000002</v>
      </c>
      <c r="N503">
        <v>5.1139999999999999</v>
      </c>
      <c r="O503">
        <v>2.1560000000000001</v>
      </c>
      <c r="Q503">
        <v>9.0999999999999998E-2</v>
      </c>
      <c r="R503">
        <v>1</v>
      </c>
      <c r="S503">
        <v>0</v>
      </c>
      <c r="T503">
        <v>0</v>
      </c>
      <c r="V503">
        <v>0</v>
      </c>
      <c r="Y503" s="12">
        <v>44851</v>
      </c>
      <c r="Z503">
        <v>0.7975578703703704</v>
      </c>
      <c r="AB503">
        <v>1</v>
      </c>
      <c r="AD503">
        <v>3.3564949479237485</v>
      </c>
      <c r="AE503">
        <v>6.0125644972313834</v>
      </c>
      <c r="AF503">
        <v>2.6560695493076349</v>
      </c>
      <c r="AG503">
        <v>0.20527050090468119</v>
      </c>
    </row>
    <row r="504" spans="1:62" x14ac:dyDescent="0.35">
      <c r="A504">
        <v>39</v>
      </c>
      <c r="B504">
        <v>11</v>
      </c>
      <c r="C504" t="s">
        <v>131</v>
      </c>
      <c r="D504" t="s">
        <v>27</v>
      </c>
      <c r="G504">
        <v>0.5</v>
      </c>
      <c r="H504">
        <v>0.5</v>
      </c>
      <c r="I504">
        <v>3208</v>
      </c>
      <c r="J504">
        <v>5673</v>
      </c>
      <c r="L504">
        <v>2016</v>
      </c>
      <c r="M504">
        <v>2.8759999999999999</v>
      </c>
      <c r="N504">
        <v>5.0839999999999996</v>
      </c>
      <c r="O504">
        <v>2.2080000000000002</v>
      </c>
      <c r="Q504">
        <v>9.5000000000000001E-2</v>
      </c>
      <c r="R504">
        <v>1</v>
      </c>
      <c r="S504">
        <v>0</v>
      </c>
      <c r="T504">
        <v>0</v>
      </c>
      <c r="V504">
        <v>0</v>
      </c>
      <c r="Y504" s="12">
        <v>44851</v>
      </c>
      <c r="Z504">
        <v>0.80452546296296301</v>
      </c>
      <c r="AB504">
        <v>1</v>
      </c>
      <c r="AD504">
        <v>3.2517679981376073</v>
      </c>
      <c r="AE504">
        <v>5.9763636647735821</v>
      </c>
      <c r="AF504">
        <v>2.7245956666359747</v>
      </c>
      <c r="AG504">
        <v>0.20929773904188062</v>
      </c>
      <c r="AK504">
        <v>2.6384463552113755</v>
      </c>
      <c r="AQ504">
        <v>3.184811392341147</v>
      </c>
      <c r="AW504">
        <v>3.8329440581634864</v>
      </c>
      <c r="BC504">
        <v>5.1623324699563424</v>
      </c>
      <c r="BG504">
        <v>3.2952395621997788</v>
      </c>
      <c r="BH504">
        <v>6.0730716029108525</v>
      </c>
      <c r="BI504">
        <v>2.7778320407110728</v>
      </c>
      <c r="BJ504">
        <v>0.20403135070861983</v>
      </c>
    </row>
    <row r="505" spans="1:62" x14ac:dyDescent="0.35">
      <c r="A505">
        <v>40</v>
      </c>
      <c r="B505">
        <v>11</v>
      </c>
      <c r="C505" t="s">
        <v>131</v>
      </c>
      <c r="D505" t="s">
        <v>27</v>
      </c>
      <c r="G505">
        <v>0.5</v>
      </c>
      <c r="H505">
        <v>0.5</v>
      </c>
      <c r="I505">
        <v>3296</v>
      </c>
      <c r="J505">
        <v>5860</v>
      </c>
      <c r="L505">
        <v>1914</v>
      </c>
      <c r="M505">
        <v>2.9430000000000001</v>
      </c>
      <c r="N505">
        <v>5.2430000000000003</v>
      </c>
      <c r="O505">
        <v>2.2999999999999998</v>
      </c>
      <c r="Q505">
        <v>8.4000000000000005E-2</v>
      </c>
      <c r="R505">
        <v>1</v>
      </c>
      <c r="S505">
        <v>0</v>
      </c>
      <c r="T505">
        <v>0</v>
      </c>
      <c r="V505">
        <v>0</v>
      </c>
      <c r="Y505" s="12">
        <v>44851</v>
      </c>
      <c r="Z505">
        <v>0.81195601851851851</v>
      </c>
      <c r="AB505">
        <v>1</v>
      </c>
      <c r="AD505">
        <v>3.3387111262619507</v>
      </c>
      <c r="AE505">
        <v>6.169779541048122</v>
      </c>
      <c r="AF505">
        <v>2.8310684147861713</v>
      </c>
      <c r="AG505">
        <v>0.19876496237535904</v>
      </c>
    </row>
    <row r="506" spans="1:62" x14ac:dyDescent="0.35">
      <c r="A506">
        <v>41</v>
      </c>
      <c r="B506">
        <v>12</v>
      </c>
      <c r="C506" t="s">
        <v>132</v>
      </c>
      <c r="D506" t="s">
        <v>27</v>
      </c>
      <c r="G506">
        <v>0.5</v>
      </c>
      <c r="H506">
        <v>0.5</v>
      </c>
      <c r="I506">
        <v>5821</v>
      </c>
      <c r="J506">
        <v>8354</v>
      </c>
      <c r="L506">
        <v>8892</v>
      </c>
      <c r="M506">
        <v>4.8810000000000002</v>
      </c>
      <c r="N506">
        <v>7.3559999999999999</v>
      </c>
      <c r="O506">
        <v>2.4750000000000001</v>
      </c>
      <c r="Q506">
        <v>0.81399999999999995</v>
      </c>
      <c r="R506">
        <v>1</v>
      </c>
      <c r="S506">
        <v>0</v>
      </c>
      <c r="T506">
        <v>0</v>
      </c>
      <c r="V506">
        <v>0</v>
      </c>
      <c r="Y506" s="12">
        <v>44851</v>
      </c>
      <c r="Z506">
        <v>0.82484953703703701</v>
      </c>
      <c r="AB506">
        <v>1</v>
      </c>
      <c r="AD506">
        <v>5.8333861093752182</v>
      </c>
      <c r="AE506">
        <v>8.749347431041187</v>
      </c>
      <c r="AF506">
        <v>2.9159613216659688</v>
      </c>
      <c r="AG506">
        <v>0.91933080138504031</v>
      </c>
    </row>
    <row r="507" spans="1:62" x14ac:dyDescent="0.35">
      <c r="A507">
        <v>42</v>
      </c>
      <c r="B507">
        <v>12</v>
      </c>
      <c r="C507" t="s">
        <v>132</v>
      </c>
      <c r="D507" t="s">
        <v>27</v>
      </c>
      <c r="G507">
        <v>0.5</v>
      </c>
      <c r="H507">
        <v>0.5</v>
      </c>
      <c r="I507">
        <v>6625</v>
      </c>
      <c r="J507">
        <v>8325</v>
      </c>
      <c r="L507">
        <v>8691</v>
      </c>
      <c r="M507">
        <v>5.4980000000000002</v>
      </c>
      <c r="N507">
        <v>7.3319999999999999</v>
      </c>
      <c r="O507">
        <v>1.8340000000000001</v>
      </c>
      <c r="Q507">
        <v>0.79300000000000004</v>
      </c>
      <c r="R507">
        <v>1</v>
      </c>
      <c r="S507">
        <v>0</v>
      </c>
      <c r="T507">
        <v>0</v>
      </c>
      <c r="V507">
        <v>0</v>
      </c>
      <c r="Y507" s="12">
        <v>44851</v>
      </c>
      <c r="Z507">
        <v>0.83200231481481479</v>
      </c>
      <c r="AB507">
        <v>1</v>
      </c>
      <c r="AD507">
        <v>6.6277301436021752</v>
      </c>
      <c r="AE507">
        <v>8.7193524555761517</v>
      </c>
      <c r="AF507">
        <v>2.0916223119739765</v>
      </c>
      <c r="AG507">
        <v>0.89857503560101259</v>
      </c>
      <c r="AK507">
        <v>5.9609887610395006E-2</v>
      </c>
      <c r="AQ507">
        <v>1.0736678572685026</v>
      </c>
      <c r="AW507">
        <v>4.2200538749874603</v>
      </c>
      <c r="BC507">
        <v>4.0862957931518862</v>
      </c>
      <c r="BG507">
        <v>6.6297061237868196</v>
      </c>
      <c r="BH507">
        <v>8.7664135377712942</v>
      </c>
      <c r="BI507">
        <v>2.1367074139844746</v>
      </c>
      <c r="BJ507">
        <v>0.91731718231644066</v>
      </c>
    </row>
    <row r="508" spans="1:62" x14ac:dyDescent="0.35">
      <c r="A508">
        <v>43</v>
      </c>
      <c r="B508">
        <v>12</v>
      </c>
      <c r="C508" t="s">
        <v>132</v>
      </c>
      <c r="D508" t="s">
        <v>27</v>
      </c>
      <c r="G508">
        <v>0.5</v>
      </c>
      <c r="H508">
        <v>0.5</v>
      </c>
      <c r="I508">
        <v>6629</v>
      </c>
      <c r="J508">
        <v>8416</v>
      </c>
      <c r="L508">
        <v>9054</v>
      </c>
      <c r="M508">
        <v>5.5</v>
      </c>
      <c r="N508">
        <v>7.4080000000000004</v>
      </c>
      <c r="O508">
        <v>1.9079999999999999</v>
      </c>
      <c r="Q508">
        <v>0.83099999999999996</v>
      </c>
      <c r="R508">
        <v>1</v>
      </c>
      <c r="S508">
        <v>0</v>
      </c>
      <c r="T508">
        <v>0</v>
      </c>
      <c r="V508">
        <v>0</v>
      </c>
      <c r="Y508" s="12">
        <v>44851</v>
      </c>
      <c r="Z508">
        <v>0.83962962962962961</v>
      </c>
      <c r="AB508">
        <v>1</v>
      </c>
      <c r="AD508">
        <v>6.631682103971464</v>
      </c>
      <c r="AE508">
        <v>8.8134746199664367</v>
      </c>
      <c r="AF508">
        <v>2.1817925159949727</v>
      </c>
      <c r="AG508">
        <v>0.93605932903186873</v>
      </c>
    </row>
    <row r="509" spans="1:62" x14ac:dyDescent="0.35">
      <c r="A509">
        <v>44</v>
      </c>
      <c r="B509">
        <v>13</v>
      </c>
      <c r="C509" t="s">
        <v>133</v>
      </c>
      <c r="D509" t="s">
        <v>27</v>
      </c>
      <c r="G509">
        <v>0.5</v>
      </c>
      <c r="H509">
        <v>0.5</v>
      </c>
      <c r="I509">
        <v>11570</v>
      </c>
      <c r="J509">
        <v>15269</v>
      </c>
      <c r="L509">
        <v>6415</v>
      </c>
      <c r="M509">
        <v>9.2910000000000004</v>
      </c>
      <c r="N509">
        <v>13.214</v>
      </c>
      <c r="O509">
        <v>3.923</v>
      </c>
      <c r="Q509">
        <v>0.55500000000000005</v>
      </c>
      <c r="R509">
        <v>1</v>
      </c>
      <c r="S509">
        <v>0</v>
      </c>
      <c r="T509">
        <v>0</v>
      </c>
      <c r="V509">
        <v>0</v>
      </c>
      <c r="Y509" s="12">
        <v>44851</v>
      </c>
      <c r="Z509">
        <v>0.85315972222222225</v>
      </c>
      <c r="AB509">
        <v>1</v>
      </c>
      <c r="AD509">
        <v>11.51334115013489</v>
      </c>
      <c r="AE509">
        <v>15.901597615203995</v>
      </c>
      <c r="AF509">
        <v>4.3882564650691052</v>
      </c>
      <c r="AG509">
        <v>0.66354954841470781</v>
      </c>
    </row>
    <row r="510" spans="1:62" x14ac:dyDescent="0.35">
      <c r="A510">
        <v>45</v>
      </c>
      <c r="B510">
        <v>13</v>
      </c>
      <c r="C510" t="s">
        <v>133</v>
      </c>
      <c r="D510" t="s">
        <v>27</v>
      </c>
      <c r="G510">
        <v>0.5</v>
      </c>
      <c r="H510">
        <v>0.5</v>
      </c>
      <c r="I510">
        <v>13158</v>
      </c>
      <c r="J510">
        <v>15256</v>
      </c>
      <c r="L510">
        <v>6313</v>
      </c>
      <c r="M510">
        <v>10.51</v>
      </c>
      <c r="N510">
        <v>13.202999999999999</v>
      </c>
      <c r="O510">
        <v>2.6930000000000001</v>
      </c>
      <c r="Q510">
        <v>0.54400000000000004</v>
      </c>
      <c r="R510">
        <v>1</v>
      </c>
      <c r="S510">
        <v>0</v>
      </c>
      <c r="T510">
        <v>0</v>
      </c>
      <c r="V510">
        <v>0</v>
      </c>
      <c r="Y510" s="12">
        <v>44851</v>
      </c>
      <c r="Z510">
        <v>0.86063657407407401</v>
      </c>
      <c r="AB510">
        <v>1</v>
      </c>
      <c r="AD510">
        <v>13.082269416742363</v>
      </c>
      <c r="AE510">
        <v>15.888151591719669</v>
      </c>
      <c r="AF510">
        <v>2.805882174977306</v>
      </c>
      <c r="AG510">
        <v>0.65301677174818629</v>
      </c>
      <c r="AK510">
        <v>2.3611585004796098</v>
      </c>
      <c r="AQ510">
        <v>0.57771127752825169</v>
      </c>
      <c r="AW510">
        <v>13.224676974631327</v>
      </c>
      <c r="BC510">
        <v>2.065775854429341</v>
      </c>
      <c r="BG510">
        <v>12.929624947478601</v>
      </c>
      <c r="BH510">
        <v>15.934178364416018</v>
      </c>
      <c r="BI510">
        <v>3.0045534169374166</v>
      </c>
      <c r="BJ510">
        <v>0.65983209782652374</v>
      </c>
    </row>
    <row r="511" spans="1:62" x14ac:dyDescent="0.35">
      <c r="A511">
        <v>46</v>
      </c>
      <c r="B511">
        <v>13</v>
      </c>
      <c r="C511" t="s">
        <v>133</v>
      </c>
      <c r="D511" t="s">
        <v>27</v>
      </c>
      <c r="G511">
        <v>0.5</v>
      </c>
      <c r="H511">
        <v>0.5</v>
      </c>
      <c r="I511">
        <v>12849</v>
      </c>
      <c r="J511">
        <v>15345</v>
      </c>
      <c r="L511">
        <v>6445</v>
      </c>
      <c r="M511">
        <v>10.272</v>
      </c>
      <c r="N511">
        <v>13.279</v>
      </c>
      <c r="O511">
        <v>3.0070000000000001</v>
      </c>
      <c r="Q511">
        <v>0.55800000000000005</v>
      </c>
      <c r="R511">
        <v>1</v>
      </c>
      <c r="S511">
        <v>0</v>
      </c>
      <c r="T511">
        <v>0</v>
      </c>
      <c r="V511">
        <v>0</v>
      </c>
      <c r="Y511" s="12">
        <v>44851</v>
      </c>
      <c r="Z511">
        <v>0.86846064814814816</v>
      </c>
      <c r="AB511">
        <v>1</v>
      </c>
      <c r="AD511">
        <v>12.77698047821484</v>
      </c>
      <c r="AE511">
        <v>15.980205137112367</v>
      </c>
      <c r="AF511">
        <v>3.2032246588975273</v>
      </c>
      <c r="AG511">
        <v>0.6666474239048612</v>
      </c>
    </row>
    <row r="512" spans="1:62" x14ac:dyDescent="0.35">
      <c r="A512">
        <v>47</v>
      </c>
      <c r="B512">
        <v>14</v>
      </c>
      <c r="C512" t="s">
        <v>135</v>
      </c>
      <c r="D512" t="s">
        <v>27</v>
      </c>
      <c r="G512">
        <v>0.5</v>
      </c>
      <c r="H512">
        <v>0.5</v>
      </c>
      <c r="I512">
        <v>7397</v>
      </c>
      <c r="J512">
        <v>7356</v>
      </c>
      <c r="L512">
        <v>13331</v>
      </c>
      <c r="M512">
        <v>6.09</v>
      </c>
      <c r="N512">
        <v>6.5110000000000001</v>
      </c>
      <c r="O512">
        <v>0.42099999999999999</v>
      </c>
      <c r="Q512">
        <v>1.278</v>
      </c>
      <c r="R512">
        <v>1</v>
      </c>
      <c r="S512">
        <v>0</v>
      </c>
      <c r="T512">
        <v>0</v>
      </c>
      <c r="V512">
        <v>0</v>
      </c>
      <c r="Y512" s="12">
        <v>44851</v>
      </c>
      <c r="Z512">
        <v>0.88170138888888883</v>
      </c>
      <c r="AB512">
        <v>1</v>
      </c>
      <c r="AD512">
        <v>7.3904584948748262</v>
      </c>
      <c r="AE512">
        <v>7.7171065512444432</v>
      </c>
      <c r="AF512">
        <v>0.32664805636961702</v>
      </c>
      <c r="AG512">
        <v>1.3777131114114054</v>
      </c>
    </row>
    <row r="513" spans="1:62" x14ac:dyDescent="0.35">
      <c r="A513">
        <v>48</v>
      </c>
      <c r="B513">
        <v>14</v>
      </c>
      <c r="C513" t="s">
        <v>135</v>
      </c>
      <c r="D513" t="s">
        <v>27</v>
      </c>
      <c r="G513">
        <v>0.5</v>
      </c>
      <c r="H513">
        <v>0.5</v>
      </c>
      <c r="I513">
        <v>4899</v>
      </c>
      <c r="J513">
        <v>7262</v>
      </c>
      <c r="L513">
        <v>13131</v>
      </c>
      <c r="M513">
        <v>4.173</v>
      </c>
      <c r="N513">
        <v>6.431</v>
      </c>
      <c r="O513">
        <v>2.258</v>
      </c>
      <c r="Q513">
        <v>1.2569999999999999</v>
      </c>
      <c r="R513">
        <v>1</v>
      </c>
      <c r="S513">
        <v>0</v>
      </c>
      <c r="T513">
        <v>0</v>
      </c>
      <c r="V513">
        <v>0</v>
      </c>
      <c r="Y513" s="12">
        <v>44851</v>
      </c>
      <c r="Z513">
        <v>0.88868055555555558</v>
      </c>
      <c r="AB513">
        <v>1</v>
      </c>
      <c r="AD513">
        <v>4.922459244254255</v>
      </c>
      <c r="AE513">
        <v>7.6198814583577761</v>
      </c>
      <c r="AF513">
        <v>2.6974222141035211</v>
      </c>
      <c r="AG513">
        <v>1.3570606081437162</v>
      </c>
      <c r="AK513">
        <v>0.40222865556901022</v>
      </c>
      <c r="AQ513">
        <v>2.2016025473452578</v>
      </c>
      <c r="AW513">
        <v>6.7829056520254429</v>
      </c>
      <c r="BC513">
        <v>2.5170273057917467</v>
      </c>
      <c r="BG513">
        <v>4.9125793433310339</v>
      </c>
      <c r="BH513">
        <v>7.704694837258911</v>
      </c>
      <c r="BI513">
        <v>2.7921154939278772</v>
      </c>
      <c r="BJ513">
        <v>1.3743570796304059</v>
      </c>
    </row>
    <row r="514" spans="1:62" x14ac:dyDescent="0.35">
      <c r="A514">
        <v>49</v>
      </c>
      <c r="B514">
        <v>14</v>
      </c>
      <c r="C514" t="s">
        <v>135</v>
      </c>
      <c r="D514" t="s">
        <v>27</v>
      </c>
      <c r="G514">
        <v>0.5</v>
      </c>
      <c r="H514">
        <v>0.5</v>
      </c>
      <c r="I514">
        <v>4879</v>
      </c>
      <c r="J514">
        <v>7426</v>
      </c>
      <c r="L514">
        <v>13466</v>
      </c>
      <c r="M514">
        <v>4.1580000000000004</v>
      </c>
      <c r="N514">
        <v>6.57</v>
      </c>
      <c r="O514">
        <v>2.4129999999999998</v>
      </c>
      <c r="Q514">
        <v>1.292</v>
      </c>
      <c r="R514">
        <v>1</v>
      </c>
      <c r="S514">
        <v>0</v>
      </c>
      <c r="T514">
        <v>0</v>
      </c>
      <c r="V514">
        <v>0</v>
      </c>
      <c r="Y514" s="12">
        <v>44851</v>
      </c>
      <c r="Z514">
        <v>0.89619212962962969</v>
      </c>
      <c r="AB514">
        <v>1</v>
      </c>
      <c r="AD514">
        <v>4.9026994424078136</v>
      </c>
      <c r="AE514">
        <v>7.7895082161600468</v>
      </c>
      <c r="AF514">
        <v>2.8868087737522332</v>
      </c>
      <c r="AG514">
        <v>1.3916535511170955</v>
      </c>
    </row>
    <row r="515" spans="1:62" x14ac:dyDescent="0.35">
      <c r="A515">
        <v>50</v>
      </c>
      <c r="B515">
        <v>15</v>
      </c>
      <c r="C515" t="s">
        <v>138</v>
      </c>
      <c r="D515" t="s">
        <v>27</v>
      </c>
      <c r="G515">
        <v>0.5</v>
      </c>
      <c r="H515">
        <v>0.5</v>
      </c>
      <c r="I515">
        <v>8100</v>
      </c>
      <c r="J515">
        <v>10216</v>
      </c>
      <c r="L515">
        <v>1332</v>
      </c>
      <c r="M515">
        <v>6.6289999999999996</v>
      </c>
      <c r="N515">
        <v>8.9339999999999993</v>
      </c>
      <c r="O515">
        <v>2.3039999999999998</v>
      </c>
      <c r="Q515">
        <v>2.3E-2</v>
      </c>
      <c r="R515">
        <v>1</v>
      </c>
      <c r="S515">
        <v>0</v>
      </c>
      <c r="T515">
        <v>0</v>
      </c>
      <c r="V515">
        <v>0</v>
      </c>
      <c r="Y515" s="12">
        <v>44851</v>
      </c>
      <c r="Z515">
        <v>0.90923611111111102</v>
      </c>
      <c r="AB515">
        <v>1</v>
      </c>
      <c r="AD515">
        <v>8.0850155297772535</v>
      </c>
      <c r="AE515">
        <v>10.675231717796235</v>
      </c>
      <c r="AF515">
        <v>2.5902161880189816</v>
      </c>
      <c r="AG515">
        <v>0.13866617786638305</v>
      </c>
    </row>
    <row r="516" spans="1:62" x14ac:dyDescent="0.35">
      <c r="A516">
        <v>51</v>
      </c>
      <c r="B516">
        <v>15</v>
      </c>
      <c r="C516" t="s">
        <v>138</v>
      </c>
      <c r="D516" t="s">
        <v>27</v>
      </c>
      <c r="G516">
        <v>0.5</v>
      </c>
      <c r="H516">
        <v>0.5</v>
      </c>
      <c r="I516">
        <v>8850</v>
      </c>
      <c r="J516">
        <v>10199</v>
      </c>
      <c r="L516">
        <v>1245</v>
      </c>
      <c r="M516">
        <v>7.2050000000000001</v>
      </c>
      <c r="N516">
        <v>8.9190000000000005</v>
      </c>
      <c r="O516">
        <v>1.714</v>
      </c>
      <c r="Q516">
        <v>1.4E-2</v>
      </c>
      <c r="R516">
        <v>1</v>
      </c>
      <c r="S516">
        <v>0</v>
      </c>
      <c r="T516">
        <v>0</v>
      </c>
      <c r="V516">
        <v>0</v>
      </c>
      <c r="Y516" s="12">
        <v>44851</v>
      </c>
      <c r="Z516">
        <v>0.91645833333333337</v>
      </c>
      <c r="AB516">
        <v>1</v>
      </c>
      <c r="AD516">
        <v>8.8260080990188179</v>
      </c>
      <c r="AE516">
        <v>10.65764845631673</v>
      </c>
      <c r="AF516">
        <v>1.8316403572979123</v>
      </c>
      <c r="AG516">
        <v>0.12968233894493819</v>
      </c>
      <c r="AK516">
        <v>1.2389764657890494</v>
      </c>
      <c r="AQ516">
        <v>0.34876558771951882</v>
      </c>
      <c r="AW516">
        <v>7.661149458006367</v>
      </c>
      <c r="BC516">
        <v>2.7486528688367642</v>
      </c>
      <c r="BG516">
        <v>8.7716686439411049</v>
      </c>
      <c r="BH516">
        <v>10.676266027295028</v>
      </c>
      <c r="BI516">
        <v>1.9045973833539236</v>
      </c>
      <c r="BJ516">
        <v>0.13148943298086102</v>
      </c>
    </row>
    <row r="517" spans="1:62" x14ac:dyDescent="0.35">
      <c r="A517">
        <v>52</v>
      </c>
      <c r="B517">
        <v>15</v>
      </c>
      <c r="C517" t="s">
        <v>138</v>
      </c>
      <c r="D517" t="s">
        <v>27</v>
      </c>
      <c r="G517">
        <v>0.5</v>
      </c>
      <c r="H517">
        <v>0.5</v>
      </c>
      <c r="I517">
        <v>8740</v>
      </c>
      <c r="J517">
        <v>10235</v>
      </c>
      <c r="L517">
        <v>1280</v>
      </c>
      <c r="M517">
        <v>7.12</v>
      </c>
      <c r="N517">
        <v>8.9499999999999993</v>
      </c>
      <c r="O517">
        <v>1.83</v>
      </c>
      <c r="Q517">
        <v>1.7999999999999999E-2</v>
      </c>
      <c r="R517">
        <v>1</v>
      </c>
      <c r="S517">
        <v>0</v>
      </c>
      <c r="T517">
        <v>0</v>
      </c>
      <c r="V517">
        <v>0</v>
      </c>
      <c r="Y517" s="12">
        <v>44851</v>
      </c>
      <c r="Z517">
        <v>0.92410879629629628</v>
      </c>
      <c r="AB517">
        <v>1</v>
      </c>
      <c r="AD517">
        <v>8.7173291888633901</v>
      </c>
      <c r="AE517">
        <v>10.694883598273325</v>
      </c>
      <c r="AF517">
        <v>1.9775544094099349</v>
      </c>
      <c r="AG517">
        <v>0.13329652701678382</v>
      </c>
    </row>
    <row r="518" spans="1:62" x14ac:dyDescent="0.35">
      <c r="A518">
        <v>53</v>
      </c>
      <c r="B518">
        <v>16</v>
      </c>
      <c r="C518" t="s">
        <v>139</v>
      </c>
      <c r="D518" t="s">
        <v>27</v>
      </c>
      <c r="G518">
        <v>0.5</v>
      </c>
      <c r="H518">
        <v>0.5</v>
      </c>
      <c r="I518">
        <v>6882</v>
      </c>
      <c r="J518">
        <v>7807</v>
      </c>
      <c r="L518">
        <v>3510</v>
      </c>
      <c r="M518">
        <v>5.6950000000000003</v>
      </c>
      <c r="N518">
        <v>6.8920000000000003</v>
      </c>
      <c r="O518">
        <v>1.198</v>
      </c>
      <c r="Q518">
        <v>0.251</v>
      </c>
      <c r="R518">
        <v>1</v>
      </c>
      <c r="S518">
        <v>0</v>
      </c>
      <c r="T518">
        <v>0</v>
      </c>
      <c r="V518">
        <v>0</v>
      </c>
      <c r="Y518" s="12">
        <v>44851</v>
      </c>
      <c r="Z518">
        <v>0.93722222222222218</v>
      </c>
      <c r="AB518">
        <v>1</v>
      </c>
      <c r="AD518">
        <v>6.881643597328952</v>
      </c>
      <c r="AE518">
        <v>8.1835801352006872</v>
      </c>
      <c r="AF518">
        <v>1.3019365378717351</v>
      </c>
      <c r="AG518">
        <v>0.36357193845152003</v>
      </c>
    </row>
    <row r="519" spans="1:62" x14ac:dyDescent="0.35">
      <c r="A519">
        <v>54</v>
      </c>
      <c r="B519">
        <v>16</v>
      </c>
      <c r="C519" t="s">
        <v>139</v>
      </c>
      <c r="D519" t="s">
        <v>27</v>
      </c>
      <c r="G519">
        <v>0.5</v>
      </c>
      <c r="H519">
        <v>0.5</v>
      </c>
      <c r="I519">
        <v>5702</v>
      </c>
      <c r="J519">
        <v>7836</v>
      </c>
      <c r="L519">
        <v>3463</v>
      </c>
      <c r="M519">
        <v>4.7889999999999997</v>
      </c>
      <c r="N519">
        <v>6.9169999999999998</v>
      </c>
      <c r="O519">
        <v>2.1280000000000001</v>
      </c>
      <c r="Q519">
        <v>0.246</v>
      </c>
      <c r="R519">
        <v>1</v>
      </c>
      <c r="S519">
        <v>0</v>
      </c>
      <c r="T519">
        <v>0</v>
      </c>
      <c r="V519">
        <v>0</v>
      </c>
      <c r="Y519" s="12">
        <v>44851</v>
      </c>
      <c r="Z519">
        <v>0.94430555555555562</v>
      </c>
      <c r="AB519">
        <v>1</v>
      </c>
      <c r="AD519">
        <v>5.7158152883888897</v>
      </c>
      <c r="AE519">
        <v>8.2135751106657224</v>
      </c>
      <c r="AF519">
        <v>2.4977598222768327</v>
      </c>
      <c r="AG519">
        <v>0.35871860018361307</v>
      </c>
      <c r="AK519">
        <v>0.2072075001180376</v>
      </c>
      <c r="AQ519">
        <v>0.70768552781362648</v>
      </c>
      <c r="AW519">
        <v>2.8331653150978884</v>
      </c>
      <c r="BC519">
        <v>0.40220049129414698</v>
      </c>
      <c r="BG519">
        <v>5.7217432289428221</v>
      </c>
      <c r="BH519">
        <v>8.1846144446994806</v>
      </c>
      <c r="BI519">
        <v>2.462871215756659</v>
      </c>
      <c r="BJ519">
        <v>0.35944143779798221</v>
      </c>
    </row>
    <row r="520" spans="1:62" x14ac:dyDescent="0.35">
      <c r="A520">
        <v>55</v>
      </c>
      <c r="B520">
        <v>16</v>
      </c>
      <c r="C520" t="s">
        <v>139</v>
      </c>
      <c r="D520" t="s">
        <v>27</v>
      </c>
      <c r="G520">
        <v>0.5</v>
      </c>
      <c r="H520">
        <v>0.5</v>
      </c>
      <c r="I520">
        <v>5714</v>
      </c>
      <c r="J520">
        <v>7780</v>
      </c>
      <c r="L520">
        <v>3477</v>
      </c>
      <c r="M520">
        <v>4.7990000000000004</v>
      </c>
      <c r="N520">
        <v>6.8689999999999998</v>
      </c>
      <c r="O520">
        <v>2.0710000000000002</v>
      </c>
      <c r="Q520">
        <v>0.248</v>
      </c>
      <c r="R520">
        <v>1</v>
      </c>
      <c r="S520">
        <v>0</v>
      </c>
      <c r="T520">
        <v>0</v>
      </c>
      <c r="V520">
        <v>0</v>
      </c>
      <c r="Y520" s="12">
        <v>44851</v>
      </c>
      <c r="Z520">
        <v>0.95179398148148142</v>
      </c>
      <c r="AB520">
        <v>1</v>
      </c>
      <c r="AD520">
        <v>5.7276711694967553</v>
      </c>
      <c r="AE520">
        <v>8.1556537787332406</v>
      </c>
      <c r="AF520">
        <v>2.4279826092364853</v>
      </c>
      <c r="AG520">
        <v>0.3601642754123513</v>
      </c>
    </row>
    <row r="521" spans="1:62" x14ac:dyDescent="0.35">
      <c r="A521">
        <v>56</v>
      </c>
      <c r="B521">
        <v>17</v>
      </c>
      <c r="C521" t="s">
        <v>140</v>
      </c>
      <c r="D521" t="s">
        <v>27</v>
      </c>
      <c r="G521">
        <v>0.5</v>
      </c>
      <c r="H521">
        <v>0.5</v>
      </c>
      <c r="I521">
        <v>4626</v>
      </c>
      <c r="J521">
        <v>7145</v>
      </c>
      <c r="L521">
        <v>2133</v>
      </c>
      <c r="M521">
        <v>3.964</v>
      </c>
      <c r="N521">
        <v>6.3319999999999999</v>
      </c>
      <c r="O521">
        <v>2.3679999999999999</v>
      </c>
      <c r="Q521">
        <v>0.107</v>
      </c>
      <c r="R521">
        <v>1</v>
      </c>
      <c r="S521">
        <v>0</v>
      </c>
      <c r="T521">
        <v>0</v>
      </c>
      <c r="V521">
        <v>0</v>
      </c>
      <c r="Y521" s="12">
        <v>44851</v>
      </c>
      <c r="Z521">
        <v>0.96484953703703702</v>
      </c>
      <c r="AB521">
        <v>1</v>
      </c>
      <c r="AD521">
        <v>4.6527379490503256</v>
      </c>
      <c r="AE521">
        <v>7.4988672469988389</v>
      </c>
      <c r="AF521">
        <v>2.8461292979485133</v>
      </c>
      <c r="AG521">
        <v>0.22137945345347887</v>
      </c>
    </row>
    <row r="522" spans="1:62" x14ac:dyDescent="0.35">
      <c r="A522">
        <v>57</v>
      </c>
      <c r="B522">
        <v>17</v>
      </c>
      <c r="C522" t="s">
        <v>140</v>
      </c>
      <c r="D522" t="s">
        <v>27</v>
      </c>
      <c r="G522">
        <v>0.5</v>
      </c>
      <c r="H522">
        <v>0.5</v>
      </c>
      <c r="I522">
        <v>3995</v>
      </c>
      <c r="J522">
        <v>7087</v>
      </c>
      <c r="L522">
        <v>2168</v>
      </c>
      <c r="M522">
        <v>3.48</v>
      </c>
      <c r="N522">
        <v>6.282</v>
      </c>
      <c r="O522">
        <v>2.802</v>
      </c>
      <c r="Q522">
        <v>0.111</v>
      </c>
      <c r="R522">
        <v>1</v>
      </c>
      <c r="S522">
        <v>0</v>
      </c>
      <c r="T522">
        <v>0</v>
      </c>
      <c r="V522">
        <v>0</v>
      </c>
      <c r="Y522" s="12">
        <v>44851</v>
      </c>
      <c r="Z522">
        <v>0.9719444444444445</v>
      </c>
      <c r="AB522">
        <v>1</v>
      </c>
      <c r="AD522">
        <v>4.0293162007950896</v>
      </c>
      <c r="AE522">
        <v>7.4388772960687675</v>
      </c>
      <c r="AF522">
        <v>3.4095610952736779</v>
      </c>
      <c r="AG522">
        <v>0.22499364152532453</v>
      </c>
      <c r="AK522">
        <v>0.17178773423562008</v>
      </c>
      <c r="AQ522">
        <v>0.98234283199741057</v>
      </c>
      <c r="AW522">
        <v>2.3292182548175053</v>
      </c>
      <c r="BC522">
        <v>1.5727263030026959</v>
      </c>
      <c r="BG522">
        <v>4.0258582354719614</v>
      </c>
      <c r="BH522">
        <v>7.4755952832759665</v>
      </c>
      <c r="BI522">
        <v>3.4497370478040046</v>
      </c>
      <c r="BJ522">
        <v>0.2232381787475709</v>
      </c>
    </row>
    <row r="523" spans="1:62" x14ac:dyDescent="0.35">
      <c r="A523">
        <v>58</v>
      </c>
      <c r="B523">
        <v>17</v>
      </c>
      <c r="C523" t="s">
        <v>140</v>
      </c>
      <c r="D523" t="s">
        <v>27</v>
      </c>
      <c r="G523">
        <v>0.5</v>
      </c>
      <c r="H523">
        <v>0.5</v>
      </c>
      <c r="I523">
        <v>3988</v>
      </c>
      <c r="J523">
        <v>7158</v>
      </c>
      <c r="L523">
        <v>2134</v>
      </c>
      <c r="M523">
        <v>3.4740000000000002</v>
      </c>
      <c r="N523">
        <v>6.343</v>
      </c>
      <c r="O523">
        <v>2.8690000000000002</v>
      </c>
      <c r="Q523">
        <v>0.107</v>
      </c>
      <c r="R523">
        <v>1</v>
      </c>
      <c r="S523">
        <v>0</v>
      </c>
      <c r="T523">
        <v>0</v>
      </c>
      <c r="V523">
        <v>0</v>
      </c>
      <c r="Y523" s="12">
        <v>44851</v>
      </c>
      <c r="Z523">
        <v>0.97947916666666668</v>
      </c>
      <c r="AB523">
        <v>1</v>
      </c>
      <c r="AD523">
        <v>4.0224002701488342</v>
      </c>
      <c r="AE523">
        <v>7.5123132704831654</v>
      </c>
      <c r="AF523">
        <v>3.4899130003343313</v>
      </c>
      <c r="AG523">
        <v>0.22148271596981731</v>
      </c>
    </row>
    <row r="524" spans="1:62" x14ac:dyDescent="0.35">
      <c r="A524">
        <v>59</v>
      </c>
      <c r="B524">
        <v>18</v>
      </c>
      <c r="C524" t="s">
        <v>141</v>
      </c>
      <c r="D524" t="s">
        <v>27</v>
      </c>
      <c r="G524">
        <v>0.5</v>
      </c>
      <c r="H524">
        <v>0.5</v>
      </c>
      <c r="I524">
        <v>5096</v>
      </c>
      <c r="J524">
        <v>8245</v>
      </c>
      <c r="L524">
        <v>18241</v>
      </c>
      <c r="M524">
        <v>4.3239999999999998</v>
      </c>
      <c r="N524">
        <v>7.2640000000000002</v>
      </c>
      <c r="O524">
        <v>2.94</v>
      </c>
      <c r="Q524">
        <v>1.792</v>
      </c>
      <c r="R524">
        <v>1</v>
      </c>
      <c r="S524">
        <v>0</v>
      </c>
      <c r="T524">
        <v>0</v>
      </c>
      <c r="V524">
        <v>0</v>
      </c>
      <c r="Y524" s="12">
        <v>44851</v>
      </c>
      <c r="Z524">
        <v>0.99254629629629632</v>
      </c>
      <c r="AB524">
        <v>1</v>
      </c>
      <c r="AD524">
        <v>5.1170932924417061</v>
      </c>
      <c r="AE524">
        <v>8.6366076956726054</v>
      </c>
      <c r="AF524">
        <v>3.5195144032308994</v>
      </c>
      <c r="AG524">
        <v>1.884732066633179</v>
      </c>
    </row>
    <row r="525" spans="1:62" x14ac:dyDescent="0.35">
      <c r="A525">
        <v>60</v>
      </c>
      <c r="B525">
        <v>18</v>
      </c>
      <c r="C525" t="s">
        <v>141</v>
      </c>
      <c r="D525" t="s">
        <v>27</v>
      </c>
      <c r="G525">
        <v>0.5</v>
      </c>
      <c r="H525">
        <v>0.5</v>
      </c>
      <c r="I525">
        <v>5398</v>
      </c>
      <c r="J525">
        <v>8324</v>
      </c>
      <c r="L525">
        <v>18519</v>
      </c>
      <c r="M525">
        <v>4.556</v>
      </c>
      <c r="N525">
        <v>7.33</v>
      </c>
      <c r="O525">
        <v>2.774</v>
      </c>
      <c r="Q525">
        <v>1.821</v>
      </c>
      <c r="R525">
        <v>1</v>
      </c>
      <c r="S525">
        <v>0</v>
      </c>
      <c r="T525">
        <v>0</v>
      </c>
      <c r="V525">
        <v>0</v>
      </c>
      <c r="Y525" s="12">
        <v>44851</v>
      </c>
      <c r="Z525">
        <v>0.99974537037037037</v>
      </c>
      <c r="AB525">
        <v>1</v>
      </c>
      <c r="AD525">
        <v>5.4154663003229766</v>
      </c>
      <c r="AE525">
        <v>8.7183181460773582</v>
      </c>
      <c r="AF525">
        <v>3.3028518457543816</v>
      </c>
      <c r="AG525">
        <v>1.9134390461752671</v>
      </c>
      <c r="AK525">
        <v>0.36421273617345407</v>
      </c>
      <c r="AQ525">
        <v>1.1814379221434352</v>
      </c>
      <c r="AW525">
        <v>3.7681977945211007</v>
      </c>
      <c r="BC525">
        <v>0.74198131741510465</v>
      </c>
      <c r="BG525">
        <v>5.4253462012461977</v>
      </c>
      <c r="BH525">
        <v>8.6671198258870383</v>
      </c>
      <c r="BI525">
        <v>3.2417736246408402</v>
      </c>
      <c r="BJ525">
        <v>1.92056415980262</v>
      </c>
    </row>
    <row r="526" spans="1:62" x14ac:dyDescent="0.35">
      <c r="A526">
        <v>61</v>
      </c>
      <c r="B526">
        <v>18</v>
      </c>
      <c r="C526" t="s">
        <v>141</v>
      </c>
      <c r="D526" t="s">
        <v>27</v>
      </c>
      <c r="G526">
        <v>0.5</v>
      </c>
      <c r="H526">
        <v>0.5</v>
      </c>
      <c r="I526">
        <v>5418</v>
      </c>
      <c r="J526">
        <v>8225</v>
      </c>
      <c r="L526">
        <v>18657</v>
      </c>
      <c r="M526">
        <v>4.5720000000000001</v>
      </c>
      <c r="N526">
        <v>7.2469999999999999</v>
      </c>
      <c r="O526">
        <v>2.6749999999999998</v>
      </c>
      <c r="Q526">
        <v>1.835</v>
      </c>
      <c r="R526">
        <v>1</v>
      </c>
      <c r="S526">
        <v>0</v>
      </c>
      <c r="T526">
        <v>0</v>
      </c>
      <c r="V526">
        <v>0</v>
      </c>
      <c r="Y526" s="12">
        <v>44852</v>
      </c>
      <c r="Z526">
        <v>7.3148148148148148E-3</v>
      </c>
      <c r="AB526">
        <v>1</v>
      </c>
      <c r="AD526">
        <v>5.4352261021694179</v>
      </c>
      <c r="AE526">
        <v>8.6159215056967167</v>
      </c>
      <c r="AF526">
        <v>3.1806954035272987</v>
      </c>
      <c r="AG526">
        <v>1.9276892734299729</v>
      </c>
    </row>
    <row r="527" spans="1:62" x14ac:dyDescent="0.35">
      <c r="A527">
        <v>62</v>
      </c>
      <c r="B527">
        <v>19</v>
      </c>
      <c r="C527" t="s">
        <v>142</v>
      </c>
      <c r="D527" t="s">
        <v>27</v>
      </c>
      <c r="G527">
        <v>0.5</v>
      </c>
      <c r="H527">
        <v>0.5</v>
      </c>
      <c r="I527">
        <v>7264</v>
      </c>
      <c r="J527">
        <v>10293</v>
      </c>
      <c r="L527">
        <v>1727</v>
      </c>
      <c r="M527">
        <v>5.9880000000000004</v>
      </c>
      <c r="N527">
        <v>8.9979999999999993</v>
      </c>
      <c r="O527">
        <v>3.01</v>
      </c>
      <c r="Q527">
        <v>6.5000000000000002E-2</v>
      </c>
      <c r="R527">
        <v>1</v>
      </c>
      <c r="S527">
        <v>0</v>
      </c>
      <c r="T527">
        <v>0</v>
      </c>
      <c r="V527">
        <v>0</v>
      </c>
      <c r="Y527" s="12">
        <v>44852</v>
      </c>
      <c r="Z527">
        <v>2.0532407407407405E-2</v>
      </c>
      <c r="AB527">
        <v>1</v>
      </c>
      <c r="AD527">
        <v>7.2590558125959888</v>
      </c>
      <c r="AE527">
        <v>10.754873549203397</v>
      </c>
      <c r="AF527">
        <v>3.4958177366074086</v>
      </c>
      <c r="AG527">
        <v>0.1794548718200695</v>
      </c>
    </row>
    <row r="528" spans="1:62" x14ac:dyDescent="0.35">
      <c r="A528">
        <v>63</v>
      </c>
      <c r="B528">
        <v>19</v>
      </c>
      <c r="C528" t="s">
        <v>142</v>
      </c>
      <c r="D528" t="s">
        <v>27</v>
      </c>
      <c r="G528">
        <v>0.5</v>
      </c>
      <c r="H528">
        <v>0.5</v>
      </c>
      <c r="I528">
        <v>7661</v>
      </c>
      <c r="J528">
        <v>10271</v>
      </c>
      <c r="L528">
        <v>1680</v>
      </c>
      <c r="M528">
        <v>6.2919999999999998</v>
      </c>
      <c r="N528">
        <v>8.98</v>
      </c>
      <c r="O528">
        <v>2.6880000000000002</v>
      </c>
      <c r="Q528">
        <v>0.06</v>
      </c>
      <c r="R528">
        <v>1</v>
      </c>
      <c r="S528">
        <v>0</v>
      </c>
      <c r="T528">
        <v>0</v>
      </c>
      <c r="V528">
        <v>0</v>
      </c>
      <c r="Y528" s="12">
        <v>44852</v>
      </c>
      <c r="Z528">
        <v>2.7743055555555559E-2</v>
      </c>
      <c r="AB528">
        <v>1</v>
      </c>
      <c r="AD528">
        <v>7.6512878792478576</v>
      </c>
      <c r="AE528">
        <v>10.732118740229923</v>
      </c>
      <c r="AF528">
        <v>3.0808308609820658</v>
      </c>
      <c r="AG528">
        <v>0.17460153355216249</v>
      </c>
      <c r="AK528">
        <v>0.11614707385251043</v>
      </c>
      <c r="AQ528">
        <v>0.32713951468994856</v>
      </c>
      <c r="AW528">
        <v>0.84922050614356626</v>
      </c>
      <c r="BC528">
        <v>1.642372223620409</v>
      </c>
      <c r="BG528">
        <v>7.655733834663307</v>
      </c>
      <c r="BH528">
        <v>10.749702001709426</v>
      </c>
      <c r="BI528">
        <v>3.0939681670461208</v>
      </c>
      <c r="BJ528">
        <v>0.17604720878090074</v>
      </c>
    </row>
    <row r="529" spans="1:62" x14ac:dyDescent="0.35">
      <c r="A529">
        <v>64</v>
      </c>
      <c r="B529">
        <v>19</v>
      </c>
      <c r="C529" t="s">
        <v>142</v>
      </c>
      <c r="D529" t="s">
        <v>27</v>
      </c>
      <c r="G529">
        <v>0.5</v>
      </c>
      <c r="H529">
        <v>0.5</v>
      </c>
      <c r="I529">
        <v>7670</v>
      </c>
      <c r="J529">
        <v>10305</v>
      </c>
      <c r="L529">
        <v>1708</v>
      </c>
      <c r="M529">
        <v>6.2990000000000004</v>
      </c>
      <c r="N529">
        <v>9.0090000000000003</v>
      </c>
      <c r="O529">
        <v>2.71</v>
      </c>
      <c r="Q529">
        <v>6.3E-2</v>
      </c>
      <c r="R529">
        <v>1</v>
      </c>
      <c r="S529">
        <v>0</v>
      </c>
      <c r="T529">
        <v>0</v>
      </c>
      <c r="V529">
        <v>0</v>
      </c>
      <c r="Y529" s="12">
        <v>44852</v>
      </c>
      <c r="Z529">
        <v>3.5451388888888886E-2</v>
      </c>
      <c r="AB529">
        <v>1</v>
      </c>
      <c r="AD529">
        <v>7.6601797900787556</v>
      </c>
      <c r="AE529">
        <v>10.767285263188931</v>
      </c>
      <c r="AF529">
        <v>3.1071054731101757</v>
      </c>
      <c r="AG529">
        <v>0.17749288400963903</v>
      </c>
    </row>
    <row r="530" spans="1:62" x14ac:dyDescent="0.35">
      <c r="A530">
        <v>65</v>
      </c>
      <c r="B530">
        <v>20</v>
      </c>
      <c r="C530" t="s">
        <v>143</v>
      </c>
      <c r="D530" t="s">
        <v>27</v>
      </c>
      <c r="G530">
        <v>0.5</v>
      </c>
      <c r="H530">
        <v>0.5</v>
      </c>
      <c r="I530">
        <v>4502</v>
      </c>
      <c r="J530">
        <v>5882</v>
      </c>
      <c r="L530">
        <v>2052</v>
      </c>
      <c r="M530">
        <v>3.8690000000000002</v>
      </c>
      <c r="N530">
        <v>5.2619999999999996</v>
      </c>
      <c r="O530">
        <v>1.393</v>
      </c>
      <c r="Q530">
        <v>9.9000000000000005E-2</v>
      </c>
      <c r="R530">
        <v>1</v>
      </c>
      <c r="S530">
        <v>0</v>
      </c>
      <c r="T530">
        <v>0</v>
      </c>
      <c r="V530">
        <v>0</v>
      </c>
      <c r="Y530" s="12">
        <v>44852</v>
      </c>
      <c r="Z530">
        <v>4.854166666666667E-2</v>
      </c>
      <c r="AB530">
        <v>1</v>
      </c>
      <c r="AD530">
        <v>4.530227177602387</v>
      </c>
      <c r="AE530">
        <v>6.1925343500215968</v>
      </c>
      <c r="AF530">
        <v>1.6623071724192098</v>
      </c>
      <c r="AG530">
        <v>0.21301518963006472</v>
      </c>
    </row>
    <row r="531" spans="1:62" x14ac:dyDescent="0.35">
      <c r="A531">
        <v>66</v>
      </c>
      <c r="B531">
        <v>20</v>
      </c>
      <c r="C531" t="s">
        <v>143</v>
      </c>
      <c r="D531" t="s">
        <v>27</v>
      </c>
      <c r="G531">
        <v>0.5</v>
      </c>
      <c r="H531">
        <v>0.5</v>
      </c>
      <c r="I531">
        <v>3033</v>
      </c>
      <c r="J531">
        <v>5941</v>
      </c>
      <c r="L531">
        <v>2046</v>
      </c>
      <c r="M531">
        <v>2.742</v>
      </c>
      <c r="N531">
        <v>5.3120000000000003</v>
      </c>
      <c r="O531">
        <v>2.57</v>
      </c>
      <c r="Q531">
        <v>9.8000000000000004E-2</v>
      </c>
      <c r="R531">
        <v>1</v>
      </c>
      <c r="S531">
        <v>0</v>
      </c>
      <c r="T531">
        <v>0</v>
      </c>
      <c r="V531">
        <v>0</v>
      </c>
      <c r="Y531" s="12">
        <v>44852</v>
      </c>
      <c r="Z531">
        <v>5.5520833333333332E-2</v>
      </c>
      <c r="AB531">
        <v>1</v>
      </c>
      <c r="AD531">
        <v>3.0788697319812424</v>
      </c>
      <c r="AE531">
        <v>6.2535586104504626</v>
      </c>
      <c r="AF531">
        <v>3.1746888784692202</v>
      </c>
      <c r="AG531">
        <v>0.21239561453203404</v>
      </c>
      <c r="AK531">
        <v>1.324376601864262</v>
      </c>
      <c r="AQ531">
        <v>0.68042798657167292</v>
      </c>
      <c r="AW531">
        <v>5.9837795972388079E-2</v>
      </c>
      <c r="BC531">
        <v>0.3881891427073465</v>
      </c>
      <c r="BG531">
        <v>3.0586159350886395</v>
      </c>
      <c r="BH531">
        <v>6.2323552657251788</v>
      </c>
      <c r="BI531">
        <v>3.1737393306365393</v>
      </c>
      <c r="BJ531">
        <v>0.21280866459738781</v>
      </c>
    </row>
    <row r="532" spans="1:62" x14ac:dyDescent="0.35">
      <c r="A532">
        <v>67</v>
      </c>
      <c r="B532">
        <v>20</v>
      </c>
      <c r="C532" t="s">
        <v>143</v>
      </c>
      <c r="D532" t="s">
        <v>27</v>
      </c>
      <c r="G532">
        <v>0.5</v>
      </c>
      <c r="H532">
        <v>0.5</v>
      </c>
      <c r="I532">
        <v>2992</v>
      </c>
      <c r="J532">
        <v>5900</v>
      </c>
      <c r="L532">
        <v>2054</v>
      </c>
      <c r="M532">
        <v>2.71</v>
      </c>
      <c r="N532">
        <v>5.2770000000000001</v>
      </c>
      <c r="O532">
        <v>2.5670000000000002</v>
      </c>
      <c r="Q532">
        <v>9.9000000000000005E-2</v>
      </c>
      <c r="R532">
        <v>1</v>
      </c>
      <c r="S532">
        <v>0</v>
      </c>
      <c r="T532">
        <v>0</v>
      </c>
      <c r="V532">
        <v>0</v>
      </c>
      <c r="Y532" s="12">
        <v>44852</v>
      </c>
      <c r="Z532">
        <v>6.2881944444444449E-2</v>
      </c>
      <c r="AB532">
        <v>1</v>
      </c>
      <c r="AD532">
        <v>3.0383621381960366</v>
      </c>
      <c r="AE532">
        <v>6.2111519209998951</v>
      </c>
      <c r="AF532">
        <v>3.1727897828038585</v>
      </c>
      <c r="AG532">
        <v>0.21322171466274159</v>
      </c>
    </row>
    <row r="533" spans="1:62" x14ac:dyDescent="0.35">
      <c r="A533">
        <v>68</v>
      </c>
      <c r="B533">
        <v>3</v>
      </c>
      <c r="C533" t="s">
        <v>28</v>
      </c>
      <c r="D533" t="s">
        <v>27</v>
      </c>
      <c r="G533">
        <v>0.5</v>
      </c>
      <c r="H533">
        <v>0.5</v>
      </c>
      <c r="I533">
        <v>1015</v>
      </c>
      <c r="J533">
        <v>476</v>
      </c>
      <c r="L533">
        <v>260</v>
      </c>
      <c r="M533">
        <v>1.1930000000000001</v>
      </c>
      <c r="N533">
        <v>0.68200000000000005</v>
      </c>
      <c r="O533">
        <v>0</v>
      </c>
      <c r="Q533">
        <v>0</v>
      </c>
      <c r="R533">
        <v>1</v>
      </c>
      <c r="S533">
        <v>0</v>
      </c>
      <c r="T533">
        <v>0</v>
      </c>
      <c r="V533">
        <v>0</v>
      </c>
      <c r="Y533" s="12">
        <v>44852</v>
      </c>
      <c r="Z533">
        <v>7.4837962962962967E-2</v>
      </c>
      <c r="AB533">
        <v>1</v>
      </c>
      <c r="AD533">
        <v>1.0851057256752725</v>
      </c>
      <c r="AE533">
        <v>0.60105719953943648</v>
      </c>
      <c r="AF533">
        <v>-0.48404852613583604</v>
      </c>
      <c r="AG533">
        <v>2.7968760351568141E-2</v>
      </c>
    </row>
    <row r="534" spans="1:62" x14ac:dyDescent="0.35">
      <c r="A534">
        <v>69</v>
      </c>
      <c r="B534">
        <v>3</v>
      </c>
      <c r="C534" t="s">
        <v>28</v>
      </c>
      <c r="D534" t="s">
        <v>27</v>
      </c>
      <c r="G534">
        <v>0.5</v>
      </c>
      <c r="H534">
        <v>0.5</v>
      </c>
      <c r="I534">
        <v>180</v>
      </c>
      <c r="J534">
        <v>439</v>
      </c>
      <c r="L534">
        <v>287</v>
      </c>
      <c r="M534">
        <v>0.55300000000000005</v>
      </c>
      <c r="N534">
        <v>0.65</v>
      </c>
      <c r="O534">
        <v>9.7000000000000003E-2</v>
      </c>
      <c r="Q534">
        <v>0</v>
      </c>
      <c r="R534">
        <v>1</v>
      </c>
      <c r="S534">
        <v>0</v>
      </c>
      <c r="T534">
        <v>0</v>
      </c>
      <c r="V534">
        <v>0</v>
      </c>
      <c r="Y534" s="12">
        <v>44852</v>
      </c>
      <c r="Z534">
        <v>8.0937499999999996E-2</v>
      </c>
      <c r="AB534">
        <v>1</v>
      </c>
      <c r="AD534">
        <v>0.26013399858633063</v>
      </c>
      <c r="AE534">
        <v>0.56278774808404619</v>
      </c>
      <c r="AF534">
        <v>0.30265374949771556</v>
      </c>
      <c r="AG534">
        <v>3.075684829270621E-2</v>
      </c>
      <c r="AK534">
        <v>9.9682546506991017</v>
      </c>
      <c r="AQ534">
        <v>4.1395251200965957</v>
      </c>
      <c r="AW534">
        <v>14.833019276920449</v>
      </c>
      <c r="BC534">
        <v>22.816443540999789</v>
      </c>
      <c r="BG534">
        <v>0.24778412243230455</v>
      </c>
      <c r="BH534">
        <v>0.574682307320181</v>
      </c>
      <c r="BI534">
        <v>0.32689818488787648</v>
      </c>
      <c r="BJ534">
        <v>2.760734154438358E-2</v>
      </c>
    </row>
    <row r="535" spans="1:62" x14ac:dyDescent="0.35">
      <c r="A535">
        <v>70</v>
      </c>
      <c r="B535">
        <v>3</v>
      </c>
      <c r="C535" t="s">
        <v>28</v>
      </c>
      <c r="D535" t="s">
        <v>27</v>
      </c>
      <c r="G535">
        <v>0.5</v>
      </c>
      <c r="H535">
        <v>0.5</v>
      </c>
      <c r="I535">
        <v>155</v>
      </c>
      <c r="J535">
        <v>462</v>
      </c>
      <c r="L535">
        <v>226</v>
      </c>
      <c r="M535">
        <v>0.53400000000000003</v>
      </c>
      <c r="N535">
        <v>0.67</v>
      </c>
      <c r="O535">
        <v>0.13600000000000001</v>
      </c>
      <c r="Q535">
        <v>0</v>
      </c>
      <c r="R535">
        <v>1</v>
      </c>
      <c r="S535">
        <v>0</v>
      </c>
      <c r="T535">
        <v>0</v>
      </c>
      <c r="V535">
        <v>0</v>
      </c>
      <c r="Y535" s="12">
        <v>44852</v>
      </c>
      <c r="Z535">
        <v>8.7326388888888884E-2</v>
      </c>
      <c r="AB535">
        <v>1</v>
      </c>
      <c r="AD535">
        <v>0.23543424627827847</v>
      </c>
      <c r="AE535">
        <v>0.5865768665563158</v>
      </c>
      <c r="AF535">
        <v>0.35114262027803733</v>
      </c>
      <c r="AG535">
        <v>2.4457834796060951E-2</v>
      </c>
    </row>
    <row r="536" spans="1:62" x14ac:dyDescent="0.35">
      <c r="A536">
        <v>71</v>
      </c>
      <c r="B536">
        <v>1</v>
      </c>
      <c r="C536" t="s">
        <v>71</v>
      </c>
      <c r="D536" t="s">
        <v>27</v>
      </c>
      <c r="G536">
        <v>0.3</v>
      </c>
      <c r="H536">
        <v>0.3</v>
      </c>
      <c r="I536">
        <v>767</v>
      </c>
      <c r="J536">
        <v>169</v>
      </c>
      <c r="L536">
        <v>75</v>
      </c>
      <c r="M536">
        <v>1.6719999999999999</v>
      </c>
      <c r="N536">
        <v>0.70299999999999996</v>
      </c>
      <c r="O536">
        <v>0</v>
      </c>
      <c r="Q536">
        <v>0</v>
      </c>
      <c r="R536">
        <v>1</v>
      </c>
      <c r="S536">
        <v>0</v>
      </c>
      <c r="T536">
        <v>0</v>
      </c>
      <c r="V536">
        <v>0</v>
      </c>
      <c r="Y536" s="12">
        <v>44852</v>
      </c>
      <c r="Z536">
        <v>9.9363425925925911E-2</v>
      </c>
      <c r="AB536">
        <v>3</v>
      </c>
      <c r="AC536" t="s">
        <v>199</v>
      </c>
      <c r="AD536">
        <v>1.4001403046323255</v>
      </c>
      <c r="AE536">
        <v>0.47254030568262739</v>
      </c>
      <c r="AF536">
        <v>-0.92759999894969813</v>
      </c>
      <c r="AG536">
        <v>1.4775324714925828E-2</v>
      </c>
    </row>
    <row r="537" spans="1:62" x14ac:dyDescent="0.35">
      <c r="A537">
        <v>72</v>
      </c>
      <c r="B537">
        <v>1</v>
      </c>
      <c r="C537" t="s">
        <v>71</v>
      </c>
      <c r="D537" t="s">
        <v>27</v>
      </c>
      <c r="G537">
        <v>0.3</v>
      </c>
      <c r="H537">
        <v>0.3</v>
      </c>
      <c r="I537">
        <v>688</v>
      </c>
      <c r="J537">
        <v>237</v>
      </c>
      <c r="L537">
        <v>68</v>
      </c>
      <c r="M537">
        <v>1.571</v>
      </c>
      <c r="N537">
        <v>0.79800000000000004</v>
      </c>
      <c r="O537">
        <v>0</v>
      </c>
      <c r="Q537">
        <v>0</v>
      </c>
      <c r="R537">
        <v>1</v>
      </c>
      <c r="S537">
        <v>0</v>
      </c>
      <c r="T537">
        <v>0</v>
      </c>
      <c r="V537">
        <v>0</v>
      </c>
      <c r="Y537" s="12">
        <v>44852</v>
      </c>
      <c r="Z537">
        <v>0.10503472222222222</v>
      </c>
      <c r="AB537">
        <v>3</v>
      </c>
      <c r="AC537" t="s">
        <v>199</v>
      </c>
      <c r="AD537">
        <v>1.2700549424765839</v>
      </c>
      <c r="AE537">
        <v>0.58976204887931849</v>
      </c>
      <c r="AF537">
        <v>-0.68029289359726541</v>
      </c>
      <c r="AG537">
        <v>1.3570595357643949E-2</v>
      </c>
      <c r="AI537">
        <v>8.9173121960007204</v>
      </c>
      <c r="AK537">
        <v>66.747806040488769</v>
      </c>
      <c r="AO537">
        <v>12.906296749626003</v>
      </c>
      <c r="AQ537">
        <v>135.08907541808099</v>
      </c>
      <c r="AU537">
        <v>25.19422863485017</v>
      </c>
      <c r="AW537">
        <v>357.31294304124407</v>
      </c>
      <c r="BA537">
        <v>21.029713114754099</v>
      </c>
      <c r="BC537">
        <v>187.30615725119253</v>
      </c>
      <c r="BG537">
        <v>0.95225146277964623</v>
      </c>
      <c r="BH537">
        <v>1.8171426541152598</v>
      </c>
      <c r="BI537">
        <v>0.86489119133561354</v>
      </c>
      <c r="BJ537">
        <v>0.21381382495728193</v>
      </c>
    </row>
    <row r="538" spans="1:62" x14ac:dyDescent="0.35">
      <c r="A538">
        <v>73</v>
      </c>
      <c r="B538">
        <v>1</v>
      </c>
      <c r="C538" t="s">
        <v>71</v>
      </c>
      <c r="D538" t="s">
        <v>27</v>
      </c>
      <c r="G538">
        <v>0.3</v>
      </c>
      <c r="H538">
        <v>0.3</v>
      </c>
      <c r="I538">
        <v>302</v>
      </c>
      <c r="J538">
        <v>1661</v>
      </c>
      <c r="L538">
        <v>2395</v>
      </c>
      <c r="M538">
        <v>1.077</v>
      </c>
      <c r="N538">
        <v>2.81</v>
      </c>
      <c r="O538">
        <v>1.7330000000000001</v>
      </c>
      <c r="Q538">
        <v>0.224</v>
      </c>
      <c r="R538">
        <v>1</v>
      </c>
      <c r="S538">
        <v>0</v>
      </c>
      <c r="T538">
        <v>0</v>
      </c>
      <c r="V538">
        <v>0</v>
      </c>
      <c r="Y538" s="12">
        <v>44852</v>
      </c>
      <c r="Z538">
        <v>0.11140046296296297</v>
      </c>
      <c r="AB538">
        <v>3</v>
      </c>
      <c r="AC538" t="s">
        <v>199</v>
      </c>
      <c r="AD538">
        <v>0.63444798308270856</v>
      </c>
      <c r="AE538">
        <v>3.0445232593512008</v>
      </c>
      <c r="AF538">
        <v>2.4100752762684925</v>
      </c>
      <c r="AG538">
        <v>0.41405705455691993</v>
      </c>
    </row>
    <row r="539" spans="1:62" x14ac:dyDescent="0.35">
      <c r="A539">
        <v>74</v>
      </c>
      <c r="B539">
        <v>21</v>
      </c>
      <c r="C539" t="s">
        <v>145</v>
      </c>
      <c r="D539" t="s">
        <v>27</v>
      </c>
      <c r="G539">
        <v>0.5</v>
      </c>
      <c r="H539">
        <v>0.5</v>
      </c>
      <c r="I539">
        <v>4915</v>
      </c>
      <c r="J539">
        <v>7072</v>
      </c>
      <c r="L539">
        <v>8747</v>
      </c>
      <c r="M539">
        <v>4.1859999999999999</v>
      </c>
      <c r="N539">
        <v>6.27</v>
      </c>
      <c r="O539">
        <v>2.0840000000000001</v>
      </c>
      <c r="Q539">
        <v>0.79900000000000004</v>
      </c>
      <c r="R539">
        <v>1</v>
      </c>
      <c r="S539">
        <v>0</v>
      </c>
      <c r="T539">
        <v>0</v>
      </c>
      <c r="V539">
        <v>0</v>
      </c>
      <c r="Y539" s="12">
        <v>44852</v>
      </c>
      <c r="Z539">
        <v>0.12442129629629629</v>
      </c>
      <c r="AB539">
        <v>1</v>
      </c>
      <c r="AD539">
        <v>4.9382670857314084</v>
      </c>
      <c r="AE539">
        <v>7.4233626535868531</v>
      </c>
      <c r="AF539">
        <v>2.4850955678554447</v>
      </c>
      <c r="AG539">
        <v>0.90435773651596552</v>
      </c>
    </row>
    <row r="540" spans="1:62" x14ac:dyDescent="0.35">
      <c r="A540">
        <v>75</v>
      </c>
      <c r="B540">
        <v>21</v>
      </c>
      <c r="C540" t="s">
        <v>145</v>
      </c>
      <c r="D540" t="s">
        <v>27</v>
      </c>
      <c r="G540">
        <v>0.5</v>
      </c>
      <c r="H540">
        <v>0.5</v>
      </c>
      <c r="I540">
        <v>6111</v>
      </c>
      <c r="J540">
        <v>7043</v>
      </c>
      <c r="L540">
        <v>8811</v>
      </c>
      <c r="M540">
        <v>5.1029999999999998</v>
      </c>
      <c r="N540">
        <v>6.2450000000000001</v>
      </c>
      <c r="O540">
        <v>1.1419999999999999</v>
      </c>
      <c r="Q540">
        <v>0.80500000000000005</v>
      </c>
      <c r="R540">
        <v>1</v>
      </c>
      <c r="S540">
        <v>0</v>
      </c>
      <c r="T540">
        <v>0</v>
      </c>
      <c r="V540">
        <v>0</v>
      </c>
      <c r="Y540" s="12">
        <v>44852</v>
      </c>
      <c r="Z540">
        <v>0.1315625</v>
      </c>
      <c r="AB540">
        <v>1</v>
      </c>
      <c r="AD540">
        <v>6.1199032361486232</v>
      </c>
      <c r="AE540">
        <v>7.3933676781218169</v>
      </c>
      <c r="AF540">
        <v>1.2734644419731938</v>
      </c>
      <c r="AG540">
        <v>0.91096653756162627</v>
      </c>
      <c r="AK540">
        <v>0.82674153380186732</v>
      </c>
      <c r="AQ540">
        <v>0.90521440272396991</v>
      </c>
      <c r="AW540">
        <v>8.8283400048189105</v>
      </c>
      <c r="BC540">
        <v>2.3975173071062383</v>
      </c>
      <c r="BG540">
        <v>6.0947094887944093</v>
      </c>
      <c r="BH540">
        <v>7.4269827368326329</v>
      </c>
      <c r="BI540">
        <v>1.3322732480382231</v>
      </c>
      <c r="BJ540">
        <v>0.90017560460425861</v>
      </c>
    </row>
    <row r="541" spans="1:62" x14ac:dyDescent="0.35">
      <c r="A541">
        <v>76</v>
      </c>
      <c r="B541">
        <v>21</v>
      </c>
      <c r="C541" t="s">
        <v>145</v>
      </c>
      <c r="D541" t="s">
        <v>27</v>
      </c>
      <c r="G541">
        <v>0.5</v>
      </c>
      <c r="H541">
        <v>0.5</v>
      </c>
      <c r="I541">
        <v>6060</v>
      </c>
      <c r="J541">
        <v>7108</v>
      </c>
      <c r="L541">
        <v>8602</v>
      </c>
      <c r="M541">
        <v>5.0640000000000001</v>
      </c>
      <c r="N541">
        <v>6.3010000000000002</v>
      </c>
      <c r="O541">
        <v>1.2370000000000001</v>
      </c>
      <c r="Q541">
        <v>0.78400000000000003</v>
      </c>
      <c r="R541">
        <v>1</v>
      </c>
      <c r="S541">
        <v>0</v>
      </c>
      <c r="T541">
        <v>0</v>
      </c>
      <c r="V541">
        <v>0</v>
      </c>
      <c r="Y541" s="12">
        <v>44852</v>
      </c>
      <c r="Z541">
        <v>0.13918981481481482</v>
      </c>
      <c r="AB541">
        <v>1</v>
      </c>
      <c r="AD541">
        <v>6.0695157414401963</v>
      </c>
      <c r="AE541">
        <v>7.4605977955434488</v>
      </c>
      <c r="AF541">
        <v>1.3910820541032525</v>
      </c>
      <c r="AG541">
        <v>0.88938467164689095</v>
      </c>
    </row>
    <row r="542" spans="1:62" x14ac:dyDescent="0.35">
      <c r="A542">
        <v>77</v>
      </c>
      <c r="B542">
        <v>22</v>
      </c>
      <c r="C542" t="s">
        <v>181</v>
      </c>
      <c r="D542" t="s">
        <v>27</v>
      </c>
      <c r="G542">
        <v>0.5</v>
      </c>
      <c r="H542">
        <v>0.5</v>
      </c>
      <c r="I542">
        <v>8202</v>
      </c>
      <c r="J542">
        <v>10739</v>
      </c>
      <c r="L542">
        <v>1843</v>
      </c>
      <c r="M542">
        <v>6.7069999999999999</v>
      </c>
      <c r="N542">
        <v>9.3770000000000007</v>
      </c>
      <c r="O542">
        <v>2.67</v>
      </c>
      <c r="Q542">
        <v>7.6999999999999999E-2</v>
      </c>
      <c r="R542">
        <v>1</v>
      </c>
      <c r="S542">
        <v>0</v>
      </c>
      <c r="T542">
        <v>0</v>
      </c>
      <c r="V542">
        <v>0</v>
      </c>
      <c r="Y542" s="12">
        <v>44852</v>
      </c>
      <c r="Z542">
        <v>0.1525</v>
      </c>
      <c r="AB542">
        <v>1</v>
      </c>
      <c r="AD542">
        <v>8.1857905191941054</v>
      </c>
      <c r="AE542">
        <v>11.21617558566567</v>
      </c>
      <c r="AF542">
        <v>3.030385066471565</v>
      </c>
      <c r="AG542">
        <v>0.19143332371532934</v>
      </c>
    </row>
    <row r="543" spans="1:62" x14ac:dyDescent="0.35">
      <c r="A543">
        <v>78</v>
      </c>
      <c r="B543">
        <v>22</v>
      </c>
      <c r="C543" t="s">
        <v>181</v>
      </c>
      <c r="D543" t="s">
        <v>27</v>
      </c>
      <c r="G543">
        <v>0.5</v>
      </c>
      <c r="H543">
        <v>0.5</v>
      </c>
      <c r="I543">
        <v>8925</v>
      </c>
      <c r="J543">
        <v>10629</v>
      </c>
      <c r="L543">
        <v>1785</v>
      </c>
      <c r="M543">
        <v>7.2619999999999996</v>
      </c>
      <c r="N543">
        <v>9.2829999999999995</v>
      </c>
      <c r="O543">
        <v>2.0209999999999999</v>
      </c>
      <c r="Q543">
        <v>7.0999999999999994E-2</v>
      </c>
      <c r="R543">
        <v>1</v>
      </c>
      <c r="S543">
        <v>0</v>
      </c>
      <c r="T543">
        <v>0</v>
      </c>
      <c r="V543">
        <v>0</v>
      </c>
      <c r="Y543" s="12">
        <v>44852</v>
      </c>
      <c r="Z543">
        <v>0.1597800925925926</v>
      </c>
      <c r="AB543">
        <v>1</v>
      </c>
      <c r="AD543">
        <v>8.9001073559429731</v>
      </c>
      <c r="AE543">
        <v>11.102401540798294</v>
      </c>
      <c r="AF543">
        <v>2.2022941848553206</v>
      </c>
      <c r="AG543">
        <v>0.18544409776769943</v>
      </c>
      <c r="AK543">
        <v>0.58662087173323663</v>
      </c>
      <c r="AQ543">
        <v>0.69627414406820132</v>
      </c>
      <c r="AW543">
        <v>1.1381890057415465</v>
      </c>
      <c r="BC543">
        <v>1.6566796093011338</v>
      </c>
      <c r="BG543">
        <v>8.9262890933895083</v>
      </c>
      <c r="BH543">
        <v>11.141188147003081</v>
      </c>
      <c r="BI543">
        <v>2.2148990536135722</v>
      </c>
      <c r="BJ543">
        <v>0.18699303551277613</v>
      </c>
    </row>
    <row r="544" spans="1:62" x14ac:dyDescent="0.35">
      <c r="A544">
        <v>79</v>
      </c>
      <c r="B544">
        <v>22</v>
      </c>
      <c r="C544" t="s">
        <v>181</v>
      </c>
      <c r="D544" t="s">
        <v>27</v>
      </c>
      <c r="G544">
        <v>0.5</v>
      </c>
      <c r="H544">
        <v>0.5</v>
      </c>
      <c r="I544">
        <v>8978</v>
      </c>
      <c r="J544">
        <v>10704</v>
      </c>
      <c r="L544">
        <v>1815</v>
      </c>
      <c r="M544">
        <v>7.3019999999999996</v>
      </c>
      <c r="N544">
        <v>9.3469999999999995</v>
      </c>
      <c r="O544">
        <v>2.044</v>
      </c>
      <c r="Q544">
        <v>7.3999999999999996E-2</v>
      </c>
      <c r="R544">
        <v>1</v>
      </c>
      <c r="S544">
        <v>0</v>
      </c>
      <c r="T544">
        <v>0</v>
      </c>
      <c r="V544">
        <v>0</v>
      </c>
      <c r="Y544" s="12">
        <v>44852</v>
      </c>
      <c r="Z544">
        <v>0.16756944444444444</v>
      </c>
      <c r="AB544">
        <v>1</v>
      </c>
      <c r="AD544">
        <v>8.9524708308360434</v>
      </c>
      <c r="AE544">
        <v>11.179974753207867</v>
      </c>
      <c r="AF544">
        <v>2.2275039223718238</v>
      </c>
      <c r="AG544">
        <v>0.18854197325785282</v>
      </c>
    </row>
    <row r="545" spans="1:62" x14ac:dyDescent="0.35">
      <c r="A545">
        <v>80</v>
      </c>
      <c r="B545">
        <v>23</v>
      </c>
      <c r="C545" t="s">
        <v>182</v>
      </c>
      <c r="D545" t="s">
        <v>27</v>
      </c>
      <c r="G545">
        <v>0.5</v>
      </c>
      <c r="H545">
        <v>0.5</v>
      </c>
      <c r="I545">
        <v>4408</v>
      </c>
      <c r="J545">
        <v>3606</v>
      </c>
      <c r="L545">
        <v>1017</v>
      </c>
      <c r="M545">
        <v>3.7970000000000002</v>
      </c>
      <c r="N545">
        <v>3.3340000000000001</v>
      </c>
      <c r="O545">
        <v>0</v>
      </c>
      <c r="Q545">
        <v>0</v>
      </c>
      <c r="R545">
        <v>1</v>
      </c>
      <c r="S545">
        <v>0</v>
      </c>
      <c r="T545">
        <v>0</v>
      </c>
      <c r="V545">
        <v>0</v>
      </c>
      <c r="Y545" s="12">
        <v>44852</v>
      </c>
      <c r="Z545">
        <v>0.1807175925925926</v>
      </c>
      <c r="AB545">
        <v>1</v>
      </c>
      <c r="AD545">
        <v>4.4373561089241109</v>
      </c>
      <c r="AE545">
        <v>3.8384459307656971</v>
      </c>
      <c r="AF545">
        <v>-0.59891017815841385</v>
      </c>
      <c r="AG545">
        <v>0.10613848521977233</v>
      </c>
    </row>
    <row r="546" spans="1:62" x14ac:dyDescent="0.35">
      <c r="A546">
        <v>81</v>
      </c>
      <c r="B546">
        <v>23</v>
      </c>
      <c r="C546" t="s">
        <v>182</v>
      </c>
      <c r="D546" t="s">
        <v>27</v>
      </c>
      <c r="G546">
        <v>0.5</v>
      </c>
      <c r="H546">
        <v>0.5</v>
      </c>
      <c r="I546">
        <v>2484</v>
      </c>
      <c r="J546">
        <v>3656</v>
      </c>
      <c r="L546">
        <v>1011</v>
      </c>
      <c r="M546">
        <v>2.3210000000000002</v>
      </c>
      <c r="N546">
        <v>3.3759999999999999</v>
      </c>
      <c r="O546">
        <v>1.0549999999999999</v>
      </c>
      <c r="Q546">
        <v>0</v>
      </c>
      <c r="R546">
        <v>1</v>
      </c>
      <c r="S546">
        <v>0</v>
      </c>
      <c r="T546">
        <v>0</v>
      </c>
      <c r="V546">
        <v>0</v>
      </c>
      <c r="Y546" s="12">
        <v>44852</v>
      </c>
      <c r="Z546">
        <v>0.18758101851851852</v>
      </c>
      <c r="AB546">
        <v>1</v>
      </c>
      <c r="AD546">
        <v>2.5364631712964174</v>
      </c>
      <c r="AE546">
        <v>3.8901614057054132</v>
      </c>
      <c r="AF546">
        <v>1.3536982344089958</v>
      </c>
      <c r="AG546">
        <v>0.10551891012174164</v>
      </c>
      <c r="AK546">
        <v>7.5172892767916988</v>
      </c>
      <c r="AQ546">
        <v>0.90809072533348345</v>
      </c>
      <c r="AW546">
        <v>10.406151048679764</v>
      </c>
      <c r="BC546">
        <v>6.1649296382587044</v>
      </c>
      <c r="BG546">
        <v>2.4445800927104635</v>
      </c>
      <c r="BH546">
        <v>3.8725781442259097</v>
      </c>
      <c r="BI546">
        <v>1.4279980515154465</v>
      </c>
      <c r="BJ546">
        <v>0.10887494190274116</v>
      </c>
    </row>
    <row r="547" spans="1:62" x14ac:dyDescent="0.35">
      <c r="A547">
        <v>82</v>
      </c>
      <c r="B547">
        <v>23</v>
      </c>
      <c r="C547" t="s">
        <v>182</v>
      </c>
      <c r="D547" t="s">
        <v>27</v>
      </c>
      <c r="G547">
        <v>0.5</v>
      </c>
      <c r="H547">
        <v>0.5</v>
      </c>
      <c r="I547">
        <v>2298</v>
      </c>
      <c r="J547">
        <v>3622</v>
      </c>
      <c r="L547">
        <v>1076</v>
      </c>
      <c r="M547">
        <v>2.1779999999999999</v>
      </c>
      <c r="N547">
        <v>3.347</v>
      </c>
      <c r="O547">
        <v>1.169</v>
      </c>
      <c r="Q547">
        <v>0</v>
      </c>
      <c r="R547">
        <v>1</v>
      </c>
      <c r="S547">
        <v>0</v>
      </c>
      <c r="T547">
        <v>0</v>
      </c>
      <c r="V547">
        <v>0</v>
      </c>
      <c r="Y547" s="12">
        <v>44852</v>
      </c>
      <c r="Z547">
        <v>0.19495370370370368</v>
      </c>
      <c r="AB547">
        <v>1</v>
      </c>
      <c r="AD547">
        <v>2.3526970141245092</v>
      </c>
      <c r="AE547">
        <v>3.8549948827464062</v>
      </c>
      <c r="AF547">
        <v>1.5022978686218971</v>
      </c>
      <c r="AG547">
        <v>0.11223097368374067</v>
      </c>
    </row>
    <row r="548" spans="1:62" x14ac:dyDescent="0.35">
      <c r="A548">
        <v>83</v>
      </c>
      <c r="B548">
        <v>24</v>
      </c>
      <c r="C548" t="s">
        <v>183</v>
      </c>
      <c r="D548" t="s">
        <v>27</v>
      </c>
      <c r="G548">
        <v>0.5</v>
      </c>
      <c r="H548">
        <v>0.5</v>
      </c>
      <c r="I548">
        <v>3950</v>
      </c>
      <c r="J548">
        <v>6299</v>
      </c>
      <c r="L548">
        <v>984</v>
      </c>
      <c r="M548">
        <v>3.4460000000000002</v>
      </c>
      <c r="N548">
        <v>5.6150000000000002</v>
      </c>
      <c r="O548">
        <v>2.169</v>
      </c>
      <c r="Q548">
        <v>0</v>
      </c>
      <c r="R548">
        <v>1</v>
      </c>
      <c r="S548">
        <v>0</v>
      </c>
      <c r="T548">
        <v>0</v>
      </c>
      <c r="V548">
        <v>0</v>
      </c>
      <c r="Y548" s="12">
        <v>44852</v>
      </c>
      <c r="Z548">
        <v>0.20795138888888889</v>
      </c>
      <c r="AB548">
        <v>1</v>
      </c>
      <c r="AD548">
        <v>3.9848566466405955</v>
      </c>
      <c r="AE548">
        <v>6.6238414110188337</v>
      </c>
      <c r="AF548">
        <v>2.6389847643782383</v>
      </c>
      <c r="AG548">
        <v>0.10273082218060359</v>
      </c>
    </row>
    <row r="549" spans="1:62" x14ac:dyDescent="0.35">
      <c r="A549">
        <v>84</v>
      </c>
      <c r="B549">
        <v>24</v>
      </c>
      <c r="C549" t="s">
        <v>183</v>
      </c>
      <c r="D549" t="s">
        <v>27</v>
      </c>
      <c r="G549">
        <v>0.5</v>
      </c>
      <c r="H549">
        <v>0.5</v>
      </c>
      <c r="I549">
        <v>4285</v>
      </c>
      <c r="J549">
        <v>6314</v>
      </c>
      <c r="L549">
        <v>994</v>
      </c>
      <c r="M549">
        <v>3.702</v>
      </c>
      <c r="N549">
        <v>5.6280000000000001</v>
      </c>
      <c r="O549">
        <v>1.925</v>
      </c>
      <c r="Q549">
        <v>0</v>
      </c>
      <c r="R549">
        <v>1</v>
      </c>
      <c r="S549">
        <v>0</v>
      </c>
      <c r="T549">
        <v>0</v>
      </c>
      <c r="V549">
        <v>0</v>
      </c>
      <c r="Y549" s="12">
        <v>44852</v>
      </c>
      <c r="Z549">
        <v>0.21506944444444445</v>
      </c>
      <c r="AB549">
        <v>1</v>
      </c>
      <c r="AD549">
        <v>4.3158333275684937</v>
      </c>
      <c r="AE549">
        <v>6.639356053500749</v>
      </c>
      <c r="AF549">
        <v>2.3235227259322553</v>
      </c>
      <c r="AG549">
        <v>0.10376344734398806</v>
      </c>
      <c r="AK549">
        <v>1.3598241956597366</v>
      </c>
      <c r="AQ549">
        <v>0.1091087186713708</v>
      </c>
      <c r="AW549">
        <v>2.1732736555436296</v>
      </c>
      <c r="BC549">
        <v>1.302147183471182</v>
      </c>
      <c r="BG549">
        <v>4.2866876198449919</v>
      </c>
      <c r="BH549">
        <v>6.6357359702549683</v>
      </c>
      <c r="BI549">
        <v>2.3490483504099764</v>
      </c>
      <c r="BJ549">
        <v>0.10309224098778816</v>
      </c>
    </row>
    <row r="550" spans="1:62" x14ac:dyDescent="0.35">
      <c r="A550">
        <v>85</v>
      </c>
      <c r="B550">
        <v>24</v>
      </c>
      <c r="C550" t="s">
        <v>183</v>
      </c>
      <c r="D550" t="s">
        <v>27</v>
      </c>
      <c r="G550">
        <v>0.5</v>
      </c>
      <c r="H550">
        <v>0.5</v>
      </c>
      <c r="I550">
        <v>4226</v>
      </c>
      <c r="J550">
        <v>6307</v>
      </c>
      <c r="L550">
        <v>981</v>
      </c>
      <c r="M550">
        <v>3.657</v>
      </c>
      <c r="N550">
        <v>5.6210000000000004</v>
      </c>
      <c r="O550">
        <v>1.9650000000000001</v>
      </c>
      <c r="Q550">
        <v>0</v>
      </c>
      <c r="R550">
        <v>1</v>
      </c>
      <c r="S550">
        <v>0</v>
      </c>
      <c r="T550">
        <v>0</v>
      </c>
      <c r="V550">
        <v>0</v>
      </c>
      <c r="Y550" s="12">
        <v>44852</v>
      </c>
      <c r="Z550">
        <v>0.22258101851851853</v>
      </c>
      <c r="AB550">
        <v>1</v>
      </c>
      <c r="AD550">
        <v>4.257541912121491</v>
      </c>
      <c r="AE550">
        <v>6.6321158870091885</v>
      </c>
      <c r="AF550">
        <v>2.3745739748876975</v>
      </c>
      <c r="AG550">
        <v>0.10242103463158825</v>
      </c>
    </row>
    <row r="551" spans="1:62" x14ac:dyDescent="0.35">
      <c r="A551">
        <v>86</v>
      </c>
      <c r="B551">
        <v>25</v>
      </c>
      <c r="C551" t="s">
        <v>184</v>
      </c>
      <c r="D551" t="s">
        <v>27</v>
      </c>
      <c r="G551">
        <v>0.5</v>
      </c>
      <c r="H551">
        <v>0.5</v>
      </c>
      <c r="I551">
        <v>7067</v>
      </c>
      <c r="J551">
        <v>10565</v>
      </c>
      <c r="L551">
        <v>1272</v>
      </c>
      <c r="M551">
        <v>5.8369999999999997</v>
      </c>
      <c r="N551">
        <v>9.2289999999999992</v>
      </c>
      <c r="O551">
        <v>3.3919999999999999</v>
      </c>
      <c r="Q551">
        <v>1.7000000000000001E-2</v>
      </c>
      <c r="R551">
        <v>1</v>
      </c>
      <c r="S551">
        <v>0</v>
      </c>
      <c r="T551">
        <v>0</v>
      </c>
      <c r="V551">
        <v>0</v>
      </c>
      <c r="Y551" s="12">
        <v>44852</v>
      </c>
      <c r="Z551">
        <v>0.2356365740740741</v>
      </c>
      <c r="AB551">
        <v>1</v>
      </c>
      <c r="AD551">
        <v>7.0644217644085376</v>
      </c>
      <c r="AE551">
        <v>11.036205732875457</v>
      </c>
      <c r="AF551">
        <v>3.9717839684669194</v>
      </c>
      <c r="AG551">
        <v>0.13247042688607624</v>
      </c>
    </row>
    <row r="552" spans="1:62" x14ac:dyDescent="0.35">
      <c r="A552">
        <v>87</v>
      </c>
      <c r="B552">
        <v>25</v>
      </c>
      <c r="C552" t="s">
        <v>184</v>
      </c>
      <c r="D552" t="s">
        <v>27</v>
      </c>
      <c r="G552">
        <v>0.5</v>
      </c>
      <c r="H552">
        <v>0.5</v>
      </c>
      <c r="I552">
        <v>7463</v>
      </c>
      <c r="J552">
        <v>10477</v>
      </c>
      <c r="L552">
        <v>1363</v>
      </c>
      <c r="M552">
        <v>6.14</v>
      </c>
      <c r="N552">
        <v>9.1539999999999999</v>
      </c>
      <c r="O552">
        <v>3.0139999999999998</v>
      </c>
      <c r="Q552">
        <v>2.7E-2</v>
      </c>
      <c r="R552">
        <v>1</v>
      </c>
      <c r="S552">
        <v>0</v>
      </c>
      <c r="T552">
        <v>0</v>
      </c>
      <c r="V552">
        <v>0</v>
      </c>
      <c r="Y552" s="12">
        <v>44852</v>
      </c>
      <c r="Z552">
        <v>0.24281249999999999</v>
      </c>
      <c r="AB552">
        <v>1</v>
      </c>
      <c r="AD552">
        <v>7.4556658409680834</v>
      </c>
      <c r="AE552">
        <v>10.945186496981554</v>
      </c>
      <c r="AF552">
        <v>3.4895206560134708</v>
      </c>
      <c r="AG552">
        <v>0.14186731587287491</v>
      </c>
      <c r="AK552">
        <v>0.22502261659113296</v>
      </c>
      <c r="AQ552">
        <v>1.2956384795645004</v>
      </c>
      <c r="AW552">
        <v>3.5450874139948274</v>
      </c>
      <c r="BC552">
        <v>1.8364109765098824</v>
      </c>
      <c r="BG552">
        <v>7.4640637567528216</v>
      </c>
      <c r="BH552">
        <v>11.016553852398363</v>
      </c>
      <c r="BI552">
        <v>3.5524900956455423</v>
      </c>
      <c r="BJ552">
        <v>0.14057653441864432</v>
      </c>
    </row>
    <row r="553" spans="1:62" x14ac:dyDescent="0.35">
      <c r="A553">
        <v>88</v>
      </c>
      <c r="B553">
        <v>25</v>
      </c>
      <c r="C553" t="s">
        <v>184</v>
      </c>
      <c r="D553" t="s">
        <v>27</v>
      </c>
      <c r="G553">
        <v>0.5</v>
      </c>
      <c r="H553">
        <v>0.5</v>
      </c>
      <c r="I553">
        <v>7480</v>
      </c>
      <c r="J553">
        <v>10615</v>
      </c>
      <c r="L553">
        <v>1338</v>
      </c>
      <c r="M553">
        <v>6.1539999999999999</v>
      </c>
      <c r="N553">
        <v>9.2710000000000008</v>
      </c>
      <c r="O553">
        <v>3.1179999999999999</v>
      </c>
      <c r="Q553">
        <v>2.4E-2</v>
      </c>
      <c r="R553">
        <v>1</v>
      </c>
      <c r="S553">
        <v>0</v>
      </c>
      <c r="T553">
        <v>0</v>
      </c>
      <c r="V553">
        <v>0</v>
      </c>
      <c r="Y553" s="12">
        <v>44852</v>
      </c>
      <c r="Z553">
        <v>0.25050925925925926</v>
      </c>
      <c r="AB553">
        <v>1</v>
      </c>
      <c r="AD553">
        <v>7.472461672537559</v>
      </c>
      <c r="AE553">
        <v>11.087921207815173</v>
      </c>
      <c r="AF553">
        <v>3.6154595352776138</v>
      </c>
      <c r="AG553">
        <v>0.13928575296441373</v>
      </c>
    </row>
    <row r="554" spans="1:62" x14ac:dyDescent="0.35">
      <c r="A554">
        <v>89</v>
      </c>
      <c r="B554">
        <v>26</v>
      </c>
      <c r="C554" t="s">
        <v>185</v>
      </c>
      <c r="D554" t="s">
        <v>27</v>
      </c>
      <c r="G554">
        <v>0.5</v>
      </c>
      <c r="H554">
        <v>0.5</v>
      </c>
      <c r="I554">
        <v>6274</v>
      </c>
      <c r="J554">
        <v>7754</v>
      </c>
      <c r="L554">
        <v>11719</v>
      </c>
      <c r="M554">
        <v>5.2279999999999998</v>
      </c>
      <c r="N554">
        <v>6.8479999999999999</v>
      </c>
      <c r="O554">
        <v>1.62</v>
      </c>
      <c r="Q554">
        <v>1.1100000000000001</v>
      </c>
      <c r="R554">
        <v>1</v>
      </c>
      <c r="S554">
        <v>0</v>
      </c>
      <c r="T554">
        <v>0</v>
      </c>
      <c r="V554">
        <v>0</v>
      </c>
      <c r="Y554" s="12">
        <v>44852</v>
      </c>
      <c r="Z554">
        <v>0.2636458333333333</v>
      </c>
      <c r="AB554">
        <v>1</v>
      </c>
      <c r="AD554">
        <v>6.280945621197124</v>
      </c>
      <c r="AE554">
        <v>8.1287617317645875</v>
      </c>
      <c r="AF554">
        <v>1.8478161105674635</v>
      </c>
      <c r="AG554">
        <v>1.2112539350738294</v>
      </c>
    </row>
    <row r="555" spans="1:62" x14ac:dyDescent="0.35">
      <c r="A555">
        <v>90</v>
      </c>
      <c r="B555">
        <v>26</v>
      </c>
      <c r="C555" t="s">
        <v>185</v>
      </c>
      <c r="D555" t="s">
        <v>27</v>
      </c>
      <c r="G555">
        <v>0.5</v>
      </c>
      <c r="H555">
        <v>0.5</v>
      </c>
      <c r="I555">
        <v>5544</v>
      </c>
      <c r="J555">
        <v>7779</v>
      </c>
      <c r="L555">
        <v>12101</v>
      </c>
      <c r="M555">
        <v>4.6680000000000001</v>
      </c>
      <c r="N555">
        <v>6.8689999999999998</v>
      </c>
      <c r="O555">
        <v>2.2000000000000002</v>
      </c>
      <c r="Q555">
        <v>1.1499999999999999</v>
      </c>
      <c r="R555">
        <v>1</v>
      </c>
      <c r="S555">
        <v>0</v>
      </c>
      <c r="T555">
        <v>0</v>
      </c>
      <c r="V555">
        <v>0</v>
      </c>
      <c r="Y555" s="12">
        <v>44852</v>
      </c>
      <c r="Z555">
        <v>0.27068287037037037</v>
      </c>
      <c r="AB555">
        <v>1</v>
      </c>
      <c r="AD555">
        <v>5.5597128538020009</v>
      </c>
      <c r="AE555">
        <v>8.1546194692344471</v>
      </c>
      <c r="AF555">
        <v>2.5949066154324463</v>
      </c>
      <c r="AG555">
        <v>1.250700216315116</v>
      </c>
      <c r="AK555">
        <v>1.9015853649526269</v>
      </c>
      <c r="AQ555">
        <v>0.63620360205208204</v>
      </c>
      <c r="AW555">
        <v>2.0222486091772471</v>
      </c>
      <c r="BC555">
        <v>1.2879797126897921</v>
      </c>
      <c r="BG555">
        <v>5.5073493789089305</v>
      </c>
      <c r="BH555">
        <v>8.1287617317645875</v>
      </c>
      <c r="BI555">
        <v>2.6214123528556583</v>
      </c>
      <c r="BJ555">
        <v>1.2426973712988865</v>
      </c>
    </row>
    <row r="556" spans="1:62" x14ac:dyDescent="0.35">
      <c r="A556">
        <v>91</v>
      </c>
      <c r="B556">
        <v>26</v>
      </c>
      <c r="C556" t="s">
        <v>185</v>
      </c>
      <c r="D556" t="s">
        <v>27</v>
      </c>
      <c r="G556">
        <v>0.5</v>
      </c>
      <c r="H556">
        <v>0.5</v>
      </c>
      <c r="I556">
        <v>5438</v>
      </c>
      <c r="J556">
        <v>7729</v>
      </c>
      <c r="L556">
        <v>11946</v>
      </c>
      <c r="M556">
        <v>4.5869999999999997</v>
      </c>
      <c r="N556">
        <v>6.8259999999999996</v>
      </c>
      <c r="O556">
        <v>2.2400000000000002</v>
      </c>
      <c r="Q556">
        <v>1.133</v>
      </c>
      <c r="R556">
        <v>1</v>
      </c>
      <c r="S556">
        <v>0</v>
      </c>
      <c r="T556">
        <v>0</v>
      </c>
      <c r="V556">
        <v>0</v>
      </c>
      <c r="Y556" s="12">
        <v>44852</v>
      </c>
      <c r="Z556">
        <v>0.27824074074074073</v>
      </c>
      <c r="AB556">
        <v>1</v>
      </c>
      <c r="AD556">
        <v>5.4549859040158593</v>
      </c>
      <c r="AE556">
        <v>8.1029039942947296</v>
      </c>
      <c r="AF556">
        <v>2.6479180902788704</v>
      </c>
      <c r="AG556">
        <v>1.234694526282657</v>
      </c>
    </row>
    <row r="557" spans="1:62" x14ac:dyDescent="0.35">
      <c r="A557">
        <v>92</v>
      </c>
      <c r="B557">
        <v>27</v>
      </c>
      <c r="C557" t="s">
        <v>186</v>
      </c>
      <c r="D557" t="s">
        <v>27</v>
      </c>
      <c r="G557">
        <v>0.5</v>
      </c>
      <c r="H557">
        <v>0.5</v>
      </c>
      <c r="I557">
        <v>4247</v>
      </c>
      <c r="J557">
        <v>7493</v>
      </c>
      <c r="L557">
        <v>2059</v>
      </c>
      <c r="M557">
        <v>3.673</v>
      </c>
      <c r="N557">
        <v>6.6269999999999998</v>
      </c>
      <c r="O557">
        <v>2.9540000000000002</v>
      </c>
      <c r="Q557">
        <v>9.9000000000000005E-2</v>
      </c>
      <c r="R557">
        <v>1</v>
      </c>
      <c r="S557">
        <v>0</v>
      </c>
      <c r="T557">
        <v>0</v>
      </c>
      <c r="V557">
        <v>0</v>
      </c>
      <c r="X557" t="s">
        <v>198</v>
      </c>
      <c r="Y557" s="12">
        <v>44852</v>
      </c>
      <c r="Z557">
        <v>0.29530092592592594</v>
      </c>
      <c r="AB557">
        <v>1</v>
      </c>
      <c r="AD557">
        <v>4.2782897040602546</v>
      </c>
      <c r="AE557">
        <v>7.8588069525792665</v>
      </c>
      <c r="AF557">
        <v>3.580517248519012</v>
      </c>
      <c r="AG557">
        <v>0.21373802724443383</v>
      </c>
    </row>
    <row r="558" spans="1:62" x14ac:dyDescent="0.35">
      <c r="A558">
        <v>93</v>
      </c>
      <c r="B558">
        <v>27</v>
      </c>
      <c r="C558" t="s">
        <v>186</v>
      </c>
      <c r="D558" t="s">
        <v>27</v>
      </c>
      <c r="G558">
        <v>0.5</v>
      </c>
      <c r="H558">
        <v>0.5</v>
      </c>
      <c r="I558">
        <v>3731</v>
      </c>
      <c r="J558">
        <v>6901</v>
      </c>
      <c r="L558">
        <v>2005</v>
      </c>
      <c r="M558">
        <v>3.278</v>
      </c>
      <c r="N558">
        <v>6.125</v>
      </c>
      <c r="O558">
        <v>2.8479999999999999</v>
      </c>
      <c r="Q558">
        <v>9.4E-2</v>
      </c>
      <c r="R558">
        <v>1</v>
      </c>
      <c r="S558">
        <v>0</v>
      </c>
      <c r="T558">
        <v>0</v>
      </c>
      <c r="V558">
        <v>0</v>
      </c>
      <c r="Y558" s="12">
        <v>44852</v>
      </c>
      <c r="Z558">
        <v>0.3024189814814815</v>
      </c>
      <c r="AB558">
        <v>1</v>
      </c>
      <c r="AD558">
        <v>3.7684868164220586</v>
      </c>
      <c r="AE558">
        <v>7.2464957292930219</v>
      </c>
      <c r="AF558">
        <v>3.4780089128709633</v>
      </c>
      <c r="AG558">
        <v>0.2081618513621577</v>
      </c>
      <c r="AK558">
        <v>3.4401869983144189</v>
      </c>
      <c r="AQ558">
        <v>0.74497294178327256</v>
      </c>
      <c r="AW558">
        <v>2.0958729643496889</v>
      </c>
      <c r="BC558">
        <v>0.64281619350238894</v>
      </c>
      <c r="BG558">
        <v>3.7047614554672839</v>
      </c>
      <c r="BH558">
        <v>7.2196036823243688</v>
      </c>
      <c r="BI558">
        <v>3.5148422268570854</v>
      </c>
      <c r="BJ558">
        <v>0.20883305771835758</v>
      </c>
    </row>
    <row r="559" spans="1:62" x14ac:dyDescent="0.35">
      <c r="A559">
        <v>94</v>
      </c>
      <c r="B559">
        <v>27</v>
      </c>
      <c r="C559" t="s">
        <v>186</v>
      </c>
      <c r="D559" t="s">
        <v>27</v>
      </c>
      <c r="G559">
        <v>0.5</v>
      </c>
      <c r="H559">
        <v>0.5</v>
      </c>
      <c r="I559">
        <v>3602</v>
      </c>
      <c r="J559">
        <v>6849</v>
      </c>
      <c r="L559">
        <v>2018</v>
      </c>
      <c r="M559">
        <v>3.1779999999999999</v>
      </c>
      <c r="N559">
        <v>6.0810000000000004</v>
      </c>
      <c r="O559">
        <v>2.9020000000000001</v>
      </c>
      <c r="Q559">
        <v>9.5000000000000001E-2</v>
      </c>
      <c r="R559">
        <v>1</v>
      </c>
      <c r="S559">
        <v>0</v>
      </c>
      <c r="T559">
        <v>0</v>
      </c>
      <c r="V559">
        <v>0</v>
      </c>
      <c r="Y559" s="12">
        <v>44852</v>
      </c>
      <c r="Z559">
        <v>0.30990740740740741</v>
      </c>
      <c r="AB559">
        <v>1</v>
      </c>
      <c r="AD559">
        <v>3.6410360945125091</v>
      </c>
      <c r="AE559">
        <v>7.1927116353557166</v>
      </c>
      <c r="AF559">
        <v>3.5516755408432075</v>
      </c>
      <c r="AG559">
        <v>0.20950426407455749</v>
      </c>
    </row>
    <row r="560" spans="1:62" x14ac:dyDescent="0.35">
      <c r="A560">
        <v>95</v>
      </c>
      <c r="B560">
        <v>3</v>
      </c>
      <c r="C560" t="s">
        <v>28</v>
      </c>
      <c r="D560" t="s">
        <v>27</v>
      </c>
      <c r="G560">
        <v>0.5</v>
      </c>
      <c r="H560">
        <v>0.5</v>
      </c>
      <c r="I560">
        <v>1189</v>
      </c>
      <c r="J560">
        <v>498</v>
      </c>
      <c r="L560">
        <v>246</v>
      </c>
      <c r="M560">
        <v>1.327</v>
      </c>
      <c r="N560">
        <v>0.70099999999999996</v>
      </c>
      <c r="O560">
        <v>0</v>
      </c>
      <c r="Q560">
        <v>0</v>
      </c>
      <c r="R560">
        <v>1</v>
      </c>
      <c r="S560">
        <v>0</v>
      </c>
      <c r="T560">
        <v>0</v>
      </c>
      <c r="V560">
        <v>0</v>
      </c>
      <c r="Y560" s="12">
        <v>44852</v>
      </c>
      <c r="Z560">
        <v>0.32214120370370369</v>
      </c>
      <c r="AB560">
        <v>1</v>
      </c>
      <c r="AD560">
        <v>1.2570160017393157</v>
      </c>
      <c r="AE560">
        <v>0.62381200851291174</v>
      </c>
      <c r="AF560">
        <v>-0.63320399322640397</v>
      </c>
      <c r="AG560">
        <v>2.652308512282989E-2</v>
      </c>
    </row>
    <row r="561" spans="1:62" x14ac:dyDescent="0.35">
      <c r="A561">
        <v>96</v>
      </c>
      <c r="B561">
        <v>3</v>
      </c>
      <c r="C561" t="s">
        <v>28</v>
      </c>
      <c r="D561" t="s">
        <v>27</v>
      </c>
      <c r="G561">
        <v>0.5</v>
      </c>
      <c r="H561">
        <v>0.5</v>
      </c>
      <c r="I561">
        <v>215</v>
      </c>
      <c r="J561">
        <v>462</v>
      </c>
      <c r="L561">
        <v>212</v>
      </c>
      <c r="M561">
        <v>0.57999999999999996</v>
      </c>
      <c r="N561">
        <v>0.67</v>
      </c>
      <c r="O561">
        <v>0.09</v>
      </c>
      <c r="Q561">
        <v>0</v>
      </c>
      <c r="R561">
        <v>1</v>
      </c>
      <c r="S561">
        <v>0</v>
      </c>
      <c r="T561">
        <v>0</v>
      </c>
      <c r="V561">
        <v>0</v>
      </c>
      <c r="Y561" s="12">
        <v>44852</v>
      </c>
      <c r="Z561">
        <v>0.32811342592592591</v>
      </c>
      <c r="AB561">
        <v>1</v>
      </c>
      <c r="AD561">
        <v>0.29471365181760362</v>
      </c>
      <c r="AE561">
        <v>0.5865768665563158</v>
      </c>
      <c r="AF561">
        <v>0.29186321473871218</v>
      </c>
      <c r="AG561">
        <v>2.30121595673227E-2</v>
      </c>
      <c r="AK561">
        <v>6.5790348191483883</v>
      </c>
      <c r="AQ561">
        <v>1.2419731099867093</v>
      </c>
      <c r="AW561">
        <v>3.8745027583528229</v>
      </c>
      <c r="BC561">
        <v>1.3371901227334226</v>
      </c>
      <c r="BG561">
        <v>0.28532774594054378</v>
      </c>
      <c r="BH561">
        <v>0.58295678331053558</v>
      </c>
      <c r="BI561">
        <v>0.2976290373699918</v>
      </c>
      <c r="BJ561">
        <v>2.316705334183037E-2</v>
      </c>
    </row>
    <row r="562" spans="1:62" x14ac:dyDescent="0.35">
      <c r="A562">
        <v>97</v>
      </c>
      <c r="B562">
        <v>3</v>
      </c>
      <c r="C562" t="s">
        <v>28</v>
      </c>
      <c r="D562" t="s">
        <v>27</v>
      </c>
      <c r="G562">
        <v>0.5</v>
      </c>
      <c r="H562">
        <v>0.5</v>
      </c>
      <c r="I562">
        <v>196</v>
      </c>
      <c r="J562">
        <v>455</v>
      </c>
      <c r="L562">
        <v>215</v>
      </c>
      <c r="M562">
        <v>0.56499999999999995</v>
      </c>
      <c r="N562">
        <v>0.66400000000000003</v>
      </c>
      <c r="O562">
        <v>9.9000000000000005E-2</v>
      </c>
      <c r="Q562">
        <v>0</v>
      </c>
      <c r="R562">
        <v>1</v>
      </c>
      <c r="S562">
        <v>0</v>
      </c>
      <c r="T562">
        <v>0</v>
      </c>
      <c r="V562">
        <v>0</v>
      </c>
      <c r="Y562" s="12">
        <v>44852</v>
      </c>
      <c r="Z562">
        <v>0.33456018518518515</v>
      </c>
      <c r="AB562">
        <v>1</v>
      </c>
      <c r="AD562">
        <v>0.27594184006348399</v>
      </c>
      <c r="AE562">
        <v>0.57933670006475546</v>
      </c>
      <c r="AF562">
        <v>0.30339486000127147</v>
      </c>
      <c r="AG562">
        <v>2.3321947116338039E-2</v>
      </c>
    </row>
    <row r="563" spans="1:62" x14ac:dyDescent="0.35">
      <c r="A563">
        <v>98</v>
      </c>
      <c r="B563">
        <v>1</v>
      </c>
      <c r="C563" t="s">
        <v>71</v>
      </c>
      <c r="D563" t="s">
        <v>27</v>
      </c>
      <c r="G563">
        <v>0.3</v>
      </c>
      <c r="H563">
        <v>0.3</v>
      </c>
      <c r="I563">
        <v>70</v>
      </c>
      <c r="J563">
        <v>30</v>
      </c>
      <c r="L563">
        <v>148</v>
      </c>
      <c r="M563">
        <v>0.78200000000000003</v>
      </c>
      <c r="N563">
        <v>0.50600000000000001</v>
      </c>
      <c r="O563">
        <v>0</v>
      </c>
      <c r="Q563">
        <v>0</v>
      </c>
      <c r="R563">
        <v>1</v>
      </c>
      <c r="S563">
        <v>0</v>
      </c>
      <c r="T563">
        <v>0</v>
      </c>
      <c r="V563">
        <v>0</v>
      </c>
      <c r="Y563" s="12">
        <v>44852</v>
      </c>
      <c r="Z563">
        <v>0.34449074074074071</v>
      </c>
      <c r="AB563">
        <v>3</v>
      </c>
      <c r="AC563" t="s">
        <v>199</v>
      </c>
      <c r="AD563">
        <v>0.25242514738483529</v>
      </c>
      <c r="AE563">
        <v>0.23292527179527373</v>
      </c>
      <c r="AF563">
        <v>-1.9499875589561566E-2</v>
      </c>
      <c r="AG563">
        <v>2.733893086943685E-2</v>
      </c>
    </row>
    <row r="564" spans="1:62" x14ac:dyDescent="0.35">
      <c r="A564">
        <v>99</v>
      </c>
      <c r="B564">
        <v>1</v>
      </c>
      <c r="C564" t="s">
        <v>71</v>
      </c>
      <c r="D564" t="s">
        <v>27</v>
      </c>
      <c r="G564">
        <v>0.3</v>
      </c>
      <c r="H564">
        <v>0.3</v>
      </c>
      <c r="I564">
        <v>69</v>
      </c>
      <c r="J564">
        <v>22</v>
      </c>
      <c r="L564">
        <v>115</v>
      </c>
      <c r="M564">
        <v>0.77900000000000003</v>
      </c>
      <c r="N564">
        <v>0.495</v>
      </c>
      <c r="O564">
        <v>0</v>
      </c>
      <c r="Q564">
        <v>0</v>
      </c>
      <c r="R564">
        <v>1</v>
      </c>
      <c r="S564">
        <v>0</v>
      </c>
      <c r="T564">
        <v>0</v>
      </c>
      <c r="V564">
        <v>0</v>
      </c>
      <c r="Y564" s="12">
        <v>44852</v>
      </c>
      <c r="Z564">
        <v>0.35006944444444449</v>
      </c>
      <c r="AB564">
        <v>3</v>
      </c>
      <c r="AC564" t="s">
        <v>199</v>
      </c>
      <c r="AD564">
        <v>0.25077849723096507</v>
      </c>
      <c r="AE564">
        <v>0.21913447847801595</v>
      </c>
      <c r="AF564">
        <v>-3.1644018752949116E-2</v>
      </c>
      <c r="AG564">
        <v>2.1659492470822279E-2</v>
      </c>
      <c r="AK564">
        <v>15.570132845230793</v>
      </c>
      <c r="AQ564">
        <v>91.637819638599055</v>
      </c>
      <c r="AW564">
        <v>236.84186890702293</v>
      </c>
      <c r="BC564">
        <v>98.65068255784864</v>
      </c>
      <c r="BG564">
        <v>0.23266534553839352</v>
      </c>
      <c r="BH564">
        <v>0.40444826367866721</v>
      </c>
      <c r="BI564">
        <v>0.17178291814027374</v>
      </c>
      <c r="BJ564">
        <v>4.2742256223255157E-2</v>
      </c>
    </row>
    <row r="565" spans="1:62" x14ac:dyDescent="0.35">
      <c r="A565">
        <v>100</v>
      </c>
      <c r="B565">
        <v>1</v>
      </c>
      <c r="C565" t="s">
        <v>71</v>
      </c>
      <c r="D565" t="s">
        <v>27</v>
      </c>
      <c r="G565">
        <v>0.3</v>
      </c>
      <c r="H565">
        <v>0.3</v>
      </c>
      <c r="I565">
        <v>47</v>
      </c>
      <c r="J565">
        <v>237</v>
      </c>
      <c r="L565">
        <v>360</v>
      </c>
      <c r="M565">
        <v>0.752</v>
      </c>
      <c r="N565">
        <v>0.79900000000000004</v>
      </c>
      <c r="O565">
        <v>4.7E-2</v>
      </c>
      <c r="Q565">
        <v>0</v>
      </c>
      <c r="R565">
        <v>1</v>
      </c>
      <c r="S565">
        <v>0</v>
      </c>
      <c r="T565">
        <v>0</v>
      </c>
      <c r="V565">
        <v>0</v>
      </c>
      <c r="Y565" s="12">
        <v>44852</v>
      </c>
      <c r="Z565">
        <v>0.35612268518518514</v>
      </c>
      <c r="AB565">
        <v>3</v>
      </c>
      <c r="AC565" t="s">
        <v>199</v>
      </c>
      <c r="AD565">
        <v>0.21455219384582194</v>
      </c>
      <c r="AE565">
        <v>0.58976204887931849</v>
      </c>
      <c r="AF565">
        <v>0.37520985503349658</v>
      </c>
      <c r="AG565">
        <v>6.3825019975688027E-2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for export</vt:lpstr>
      <vt:lpstr>notes</vt:lpstr>
      <vt:lpstr>06oct22</vt:lpstr>
      <vt:lpstr>07oct22</vt:lpstr>
      <vt:lpstr>10oct22</vt:lpstr>
      <vt:lpstr>11oct22</vt:lpstr>
      <vt:lpstr>12oct22</vt:lpstr>
      <vt:lpstr>17oct22</vt:lpstr>
      <vt:lpstr>all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2022-08-18T14:39:35Z</cp:lastPrinted>
  <dcterms:created xsi:type="dcterms:W3CDTF">2020-03-18T14:50:00Z</dcterms:created>
  <dcterms:modified xsi:type="dcterms:W3CDTF">2022-10-18T16:52:59Z</dcterms:modified>
</cp:coreProperties>
</file>