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CL Data\GC\"/>
    </mc:Choice>
  </mc:AlternateContent>
  <xr:revisionPtr revIDLastSave="0" documentId="13_ncr:1_{AB39519F-D464-4C51-B0E5-8243BB4919A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</calcChain>
</file>

<file path=xl/sharedStrings.xml><?xml version="1.0" encoding="utf-8"?>
<sst xmlns="http://schemas.openxmlformats.org/spreadsheetml/2006/main" count="908" uniqueCount="70">
  <si>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</si>
  <si>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</si>
  <si>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</si>
  <si>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</si>
  <si>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</si>
  <si>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</si>
  <si>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</si>
  <si>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</si>
  <si>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</si>
  <si>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</si>
  <si>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</si>
  <si>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</si>
  <si>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</si>
  <si>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</si>
  <si>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</si>
  <si>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</si>
  <si>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</si>
  <si>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</si>
  <si>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</si>
  <si>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</si>
  <si>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</si>
  <si>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</si>
  <si>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</si>
  <si>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</si>
  <si>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</si>
  <si>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</si>
  <si>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</si>
  <si>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</si>
  <si>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</si>
  <si>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</si>
  <si>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</si>
  <si>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</si>
  <si>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</si>
  <si>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</si>
  <si>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2024 CAL Measured headspace CO2 in ppm from GC in ppm</t>
  </si>
  <si>
    <t>FMI20240507_001.gcd</t>
  </si>
  <si>
    <t>FMI20240507_002.gcd</t>
  </si>
  <si>
    <t>FMI20240507_003.gcd</t>
  </si>
  <si>
    <t>FMI20240507_004.gcd</t>
  </si>
  <si>
    <t>FMI20240507_005.gcd</t>
  </si>
  <si>
    <t>FMI20240507_007.gcd</t>
  </si>
  <si>
    <t>FMI20240507_008.gcd</t>
  </si>
  <si>
    <t>FMI20240507_009.gcd</t>
  </si>
  <si>
    <t>FMI20240507_010.gcd</t>
  </si>
  <si>
    <t>FMI20240507_011.gcd</t>
  </si>
  <si>
    <t>FMI20240507_012.gcd</t>
  </si>
  <si>
    <t>FMI20240507_013.gcd</t>
  </si>
  <si>
    <t>FMI20240507_014.gcd</t>
  </si>
  <si>
    <t>FMI20240507_015.gcd</t>
  </si>
  <si>
    <t>FMI20240507_016.gcd</t>
  </si>
  <si>
    <t>FMI20240507_017.gcd</t>
  </si>
  <si>
    <t>FMI20240507_018.gcd</t>
  </si>
  <si>
    <t>FMI20240507_019.gcd</t>
  </si>
  <si>
    <t>FMI20240507_020.gcd</t>
  </si>
  <si>
    <t>FMI20240507_021.gcd</t>
  </si>
  <si>
    <t>FMI20240507_022.gcd</t>
  </si>
  <si>
    <t>FMI20240507_023.gcd</t>
  </si>
  <si>
    <t>FMI20240507_024.gcd</t>
  </si>
  <si>
    <t>FMI20240507_025.gcd</t>
  </si>
  <si>
    <t>FMI20240507_026.gcd</t>
  </si>
  <si>
    <t>FMI20240507_027.gcd</t>
  </si>
  <si>
    <t>FMI20240507_028.gcd</t>
  </si>
  <si>
    <t>FMI20240507_029.gcd</t>
  </si>
  <si>
    <t>FMI20240507_rerun030.gcd</t>
  </si>
  <si>
    <t>FMI20240507_rerun031.gcd</t>
  </si>
  <si>
    <t>FMI20240507_rerun032.gcd</t>
  </si>
  <si>
    <t>238 resample</t>
  </si>
  <si>
    <t>Extra peaks detected on GC. Not sure if this affects CO2 or CH4.</t>
  </si>
  <si>
    <t>Data from first injection not saved due to GC error. This is a re-sample, so headspace volume is different.</t>
  </si>
  <si>
    <t>Not refrigerated.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</si>
</sst>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9"/>
  <sheetViews>
    <sheetView tabSelected="1" topLeftCell="A4" workbookViewId="0">
      <selection activeCell="C11" sqref="C11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9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26</v>
      </c>
      <c r="BA8" s="5" t="s">
        <v>27</v>
      </c>
      <c r="BC8" s="5" t="s">
        <v>23</v>
      </c>
      <c r="BD8" s="5" t="s">
        <v>24</v>
      </c>
      <c r="BF8" s="5" t="s">
        <v>30</v>
      </c>
      <c r="BG8" s="5" t="s">
        <v>34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48</v>
      </c>
      <c r="B9" t="s">
        <v>35</v>
      </c>
      <c r="C9" s="2">
        <v>45419.496620370373</v>
      </c>
      <c r="D9" t="s">
        <v>33</v>
      </c>
      <c r="E9" t="s">
        <v>13</v>
      </c>
      <c r="F9">
        <v>0</v>
      </c>
      <c r="G9">
        <v>6.0330000000000004</v>
      </c>
      <c r="H9" s="3">
        <v>2307</v>
      </c>
      <c r="I9">
        <v>2E-3</v>
      </c>
      <c r="J9" t="s">
        <v>14</v>
      </c>
      <c r="K9" t="s">
        <v>14</v>
      </c>
      <c r="L9" t="s">
        <v>14</v>
      </c>
      <c r="M9" t="s">
        <v>14</v>
      </c>
      <c r="O9">
        <v>48</v>
      </c>
      <c r="P9" t="s">
        <v>35</v>
      </c>
      <c r="Q9" s="2">
        <v>45419.496620370373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48</v>
      </c>
      <c r="AD9" t="s">
        <v>35</v>
      </c>
      <c r="AE9" s="2">
        <v>45419.496620370373</v>
      </c>
      <c r="AF9" t="s">
        <v>33</v>
      </c>
      <c r="AG9" t="s">
        <v>13</v>
      </c>
      <c r="AH9">
        <v>0</v>
      </c>
      <c r="AI9">
        <v>12.22</v>
      </c>
      <c r="AJ9" s="3">
        <v>2917</v>
      </c>
      <c r="AK9">
        <v>0.60499999999999998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48</v>
      </c>
      <c r="AT9" s="15">
        <f t="shared" ref="AT9:AT39" si="0">IF(H9&lt;10000,((H9^2*0.00000005714)+(H9*0.002453)+(-3.811)),(IF(H9&lt;200000,((H9^2*-0.0000000002888)+(H9*0.002899)+(-4.321)),(IF(H9&lt;8000000,((H9^2*-0.0000000000062)+(H9*0.002143)+(157)),((V9^2*-0.000000031)+(V9*0.2771)+(-709.5)))))))</f>
        <v>2.1521843078599998</v>
      </c>
      <c r="AU9" s="16">
        <f t="shared" ref="AU9:AU39" si="1">IF(AJ9&lt;45000,((-0.0000000598*AJ9^2)+(0.205*AJ9)+(34.1)),((-0.00000002403*AJ9^2)+(0.2063*AJ9)+(-550.7)))</f>
        <v>631.57616843779999</v>
      </c>
      <c r="AW9" s="13">
        <f t="shared" ref="AW9:AW39" si="2">IF(H9&lt;10000,((-0.00000005795*H9^2)+(0.003823*H9)+(-6.715)),(IF(H9&lt;700000,((-0.0000000001209*H9^2)+(0.002635*H9)+(-0.4111)), ((-0.00000002007*V9^2)+(0.2564*V9)+(286.1)))))</f>
        <v>1.7962366704499999</v>
      </c>
      <c r="AX9" s="14">
        <f t="shared" ref="AX9:AX39" si="3">(-0.00000001626*AJ9^2)+(0.1912*AJ9)+(-3.858)</f>
        <v>553.73404546486006</v>
      </c>
      <c r="AZ9" s="6">
        <f t="shared" ref="AZ9:AZ39" si="4">IF(H9&lt;10000,((0.0000001453*H9^2)+(0.0008349*H9)+(-1.805)),(IF(H9&lt;700000,((-0.00000000008054*H9^2)+(0.002348*H9)+(-2.47)), ((-0.00000001938*V9^2)+(0.2471*V9)+(226.8)))))</f>
        <v>0.89443707970000008</v>
      </c>
      <c r="BA9" s="7">
        <f t="shared" ref="BA9:BA39" si="5">(-0.00000002552*AJ9^2)+(0.2067*AJ9)+(-103.7)</f>
        <v>499.02675315272</v>
      </c>
      <c r="BC9" s="11">
        <f t="shared" ref="BC9:BC39" si="6">IF(H9&lt;10000,((H9^2*0.00000054)+(H9*-0.004765)+(12.72)),(IF(H9&lt;200000,((H9^2*-0.000000001577)+(H9*0.003043)+(-10.42)),(IF(H9&lt;8000000,((H9^2*-0.0000000000186)+(H9*0.00194)+(154.1)),((V9^2*-0.00000002)+(V9*0.2565)+(-1032)))))))</f>
        <v>4.6011594599999999</v>
      </c>
      <c r="BD9" s="12">
        <f t="shared" ref="BD9:BD39" si="7">IF(AJ9&lt;45000,((-0.0000004561*AJ9^2)+(0.244*AJ9)+(-21.72)),((-0.0000000409*AJ9^2)+(0.2477*AJ9)+(-1777)))</f>
        <v>686.1470957270999</v>
      </c>
      <c r="BF9" s="15">
        <f t="shared" ref="BF9:BF39" si="8">IF(H9&lt;10000,((H9^2*0.00000005714)+(H9*0.002453)+(-3.811)),(IF(H9&lt;200000,((H9^2*-0.0000000002888)+(H9*0.002899)+(-4.321)),(IF(H9&lt;8000000,((H9^2*-0.0000000000062)+(H9*0.002143)+(157)),((V9^2*-0.000000031)+(V9*0.2771)+(-709.5)))))))</f>
        <v>2.1521843078599998</v>
      </c>
      <c r="BG9" s="16">
        <f t="shared" ref="BG9:BG39" si="9">IF(AJ9&lt;45000,((-0.0000000598*AJ9^2)+(0.205*AJ9)+(34.1)),((-0.00000002403*AJ9^2)+(0.2063*AJ9)+(-550.7)))</f>
        <v>631.57616843779999</v>
      </c>
      <c r="BI9">
        <v>48</v>
      </c>
      <c r="BJ9" t="s">
        <v>35</v>
      </c>
      <c r="BK9" s="2">
        <v>45419.496620370373</v>
      </c>
      <c r="BL9" t="s">
        <v>33</v>
      </c>
      <c r="BM9" t="s">
        <v>13</v>
      </c>
      <c r="BN9">
        <v>0</v>
      </c>
      <c r="BO9">
        <v>2.7029999999999998</v>
      </c>
      <c r="BP9" s="3">
        <v>5149554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49</v>
      </c>
      <c r="B10" t="s">
        <v>36</v>
      </c>
      <c r="C10" s="2">
        <v>45419.518020833333</v>
      </c>
      <c r="D10" t="s">
        <v>32</v>
      </c>
      <c r="E10" t="s">
        <v>13</v>
      </c>
      <c r="F10">
        <v>0</v>
      </c>
      <c r="G10">
        <v>6.0179999999999998</v>
      </c>
      <c r="H10" s="3">
        <v>1055922</v>
      </c>
      <c r="I10">
        <v>2.6619999999999999</v>
      </c>
      <c r="J10" t="s">
        <v>14</v>
      </c>
      <c r="K10" t="s">
        <v>14</v>
      </c>
      <c r="L10" t="s">
        <v>14</v>
      </c>
      <c r="M10" t="s">
        <v>14</v>
      </c>
      <c r="O10">
        <v>49</v>
      </c>
      <c r="P10" t="s">
        <v>36</v>
      </c>
      <c r="Q10" s="2">
        <v>45419.518020833333</v>
      </c>
      <c r="R10" t="s">
        <v>32</v>
      </c>
      <c r="S10" t="s">
        <v>13</v>
      </c>
      <c r="T10">
        <v>0</v>
      </c>
      <c r="U10">
        <v>5.968</v>
      </c>
      <c r="V10" s="3">
        <v>9402</v>
      </c>
      <c r="W10">
        <v>2.798</v>
      </c>
      <c r="X10" t="s">
        <v>14</v>
      </c>
      <c r="Y10" t="s">
        <v>14</v>
      </c>
      <c r="Z10" t="s">
        <v>14</v>
      </c>
      <c r="AA10" t="s">
        <v>14</v>
      </c>
      <c r="AC10">
        <v>49</v>
      </c>
      <c r="AD10" t="s">
        <v>36</v>
      </c>
      <c r="AE10" s="2">
        <v>45419.518020833333</v>
      </c>
      <c r="AF10" t="s">
        <v>32</v>
      </c>
      <c r="AG10" t="s">
        <v>13</v>
      </c>
      <c r="AH10">
        <v>0</v>
      </c>
      <c r="AI10">
        <v>12.208</v>
      </c>
      <c r="AJ10" s="3">
        <v>7313</v>
      </c>
      <c r="AK10">
        <v>1.571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49</v>
      </c>
      <c r="AT10" s="15">
        <f t="shared" si="0"/>
        <v>2412.9280241254792</v>
      </c>
      <c r="AU10" s="16">
        <f t="shared" si="1"/>
        <v>1530.0668978537999</v>
      </c>
      <c r="AW10" s="13">
        <f t="shared" si="2"/>
        <v>2694.9986600877201</v>
      </c>
      <c r="AX10" s="14">
        <f t="shared" si="3"/>
        <v>1393.51801570406</v>
      </c>
      <c r="AZ10" s="6">
        <f t="shared" si="4"/>
        <v>2548.3210544344802</v>
      </c>
      <c r="BA10" s="7">
        <f t="shared" si="5"/>
        <v>1406.5322911911198</v>
      </c>
      <c r="BC10" s="11">
        <f t="shared" si="6"/>
        <v>2181.8502143764376</v>
      </c>
      <c r="BD10" s="12">
        <f t="shared" si="7"/>
        <v>1738.2597861391</v>
      </c>
      <c r="BF10" s="15">
        <f t="shared" si="8"/>
        <v>2412.9280241254792</v>
      </c>
      <c r="BG10" s="16">
        <f t="shared" si="9"/>
        <v>1530.0668978537999</v>
      </c>
      <c r="BI10">
        <v>49</v>
      </c>
      <c r="BJ10" t="s">
        <v>36</v>
      </c>
      <c r="BK10" s="2">
        <v>45419.518020833333</v>
      </c>
      <c r="BL10" t="s">
        <v>32</v>
      </c>
      <c r="BM10" t="s">
        <v>13</v>
      </c>
      <c r="BN10">
        <v>0</v>
      </c>
      <c r="BO10">
        <v>2.7309999999999999</v>
      </c>
      <c r="BP10" s="3">
        <v>4866282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50</v>
      </c>
      <c r="B11" t="s">
        <v>37</v>
      </c>
      <c r="C11" s="2">
        <v>45419.539421296293</v>
      </c>
      <c r="D11" t="s">
        <v>31</v>
      </c>
      <c r="E11" t="s">
        <v>13</v>
      </c>
      <c r="F11">
        <v>0</v>
      </c>
      <c r="G11">
        <v>6.0369999999999999</v>
      </c>
      <c r="H11" s="3">
        <v>3398</v>
      </c>
      <c r="I11">
        <v>5.0000000000000001E-3</v>
      </c>
      <c r="J11" t="s">
        <v>14</v>
      </c>
      <c r="K11" t="s">
        <v>14</v>
      </c>
      <c r="L11" t="s">
        <v>14</v>
      </c>
      <c r="M11" t="s">
        <v>14</v>
      </c>
      <c r="O11">
        <v>50</v>
      </c>
      <c r="P11" t="s">
        <v>37</v>
      </c>
      <c r="Q11" s="2">
        <v>45419.539421296293</v>
      </c>
      <c r="R11" t="s">
        <v>31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50</v>
      </c>
      <c r="AD11" t="s">
        <v>37</v>
      </c>
      <c r="AE11" s="2">
        <v>45419.539421296293</v>
      </c>
      <c r="AF11" t="s">
        <v>31</v>
      </c>
      <c r="AG11" t="s">
        <v>13</v>
      </c>
      <c r="AH11">
        <v>0</v>
      </c>
      <c r="AI11">
        <v>12.255000000000001</v>
      </c>
      <c r="AJ11" s="3">
        <v>1196</v>
      </c>
      <c r="AK11">
        <v>0.22500000000000001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50</v>
      </c>
      <c r="AT11" s="15">
        <f t="shared" si="0"/>
        <v>5.1840555245599997</v>
      </c>
      <c r="AU11" s="16">
        <f t="shared" si="1"/>
        <v>279.19446112319997</v>
      </c>
      <c r="AW11" s="13">
        <f t="shared" si="2"/>
        <v>5.6064398881999988</v>
      </c>
      <c r="AX11" s="14">
        <f t="shared" si="3"/>
        <v>224.79394143584003</v>
      </c>
      <c r="AZ11" s="6">
        <f t="shared" si="4"/>
        <v>2.7096827012000002</v>
      </c>
      <c r="BA11" s="7">
        <f t="shared" si="5"/>
        <v>143.47669578367999</v>
      </c>
      <c r="BC11" s="11">
        <f t="shared" si="6"/>
        <v>2.763588160000003</v>
      </c>
      <c r="BD11" s="12">
        <f t="shared" si="7"/>
        <v>269.45158726240004</v>
      </c>
      <c r="BF11" s="15">
        <f t="shared" si="8"/>
        <v>5.1840555245599997</v>
      </c>
      <c r="BG11" s="16">
        <f t="shared" si="9"/>
        <v>279.19446112319997</v>
      </c>
      <c r="BI11">
        <v>50</v>
      </c>
      <c r="BJ11" t="s">
        <v>37</v>
      </c>
      <c r="BK11" s="2">
        <v>45419.539421296293</v>
      </c>
      <c r="BL11" t="s">
        <v>31</v>
      </c>
      <c r="BM11" t="s">
        <v>13</v>
      </c>
      <c r="BN11">
        <v>0</v>
      </c>
      <c r="BO11">
        <v>2.7309999999999999</v>
      </c>
      <c r="BP11" s="3">
        <v>4954681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51</v>
      </c>
      <c r="B12" t="s">
        <v>38</v>
      </c>
      <c r="C12" s="2">
        <v>45419.560856481483</v>
      </c>
      <c r="D12">
        <v>325</v>
      </c>
      <c r="E12" t="s">
        <v>13</v>
      </c>
      <c r="F12">
        <v>0</v>
      </c>
      <c r="G12">
        <v>6.024</v>
      </c>
      <c r="H12" s="3">
        <v>3116</v>
      </c>
      <c r="I12">
        <v>4.0000000000000001E-3</v>
      </c>
      <c r="J12" t="s">
        <v>14</v>
      </c>
      <c r="K12" t="s">
        <v>14</v>
      </c>
      <c r="L12" t="s">
        <v>14</v>
      </c>
      <c r="M12" t="s">
        <v>14</v>
      </c>
      <c r="O12">
        <v>51</v>
      </c>
      <c r="P12" t="s">
        <v>38</v>
      </c>
      <c r="Q12" s="2">
        <v>45419.560856481483</v>
      </c>
      <c r="R12">
        <v>325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51</v>
      </c>
      <c r="AD12" t="s">
        <v>38</v>
      </c>
      <c r="AE12" s="2">
        <v>45419.560856481483</v>
      </c>
      <c r="AF12">
        <v>325</v>
      </c>
      <c r="AG12" t="s">
        <v>13</v>
      </c>
      <c r="AH12">
        <v>0</v>
      </c>
      <c r="AI12">
        <v>12.129</v>
      </c>
      <c r="AJ12" s="3">
        <v>73282</v>
      </c>
      <c r="AK12">
        <v>15.782999999999999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51</v>
      </c>
      <c r="AT12" s="15">
        <f t="shared" si="0"/>
        <v>4.3873463158400003</v>
      </c>
      <c r="AU12" s="16">
        <f t="shared" si="1"/>
        <v>14438.32945587828</v>
      </c>
      <c r="AW12" s="13">
        <f t="shared" si="2"/>
        <v>4.6348050248000003</v>
      </c>
      <c r="AX12" s="14">
        <f t="shared" si="3"/>
        <v>13920.34011021976</v>
      </c>
      <c r="AZ12" s="6">
        <f t="shared" si="4"/>
        <v>2.2073323568000003</v>
      </c>
      <c r="BA12" s="7">
        <f t="shared" si="5"/>
        <v>14906.64058110752</v>
      </c>
      <c r="BC12" s="11">
        <f t="shared" si="6"/>
        <v>3.115366240000002</v>
      </c>
      <c r="BD12" s="12">
        <f t="shared" si="7"/>
        <v>16155.308112668401</v>
      </c>
      <c r="BF12" s="15">
        <f t="shared" si="8"/>
        <v>4.3873463158400003</v>
      </c>
      <c r="BG12" s="16">
        <f t="shared" si="9"/>
        <v>14438.32945587828</v>
      </c>
      <c r="BI12">
        <v>51</v>
      </c>
      <c r="BJ12" t="s">
        <v>38</v>
      </c>
      <c r="BK12" s="2">
        <v>45419.560856481483</v>
      </c>
      <c r="BL12">
        <v>325</v>
      </c>
      <c r="BM12" t="s">
        <v>13</v>
      </c>
      <c r="BN12">
        <v>0</v>
      </c>
      <c r="BO12">
        <v>2.8839999999999999</v>
      </c>
      <c r="BP12" s="3">
        <v>811144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52</v>
      </c>
      <c r="B13" t="s">
        <v>39</v>
      </c>
      <c r="C13" s="2">
        <v>45419.582291666666</v>
      </c>
      <c r="D13">
        <v>41</v>
      </c>
      <c r="E13" t="s">
        <v>13</v>
      </c>
      <c r="F13">
        <v>0</v>
      </c>
      <c r="G13">
        <v>6.0339999999999998</v>
      </c>
      <c r="H13" s="3">
        <v>3172</v>
      </c>
      <c r="I13">
        <v>5.0000000000000001E-3</v>
      </c>
      <c r="J13" t="s">
        <v>14</v>
      </c>
      <c r="K13" t="s">
        <v>14</v>
      </c>
      <c r="L13" t="s">
        <v>14</v>
      </c>
      <c r="M13" t="s">
        <v>14</v>
      </c>
      <c r="O13">
        <v>52</v>
      </c>
      <c r="P13" t="s">
        <v>39</v>
      </c>
      <c r="Q13" s="2">
        <v>45419.582291666666</v>
      </c>
      <c r="R13">
        <v>41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52</v>
      </c>
      <c r="AD13" t="s">
        <v>39</v>
      </c>
      <c r="AE13" s="2">
        <v>45419.582291666666</v>
      </c>
      <c r="AF13">
        <v>41</v>
      </c>
      <c r="AG13" t="s">
        <v>13</v>
      </c>
      <c r="AH13">
        <v>0</v>
      </c>
      <c r="AI13">
        <v>12.138</v>
      </c>
      <c r="AJ13" s="3">
        <v>61936</v>
      </c>
      <c r="AK13">
        <v>13.377000000000001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52</v>
      </c>
      <c r="AT13" s="15">
        <f t="shared" si="0"/>
        <v>4.5448349097599987</v>
      </c>
      <c r="AU13" s="16">
        <f t="shared" si="1"/>
        <v>12134.516083653119</v>
      </c>
      <c r="AW13" s="13">
        <f t="shared" si="2"/>
        <v>4.8284872072000002</v>
      </c>
      <c r="AX13" s="14">
        <f t="shared" si="3"/>
        <v>11775.930732759041</v>
      </c>
      <c r="AZ13" s="6">
        <f t="shared" si="4"/>
        <v>2.3052509552</v>
      </c>
      <c r="BA13" s="7">
        <f t="shared" si="5"/>
        <v>12600.574742190078</v>
      </c>
      <c r="BC13" s="11">
        <f t="shared" si="6"/>
        <v>3.0386753600000009</v>
      </c>
      <c r="BD13" s="12">
        <f t="shared" si="7"/>
        <v>13407.652014873602</v>
      </c>
      <c r="BF13" s="15">
        <f t="shared" si="8"/>
        <v>4.5448349097599987</v>
      </c>
      <c r="BG13" s="16">
        <f t="shared" si="9"/>
        <v>12134.516083653119</v>
      </c>
      <c r="BI13">
        <v>52</v>
      </c>
      <c r="BJ13" t="s">
        <v>39</v>
      </c>
      <c r="BK13" s="2">
        <v>45419.582291666666</v>
      </c>
      <c r="BL13">
        <v>41</v>
      </c>
      <c r="BM13" t="s">
        <v>13</v>
      </c>
      <c r="BN13">
        <v>0</v>
      </c>
      <c r="BO13">
        <v>2.8820000000000001</v>
      </c>
      <c r="BP13" s="3">
        <v>801620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53</v>
      </c>
      <c r="B14" t="s">
        <v>40</v>
      </c>
      <c r="C14" s="2">
        <v>45419.648831018516</v>
      </c>
      <c r="D14">
        <v>183</v>
      </c>
      <c r="E14" t="s">
        <v>13</v>
      </c>
      <c r="F14">
        <v>0</v>
      </c>
      <c r="G14">
        <v>6.0220000000000002</v>
      </c>
      <c r="H14" s="3">
        <v>4025</v>
      </c>
      <c r="I14">
        <v>7.0000000000000001E-3</v>
      </c>
      <c r="J14" t="s">
        <v>14</v>
      </c>
      <c r="K14" t="s">
        <v>14</v>
      </c>
      <c r="L14" t="s">
        <v>14</v>
      </c>
      <c r="M14" t="s">
        <v>14</v>
      </c>
      <c r="O14">
        <v>53</v>
      </c>
      <c r="P14" t="s">
        <v>40</v>
      </c>
      <c r="Q14" s="2">
        <v>45419.648831018516</v>
      </c>
      <c r="R14">
        <v>183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53</v>
      </c>
      <c r="AD14" t="s">
        <v>40</v>
      </c>
      <c r="AE14" s="2">
        <v>45419.648831018516</v>
      </c>
      <c r="AF14">
        <v>183</v>
      </c>
      <c r="AG14" t="s">
        <v>13</v>
      </c>
      <c r="AH14">
        <v>0</v>
      </c>
      <c r="AI14">
        <v>12.166</v>
      </c>
      <c r="AJ14" s="3">
        <v>77252</v>
      </c>
      <c r="AK14">
        <v>16.620999999999999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53</v>
      </c>
      <c r="AT14" s="15">
        <f t="shared" si="0"/>
        <v>6.9880287125000002</v>
      </c>
      <c r="AU14" s="16">
        <f t="shared" si="1"/>
        <v>15242.979647758881</v>
      </c>
      <c r="AW14" s="13">
        <f t="shared" si="2"/>
        <v>7.7337487812500001</v>
      </c>
      <c r="AX14" s="14">
        <f t="shared" si="3"/>
        <v>14669.686809344961</v>
      </c>
      <c r="AZ14" s="6">
        <f t="shared" si="4"/>
        <v>3.9094233125000004</v>
      </c>
      <c r="BA14" s="7">
        <f t="shared" si="5"/>
        <v>15711.988319217919</v>
      </c>
      <c r="BC14" s="11">
        <f t="shared" si="6"/>
        <v>2.2892125000000014</v>
      </c>
      <c r="BD14" s="12">
        <f t="shared" si="7"/>
        <v>17114.234455486399</v>
      </c>
      <c r="BF14" s="15">
        <f t="shared" si="8"/>
        <v>6.9880287125000002</v>
      </c>
      <c r="BG14" s="16">
        <f t="shared" si="9"/>
        <v>15242.979647758881</v>
      </c>
      <c r="BI14">
        <v>53</v>
      </c>
      <c r="BJ14" t="s">
        <v>40</v>
      </c>
      <c r="BK14" s="2">
        <v>45419.648831018516</v>
      </c>
      <c r="BL14">
        <v>183</v>
      </c>
      <c r="BM14" t="s">
        <v>13</v>
      </c>
      <c r="BN14">
        <v>0</v>
      </c>
      <c r="BO14">
        <v>2.8740000000000001</v>
      </c>
      <c r="BP14" s="3">
        <v>1123264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54</v>
      </c>
      <c r="B15" t="s">
        <v>41</v>
      </c>
      <c r="C15" s="2">
        <v>45419.670208333337</v>
      </c>
      <c r="D15">
        <v>140</v>
      </c>
      <c r="E15" t="s">
        <v>13</v>
      </c>
      <c r="F15">
        <v>0</v>
      </c>
      <c r="G15">
        <v>6.0250000000000004</v>
      </c>
      <c r="H15" s="3">
        <v>37120</v>
      </c>
      <c r="I15">
        <v>0.09</v>
      </c>
      <c r="J15" t="s">
        <v>14</v>
      </c>
      <c r="K15" t="s">
        <v>14</v>
      </c>
      <c r="L15" t="s">
        <v>14</v>
      </c>
      <c r="M15" t="s">
        <v>14</v>
      </c>
      <c r="O15">
        <v>54</v>
      </c>
      <c r="P15" t="s">
        <v>41</v>
      </c>
      <c r="Q15" s="2">
        <v>45419.670208333337</v>
      </c>
      <c r="R15">
        <v>140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54</v>
      </c>
      <c r="AD15" t="s">
        <v>41</v>
      </c>
      <c r="AE15" s="2">
        <v>45419.670208333337</v>
      </c>
      <c r="AF15">
        <v>140</v>
      </c>
      <c r="AG15" t="s">
        <v>13</v>
      </c>
      <c r="AH15">
        <v>0</v>
      </c>
      <c r="AI15">
        <v>12.196999999999999</v>
      </c>
      <c r="AJ15" s="3">
        <v>4303</v>
      </c>
      <c r="AK15">
        <v>0.91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54</v>
      </c>
      <c r="AT15" s="15">
        <f t="shared" si="0"/>
        <v>102.89194409728002</v>
      </c>
      <c r="AU15" s="16">
        <f t="shared" si="1"/>
        <v>915.10775462179993</v>
      </c>
      <c r="AW15" s="13">
        <f t="shared" si="2"/>
        <v>97.233512567040009</v>
      </c>
      <c r="AX15" s="14">
        <f t="shared" si="3"/>
        <v>818.57453294566005</v>
      </c>
      <c r="AZ15" s="6">
        <f t="shared" si="4"/>
        <v>84.576784385023998</v>
      </c>
      <c r="BA15" s="7">
        <f t="shared" si="5"/>
        <v>785.25757655431983</v>
      </c>
      <c r="BC15" s="11">
        <f t="shared" si="6"/>
        <v>100.36322053120001</v>
      </c>
      <c r="BD15" s="12">
        <f t="shared" si="7"/>
        <v>1019.7669395150999</v>
      </c>
      <c r="BF15" s="15">
        <f t="shared" si="8"/>
        <v>102.89194409728002</v>
      </c>
      <c r="BG15" s="16">
        <f t="shared" si="9"/>
        <v>915.10775462179993</v>
      </c>
      <c r="BI15">
        <v>54</v>
      </c>
      <c r="BJ15" t="s">
        <v>41</v>
      </c>
      <c r="BK15" s="2">
        <v>45419.670208333337</v>
      </c>
      <c r="BL15">
        <v>140</v>
      </c>
      <c r="BM15" t="s">
        <v>13</v>
      </c>
      <c r="BN15">
        <v>0</v>
      </c>
      <c r="BO15">
        <v>2.8679999999999999</v>
      </c>
      <c r="BP15" s="3">
        <v>1031648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55</v>
      </c>
      <c r="B16" t="s">
        <v>42</v>
      </c>
      <c r="C16" s="2">
        <v>45419.691631944443</v>
      </c>
      <c r="D16">
        <v>340</v>
      </c>
      <c r="E16" t="s">
        <v>13</v>
      </c>
      <c r="F16">
        <v>0</v>
      </c>
      <c r="G16">
        <v>6.024</v>
      </c>
      <c r="H16" s="3">
        <v>99611</v>
      </c>
      <c r="I16">
        <v>0.247</v>
      </c>
      <c r="J16" t="s">
        <v>14</v>
      </c>
      <c r="K16" t="s">
        <v>14</v>
      </c>
      <c r="L16" t="s">
        <v>14</v>
      </c>
      <c r="M16" t="s">
        <v>14</v>
      </c>
      <c r="O16">
        <v>55</v>
      </c>
      <c r="P16" t="s">
        <v>42</v>
      </c>
      <c r="Q16" s="2">
        <v>45419.691631944443</v>
      </c>
      <c r="R16">
        <v>340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55</v>
      </c>
      <c r="AD16" t="s">
        <v>42</v>
      </c>
      <c r="AE16" s="2">
        <v>45419.691631944443</v>
      </c>
      <c r="AF16">
        <v>340</v>
      </c>
      <c r="AG16" t="s">
        <v>13</v>
      </c>
      <c r="AH16">
        <v>0</v>
      </c>
      <c r="AI16">
        <v>12.129</v>
      </c>
      <c r="AJ16" s="3">
        <v>70453</v>
      </c>
      <c r="AK16">
        <v>15.183999999999999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55</v>
      </c>
      <c r="AT16" s="15">
        <f t="shared" si="0"/>
        <v>281.58571393849519</v>
      </c>
      <c r="AU16" s="16">
        <f t="shared" si="1"/>
        <v>13864.47798622773</v>
      </c>
      <c r="AW16" s="13">
        <f t="shared" si="2"/>
        <v>260.86427272529113</v>
      </c>
      <c r="AX16" s="14">
        <f t="shared" si="3"/>
        <v>13386.04705410166</v>
      </c>
      <c r="AZ16" s="6">
        <f t="shared" si="4"/>
        <v>230.61748182460664</v>
      </c>
      <c r="BA16" s="7">
        <f t="shared" si="5"/>
        <v>14332.263384666319</v>
      </c>
      <c r="BC16" s="11">
        <f t="shared" si="6"/>
        <v>277.04872496678303</v>
      </c>
      <c r="BD16" s="12">
        <f t="shared" si="7"/>
        <v>15471.195828951899</v>
      </c>
      <c r="BF16" s="15">
        <f t="shared" si="8"/>
        <v>281.58571393849519</v>
      </c>
      <c r="BG16" s="16">
        <f t="shared" si="9"/>
        <v>13864.47798622773</v>
      </c>
      <c r="BI16">
        <v>55</v>
      </c>
      <c r="BJ16" t="s">
        <v>42</v>
      </c>
      <c r="BK16" s="2">
        <v>45419.691631944443</v>
      </c>
      <c r="BL16">
        <v>340</v>
      </c>
      <c r="BM16" t="s">
        <v>13</v>
      </c>
      <c r="BN16">
        <v>0</v>
      </c>
      <c r="BO16">
        <v>2.8730000000000002</v>
      </c>
      <c r="BP16" s="3">
        <v>953023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56</v>
      </c>
      <c r="B17" t="s">
        <v>43</v>
      </c>
      <c r="C17" s="2">
        <v>45419.71303240741</v>
      </c>
      <c r="D17">
        <v>90</v>
      </c>
      <c r="E17" t="s">
        <v>13</v>
      </c>
      <c r="F17">
        <v>0</v>
      </c>
      <c r="G17">
        <v>6.0289999999999999</v>
      </c>
      <c r="H17" s="3">
        <v>44008</v>
      </c>
      <c r="I17">
        <v>0.107</v>
      </c>
      <c r="J17" t="s">
        <v>14</v>
      </c>
      <c r="K17" t="s">
        <v>14</v>
      </c>
      <c r="L17" t="s">
        <v>14</v>
      </c>
      <c r="M17" t="s">
        <v>14</v>
      </c>
      <c r="O17">
        <v>56</v>
      </c>
      <c r="P17" t="s">
        <v>43</v>
      </c>
      <c r="Q17" s="2">
        <v>45419.71303240741</v>
      </c>
      <c r="R17">
        <v>90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56</v>
      </c>
      <c r="AD17" t="s">
        <v>43</v>
      </c>
      <c r="AE17" s="2">
        <v>45419.71303240741</v>
      </c>
      <c r="AF17">
        <v>90</v>
      </c>
      <c r="AG17" t="s">
        <v>13</v>
      </c>
      <c r="AH17">
        <v>0</v>
      </c>
      <c r="AI17">
        <v>12.202999999999999</v>
      </c>
      <c r="AJ17" s="3">
        <v>5624</v>
      </c>
      <c r="AK17">
        <v>1.2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56</v>
      </c>
      <c r="AT17" s="15">
        <f t="shared" si="0"/>
        <v>122.69887186631681</v>
      </c>
      <c r="AU17" s="16">
        <f t="shared" si="1"/>
        <v>1185.1285633151997</v>
      </c>
      <c r="AW17" s="13">
        <f t="shared" si="2"/>
        <v>115.3158324786624</v>
      </c>
      <c r="AX17" s="14">
        <f t="shared" si="3"/>
        <v>1070.9365063462401</v>
      </c>
      <c r="AZ17" s="6">
        <f t="shared" si="4"/>
        <v>100.70480185468544</v>
      </c>
      <c r="BA17" s="7">
        <f t="shared" si="5"/>
        <v>1057.97361832448</v>
      </c>
      <c r="BC17" s="11">
        <f t="shared" si="6"/>
        <v>120.442161691072</v>
      </c>
      <c r="BD17" s="12">
        <f t="shared" si="7"/>
        <v>1336.1098416063999</v>
      </c>
      <c r="BF17" s="15">
        <f t="shared" si="8"/>
        <v>122.69887186631681</v>
      </c>
      <c r="BG17" s="16">
        <f t="shared" si="9"/>
        <v>1185.1285633151997</v>
      </c>
      <c r="BI17">
        <v>56</v>
      </c>
      <c r="BJ17" t="s">
        <v>43</v>
      </c>
      <c r="BK17" s="2">
        <v>45419.71303240741</v>
      </c>
      <c r="BL17">
        <v>90</v>
      </c>
      <c r="BM17" t="s">
        <v>13</v>
      </c>
      <c r="BN17">
        <v>0</v>
      </c>
      <c r="BO17">
        <v>2.8740000000000001</v>
      </c>
      <c r="BP17" s="3">
        <v>1002706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57</v>
      </c>
      <c r="B18" t="s">
        <v>44</v>
      </c>
      <c r="C18" s="2">
        <v>45419.734432870369</v>
      </c>
      <c r="D18">
        <v>386</v>
      </c>
      <c r="E18" t="s">
        <v>13</v>
      </c>
      <c r="F18">
        <v>0</v>
      </c>
      <c r="G18">
        <v>6.0759999999999996</v>
      </c>
      <c r="H18" s="3">
        <v>2574</v>
      </c>
      <c r="I18">
        <v>3.0000000000000001E-3</v>
      </c>
      <c r="J18" t="s">
        <v>14</v>
      </c>
      <c r="K18" t="s">
        <v>14</v>
      </c>
      <c r="L18" t="s">
        <v>14</v>
      </c>
      <c r="M18" t="s">
        <v>14</v>
      </c>
      <c r="O18">
        <v>57</v>
      </c>
      <c r="P18" t="s">
        <v>44</v>
      </c>
      <c r="Q18" s="2">
        <v>45419.734432870369</v>
      </c>
      <c r="R18">
        <v>386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57</v>
      </c>
      <c r="AD18" t="s">
        <v>44</v>
      </c>
      <c r="AE18" s="2">
        <v>45419.734432870369</v>
      </c>
      <c r="AF18">
        <v>386</v>
      </c>
      <c r="AG18" t="s">
        <v>13</v>
      </c>
      <c r="AH18">
        <v>0</v>
      </c>
      <c r="AI18">
        <v>12.129</v>
      </c>
      <c r="AJ18" s="3">
        <v>75291</v>
      </c>
      <c r="AK18">
        <v>16.207000000000001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57</v>
      </c>
      <c r="AT18" s="15">
        <f t="shared" si="0"/>
        <v>2.8816016986399999</v>
      </c>
      <c r="AU18" s="16">
        <f t="shared" si="1"/>
        <v>14845.61360561557</v>
      </c>
      <c r="AW18" s="13">
        <f t="shared" si="2"/>
        <v>2.7414556658000002</v>
      </c>
      <c r="AX18" s="14">
        <f t="shared" si="3"/>
        <v>14299.607574086942</v>
      </c>
      <c r="AZ18" s="6">
        <f t="shared" si="4"/>
        <v>1.3067142628000001</v>
      </c>
      <c r="BA18" s="7">
        <f t="shared" si="5"/>
        <v>15314.283590940879</v>
      </c>
      <c r="BC18" s="11">
        <f t="shared" si="6"/>
        <v>4.0326470400000005</v>
      </c>
      <c r="BD18" s="12">
        <f t="shared" si="7"/>
        <v>16640.7294515471</v>
      </c>
      <c r="BF18" s="15">
        <f t="shared" si="8"/>
        <v>2.8816016986399999</v>
      </c>
      <c r="BG18" s="16">
        <f t="shared" si="9"/>
        <v>14845.61360561557</v>
      </c>
      <c r="BI18">
        <v>57</v>
      </c>
      <c r="BJ18" t="s">
        <v>44</v>
      </c>
      <c r="BK18" s="2">
        <v>45419.734432870369</v>
      </c>
      <c r="BL18">
        <v>386</v>
      </c>
      <c r="BM18" t="s">
        <v>13</v>
      </c>
      <c r="BN18">
        <v>0</v>
      </c>
      <c r="BO18">
        <v>2.8780000000000001</v>
      </c>
      <c r="BP18" s="3">
        <v>847063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58</v>
      </c>
      <c r="B19" t="s">
        <v>45</v>
      </c>
      <c r="C19" s="2">
        <v>45419.755879629629</v>
      </c>
      <c r="D19">
        <v>108</v>
      </c>
      <c r="E19" t="s">
        <v>13</v>
      </c>
      <c r="F19">
        <v>0</v>
      </c>
      <c r="G19">
        <v>6.1230000000000002</v>
      </c>
      <c r="H19" s="3">
        <v>3267</v>
      </c>
      <c r="I19">
        <v>5.0000000000000001E-3</v>
      </c>
      <c r="J19" t="s">
        <v>14</v>
      </c>
      <c r="K19" t="s">
        <v>14</v>
      </c>
      <c r="L19" t="s">
        <v>14</v>
      </c>
      <c r="M19" t="s">
        <v>14</v>
      </c>
      <c r="O19">
        <v>58</v>
      </c>
      <c r="P19" t="s">
        <v>45</v>
      </c>
      <c r="Q19" s="2">
        <v>45419.755879629629</v>
      </c>
      <c r="R19">
        <v>108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58</v>
      </c>
      <c r="AD19" t="s">
        <v>45</v>
      </c>
      <c r="AE19" s="2">
        <v>45419.755879629629</v>
      </c>
      <c r="AF19">
        <v>108</v>
      </c>
      <c r="AG19" t="s">
        <v>13</v>
      </c>
      <c r="AH19">
        <v>0</v>
      </c>
      <c r="AI19">
        <v>12.246</v>
      </c>
      <c r="AJ19" s="3">
        <v>82628</v>
      </c>
      <c r="AK19">
        <v>17.751999999999999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58</v>
      </c>
      <c r="AT19" s="15">
        <f t="shared" si="0"/>
        <v>4.8128227334600009</v>
      </c>
      <c r="AU19" s="16">
        <f t="shared" si="1"/>
        <v>16331.39430519248</v>
      </c>
      <c r="AW19" s="13">
        <f t="shared" si="2"/>
        <v>5.1562239024499998</v>
      </c>
      <c r="AX19" s="14">
        <f t="shared" si="3"/>
        <v>15683.602297396161</v>
      </c>
      <c r="AZ19" s="6">
        <f t="shared" si="4"/>
        <v>2.4734471917</v>
      </c>
      <c r="BA19" s="7">
        <f t="shared" si="5"/>
        <v>16801.272699480316</v>
      </c>
      <c r="BC19" s="11">
        <f t="shared" si="6"/>
        <v>2.9163210599999996</v>
      </c>
      <c r="BD19" s="12">
        <f t="shared" si="7"/>
        <v>18410.715496894401</v>
      </c>
      <c r="BF19" s="15">
        <f t="shared" si="8"/>
        <v>4.8128227334600009</v>
      </c>
      <c r="BG19" s="16">
        <f t="shared" si="9"/>
        <v>16331.39430519248</v>
      </c>
      <c r="BI19">
        <v>58</v>
      </c>
      <c r="BJ19" t="s">
        <v>45</v>
      </c>
      <c r="BK19" s="2">
        <v>45419.755879629629</v>
      </c>
      <c r="BL19">
        <v>108</v>
      </c>
      <c r="BM19" t="s">
        <v>13</v>
      </c>
      <c r="BN19">
        <v>0</v>
      </c>
      <c r="BO19" t="s">
        <v>14</v>
      </c>
      <c r="BP19" t="s">
        <v>14</v>
      </c>
      <c r="BQ19" t="s">
        <v>14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59</v>
      </c>
      <c r="B20" t="s">
        <v>46</v>
      </c>
      <c r="C20" s="2">
        <v>45419.777280092596</v>
      </c>
      <c r="D20">
        <v>94</v>
      </c>
      <c r="E20" t="s">
        <v>13</v>
      </c>
      <c r="F20">
        <v>0</v>
      </c>
      <c r="G20">
        <v>6.08</v>
      </c>
      <c r="H20" s="3">
        <v>2852</v>
      </c>
      <c r="I20">
        <v>4.0000000000000001E-3</v>
      </c>
      <c r="J20" t="s">
        <v>14</v>
      </c>
      <c r="K20" t="s">
        <v>14</v>
      </c>
      <c r="L20" t="s">
        <v>14</v>
      </c>
      <c r="M20" t="s">
        <v>14</v>
      </c>
      <c r="O20">
        <v>59</v>
      </c>
      <c r="P20" t="s">
        <v>46</v>
      </c>
      <c r="Q20" s="2">
        <v>45419.777280092596</v>
      </c>
      <c r="R20">
        <v>94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59</v>
      </c>
      <c r="AD20" t="s">
        <v>46</v>
      </c>
      <c r="AE20" s="2">
        <v>45419.777280092596</v>
      </c>
      <c r="AF20">
        <v>94</v>
      </c>
      <c r="AG20" t="s">
        <v>13</v>
      </c>
      <c r="AH20">
        <v>0</v>
      </c>
      <c r="AI20">
        <v>12.135999999999999</v>
      </c>
      <c r="AJ20" s="3">
        <v>66203</v>
      </c>
      <c r="AK20">
        <v>14.284000000000001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59</v>
      </c>
      <c r="AT20" s="15">
        <f t="shared" si="0"/>
        <v>3.64972727456</v>
      </c>
      <c r="AU20" s="16">
        <f t="shared" si="1"/>
        <v>13001.65932186773</v>
      </c>
      <c r="AW20" s="13">
        <f t="shared" si="2"/>
        <v>3.7168362631999994</v>
      </c>
      <c r="AX20" s="14">
        <f t="shared" si="3"/>
        <v>12582.890666981661</v>
      </c>
      <c r="AZ20" s="6">
        <f t="shared" si="4"/>
        <v>1.7579910512000001</v>
      </c>
      <c r="BA20" s="7">
        <f t="shared" si="5"/>
        <v>13468.610094426318</v>
      </c>
      <c r="BC20" s="11">
        <f t="shared" si="6"/>
        <v>3.5225281599999985</v>
      </c>
      <c r="BD20" s="12">
        <f t="shared" si="7"/>
        <v>14442.225058151902</v>
      </c>
      <c r="BF20" s="15">
        <f t="shared" si="8"/>
        <v>3.64972727456</v>
      </c>
      <c r="BG20" s="16">
        <f t="shared" si="9"/>
        <v>13001.65932186773</v>
      </c>
      <c r="BI20">
        <v>59</v>
      </c>
      <c r="BJ20" t="s">
        <v>46</v>
      </c>
      <c r="BK20" s="2">
        <v>45419.777280092596</v>
      </c>
      <c r="BL20">
        <v>94</v>
      </c>
      <c r="BM20" t="s">
        <v>13</v>
      </c>
      <c r="BN20">
        <v>0</v>
      </c>
      <c r="BO20">
        <v>2.8780000000000001</v>
      </c>
      <c r="BP20" s="3">
        <v>900044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60</v>
      </c>
      <c r="B21" t="s">
        <v>47</v>
      </c>
      <c r="C21" s="2">
        <v>45419.798668981479</v>
      </c>
      <c r="D21">
        <v>397</v>
      </c>
      <c r="E21" t="s">
        <v>13</v>
      </c>
      <c r="F21">
        <v>0</v>
      </c>
      <c r="G21">
        <v>6.0229999999999997</v>
      </c>
      <c r="H21" s="3">
        <v>170370</v>
      </c>
      <c r="I21">
        <v>0.42599999999999999</v>
      </c>
      <c r="J21" t="s">
        <v>14</v>
      </c>
      <c r="K21" t="s">
        <v>14</v>
      </c>
      <c r="L21" t="s">
        <v>14</v>
      </c>
      <c r="M21" t="s">
        <v>14</v>
      </c>
      <c r="O21">
        <v>60</v>
      </c>
      <c r="P21" t="s">
        <v>47</v>
      </c>
      <c r="Q21" s="2">
        <v>45419.798668981479</v>
      </c>
      <c r="R21">
        <v>397</v>
      </c>
      <c r="S21" t="s">
        <v>13</v>
      </c>
      <c r="T21">
        <v>0</v>
      </c>
      <c r="U21">
        <v>5.9660000000000002</v>
      </c>
      <c r="V21" s="3">
        <v>1425</v>
      </c>
      <c r="W21">
        <v>0.45500000000000002</v>
      </c>
      <c r="X21" t="s">
        <v>14</v>
      </c>
      <c r="Y21" t="s">
        <v>14</v>
      </c>
      <c r="Z21" t="s">
        <v>14</v>
      </c>
      <c r="AA21" t="s">
        <v>14</v>
      </c>
      <c r="AC21">
        <v>60</v>
      </c>
      <c r="AD21" t="s">
        <v>47</v>
      </c>
      <c r="AE21" s="2">
        <v>45419.798668981479</v>
      </c>
      <c r="AF21">
        <v>397</v>
      </c>
      <c r="AG21" t="s">
        <v>13</v>
      </c>
      <c r="AH21">
        <v>0</v>
      </c>
      <c r="AI21">
        <v>12.193</v>
      </c>
      <c r="AJ21" s="3">
        <v>11696</v>
      </c>
      <c r="AK21">
        <v>2.5329999999999999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60</v>
      </c>
      <c r="AT21" s="15">
        <f t="shared" si="0"/>
        <v>481.19893942328002</v>
      </c>
      <c r="AU21" s="16">
        <f t="shared" si="1"/>
        <v>2423.5995743231997</v>
      </c>
      <c r="AW21" s="13">
        <f t="shared" si="2"/>
        <v>445.00461422879005</v>
      </c>
      <c r="AX21" s="14">
        <f t="shared" si="3"/>
        <v>2230.19289027584</v>
      </c>
      <c r="AZ21" s="6">
        <f t="shared" si="4"/>
        <v>395.22101104207394</v>
      </c>
      <c r="BA21" s="7">
        <f t="shared" si="5"/>
        <v>2310.3721554636804</v>
      </c>
      <c r="BC21" s="11">
        <f t="shared" si="6"/>
        <v>462.2420075087</v>
      </c>
      <c r="BD21" s="12">
        <f t="shared" si="7"/>
        <v>2769.7111546624001</v>
      </c>
      <c r="BF21" s="15">
        <f t="shared" si="8"/>
        <v>481.19893942328002</v>
      </c>
      <c r="BG21" s="16">
        <f t="shared" si="9"/>
        <v>2423.5995743231997</v>
      </c>
      <c r="BI21">
        <v>60</v>
      </c>
      <c r="BJ21" t="s">
        <v>47</v>
      </c>
      <c r="BK21" s="2">
        <v>45419.798668981479</v>
      </c>
      <c r="BL21">
        <v>397</v>
      </c>
      <c r="BM21" t="s">
        <v>13</v>
      </c>
      <c r="BN21">
        <v>0</v>
      </c>
      <c r="BO21">
        <v>2.87</v>
      </c>
      <c r="BP21" s="3">
        <v>989410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61</v>
      </c>
      <c r="B22" t="s">
        <v>48</v>
      </c>
      <c r="C22" s="2">
        <v>45419.820023148146</v>
      </c>
      <c r="D22">
        <v>15</v>
      </c>
      <c r="E22" t="s">
        <v>13</v>
      </c>
      <c r="F22">
        <v>0</v>
      </c>
      <c r="G22">
        <v>6.0250000000000004</v>
      </c>
      <c r="H22" s="3">
        <v>105557</v>
      </c>
      <c r="I22">
        <v>0.26200000000000001</v>
      </c>
      <c r="J22" t="s">
        <v>14</v>
      </c>
      <c r="K22" t="s">
        <v>14</v>
      </c>
      <c r="L22" t="s">
        <v>14</v>
      </c>
      <c r="M22" t="s">
        <v>14</v>
      </c>
      <c r="O22">
        <v>61</v>
      </c>
      <c r="P22" t="s">
        <v>48</v>
      </c>
      <c r="Q22" s="2">
        <v>45419.820023148146</v>
      </c>
      <c r="R22">
        <v>15</v>
      </c>
      <c r="S22" t="s">
        <v>13</v>
      </c>
      <c r="T22">
        <v>0</v>
      </c>
      <c r="U22">
        <v>5.9909999999999997</v>
      </c>
      <c r="V22">
        <v>426</v>
      </c>
      <c r="W22">
        <v>0.161</v>
      </c>
      <c r="X22" t="s">
        <v>14</v>
      </c>
      <c r="Y22" t="s">
        <v>14</v>
      </c>
      <c r="Z22" t="s">
        <v>14</v>
      </c>
      <c r="AA22" t="s">
        <v>14</v>
      </c>
      <c r="AC22">
        <v>61</v>
      </c>
      <c r="AD22" t="s">
        <v>48</v>
      </c>
      <c r="AE22" s="2">
        <v>45419.820023148146</v>
      </c>
      <c r="AF22">
        <v>15</v>
      </c>
      <c r="AG22" t="s">
        <v>13</v>
      </c>
      <c r="AH22">
        <v>0</v>
      </c>
      <c r="AI22">
        <v>12.138</v>
      </c>
      <c r="AJ22" s="3">
        <v>68703</v>
      </c>
      <c r="AK22">
        <v>14.813000000000001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61</v>
      </c>
      <c r="AT22" s="15">
        <f t="shared" si="0"/>
        <v>298.47085246408881</v>
      </c>
      <c r="AU22" s="16">
        <f t="shared" si="1"/>
        <v>13509.304843917729</v>
      </c>
      <c r="AW22" s="13">
        <f t="shared" si="2"/>
        <v>276.38449331789593</v>
      </c>
      <c r="AX22" s="14">
        <f t="shared" si="3"/>
        <v>13055.40673808166</v>
      </c>
      <c r="AZ22" s="6">
        <f t="shared" si="4"/>
        <v>244.48043674874552</v>
      </c>
      <c r="BA22" s="7">
        <f t="shared" si="5"/>
        <v>13976.753091626319</v>
      </c>
      <c r="BC22" s="11">
        <f t="shared" si="6"/>
        <v>293.21857504732696</v>
      </c>
      <c r="BD22" s="12">
        <f t="shared" si="7"/>
        <v>15047.680919651903</v>
      </c>
      <c r="BF22" s="15">
        <f t="shared" si="8"/>
        <v>298.47085246408881</v>
      </c>
      <c r="BG22" s="16">
        <f t="shared" si="9"/>
        <v>13509.304843917729</v>
      </c>
      <c r="BI22">
        <v>61</v>
      </c>
      <c r="BJ22" t="s">
        <v>48</v>
      </c>
      <c r="BK22" s="2">
        <v>45419.820023148146</v>
      </c>
      <c r="BL22">
        <v>15</v>
      </c>
      <c r="BM22" t="s">
        <v>13</v>
      </c>
      <c r="BN22">
        <v>0</v>
      </c>
      <c r="BO22">
        <v>2.8740000000000001</v>
      </c>
      <c r="BP22" s="3">
        <v>947773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62</v>
      </c>
      <c r="B23" t="s">
        <v>49</v>
      </c>
      <c r="C23" s="2">
        <v>45419.841412037036</v>
      </c>
      <c r="D23">
        <v>157</v>
      </c>
      <c r="E23" t="s">
        <v>13</v>
      </c>
      <c r="F23">
        <v>0</v>
      </c>
      <c r="G23">
        <v>6.0250000000000004</v>
      </c>
      <c r="H23" s="3">
        <v>171603</v>
      </c>
      <c r="I23">
        <v>0.42899999999999999</v>
      </c>
      <c r="J23" t="s">
        <v>14</v>
      </c>
      <c r="K23" t="s">
        <v>14</v>
      </c>
      <c r="L23" t="s">
        <v>14</v>
      </c>
      <c r="M23" t="s">
        <v>14</v>
      </c>
      <c r="O23">
        <v>62</v>
      </c>
      <c r="P23" t="s">
        <v>49</v>
      </c>
      <c r="Q23" s="2">
        <v>45419.841412037036</v>
      </c>
      <c r="R23">
        <v>157</v>
      </c>
      <c r="S23" t="s">
        <v>13</v>
      </c>
      <c r="T23">
        <v>0</v>
      </c>
      <c r="U23">
        <v>5.9809999999999999</v>
      </c>
      <c r="V23" s="3">
        <v>1261</v>
      </c>
      <c r="W23">
        <v>0.40699999999999997</v>
      </c>
      <c r="X23" t="s">
        <v>14</v>
      </c>
      <c r="Y23" t="s">
        <v>14</v>
      </c>
      <c r="Z23" t="s">
        <v>14</v>
      </c>
      <c r="AA23" t="s">
        <v>14</v>
      </c>
      <c r="AC23">
        <v>62</v>
      </c>
      <c r="AD23" t="s">
        <v>49</v>
      </c>
      <c r="AE23" s="2">
        <v>45419.841412037036</v>
      </c>
      <c r="AF23">
        <v>157</v>
      </c>
      <c r="AG23" t="s">
        <v>13</v>
      </c>
      <c r="AH23">
        <v>0</v>
      </c>
      <c r="AI23">
        <v>12.199</v>
      </c>
      <c r="AJ23" s="3">
        <v>11921</v>
      </c>
      <c r="AK23">
        <v>2.5819999999999999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62</v>
      </c>
      <c r="AT23" s="15">
        <f t="shared" si="0"/>
        <v>484.65163312092079</v>
      </c>
      <c r="AU23" s="16">
        <f t="shared" si="1"/>
        <v>2469.4068075881996</v>
      </c>
      <c r="AW23" s="13">
        <f t="shared" si="2"/>
        <v>448.20259141627196</v>
      </c>
      <c r="AX23" s="14">
        <f t="shared" si="3"/>
        <v>2273.1264874813401</v>
      </c>
      <c r="AZ23" s="6">
        <f t="shared" si="4"/>
        <v>398.0821351328911</v>
      </c>
      <c r="BA23" s="7">
        <f t="shared" si="5"/>
        <v>2356.7440466496801</v>
      </c>
      <c r="BC23" s="11">
        <f t="shared" si="6"/>
        <v>465.32908018660703</v>
      </c>
      <c r="BD23" s="12">
        <f t="shared" si="7"/>
        <v>2822.1875190799005</v>
      </c>
      <c r="BF23" s="15">
        <f t="shared" si="8"/>
        <v>484.65163312092079</v>
      </c>
      <c r="BG23" s="16">
        <f t="shared" si="9"/>
        <v>2469.4068075881996</v>
      </c>
      <c r="BI23">
        <v>62</v>
      </c>
      <c r="BJ23" t="s">
        <v>49</v>
      </c>
      <c r="BK23" s="2">
        <v>45419.841412037036</v>
      </c>
      <c r="BL23">
        <v>157</v>
      </c>
      <c r="BM23" t="s">
        <v>13</v>
      </c>
      <c r="BN23">
        <v>0</v>
      </c>
      <c r="BO23">
        <v>2.8740000000000001</v>
      </c>
      <c r="BP23" s="3">
        <v>981797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63</v>
      </c>
      <c r="B24" t="s">
        <v>50</v>
      </c>
      <c r="C24" s="2">
        <v>45419.86278935185</v>
      </c>
      <c r="D24">
        <v>362</v>
      </c>
      <c r="E24" t="s">
        <v>13</v>
      </c>
      <c r="F24">
        <v>0</v>
      </c>
      <c r="G24">
        <v>6.0279999999999996</v>
      </c>
      <c r="H24" s="3">
        <v>27257</v>
      </c>
      <c r="I24">
        <v>6.5000000000000002E-2</v>
      </c>
      <c r="J24" t="s">
        <v>14</v>
      </c>
      <c r="K24" t="s">
        <v>14</v>
      </c>
      <c r="L24" t="s">
        <v>14</v>
      </c>
      <c r="M24" t="s">
        <v>14</v>
      </c>
      <c r="O24">
        <v>63</v>
      </c>
      <c r="P24" t="s">
        <v>50</v>
      </c>
      <c r="Q24" s="2">
        <v>45419.86278935185</v>
      </c>
      <c r="R24">
        <v>362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63</v>
      </c>
      <c r="AD24" t="s">
        <v>50</v>
      </c>
      <c r="AE24" s="2">
        <v>45419.86278935185</v>
      </c>
      <c r="AF24">
        <v>362</v>
      </c>
      <c r="AG24" t="s">
        <v>13</v>
      </c>
      <c r="AH24">
        <v>0</v>
      </c>
      <c r="AI24">
        <v>12.2</v>
      </c>
      <c r="AJ24" s="3">
        <v>8388</v>
      </c>
      <c r="AK24">
        <v>1.8069999999999999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63</v>
      </c>
      <c r="AT24" s="15">
        <f t="shared" si="0"/>
        <v>74.482480758648805</v>
      </c>
      <c r="AU24" s="16">
        <f t="shared" si="1"/>
        <v>1749.4325590687999</v>
      </c>
      <c r="AW24" s="13">
        <f t="shared" si="2"/>
        <v>71.321273064475903</v>
      </c>
      <c r="AX24" s="14">
        <f t="shared" si="3"/>
        <v>1598.7835700745602</v>
      </c>
      <c r="AZ24" s="6">
        <f t="shared" si="4"/>
        <v>61.469599286293537</v>
      </c>
      <c r="BA24" s="7">
        <f t="shared" si="5"/>
        <v>1628.30404995712</v>
      </c>
      <c r="BC24" s="11">
        <f t="shared" si="6"/>
        <v>71.351428234726995</v>
      </c>
      <c r="BD24" s="12">
        <f t="shared" si="7"/>
        <v>1992.8614680815999</v>
      </c>
      <c r="BF24" s="15">
        <f t="shared" si="8"/>
        <v>74.482480758648805</v>
      </c>
      <c r="BG24" s="16">
        <f t="shared" si="9"/>
        <v>1749.4325590687999</v>
      </c>
      <c r="BI24">
        <v>63</v>
      </c>
      <c r="BJ24" t="s">
        <v>50</v>
      </c>
      <c r="BK24" s="2">
        <v>45419.86278935185</v>
      </c>
      <c r="BL24">
        <v>362</v>
      </c>
      <c r="BM24" t="s">
        <v>13</v>
      </c>
      <c r="BN24">
        <v>0</v>
      </c>
      <c r="BO24">
        <v>2.875</v>
      </c>
      <c r="BP24" s="3">
        <v>975346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64</v>
      </c>
      <c r="B25" t="s">
        <v>51</v>
      </c>
      <c r="C25" s="2">
        <v>45419.884236111109</v>
      </c>
      <c r="D25">
        <v>278</v>
      </c>
      <c r="E25" t="s">
        <v>13</v>
      </c>
      <c r="F25">
        <v>0</v>
      </c>
      <c r="G25">
        <v>6.0949999999999998</v>
      </c>
      <c r="H25" s="3">
        <v>31874</v>
      </c>
      <c r="I25">
        <v>7.6999999999999999E-2</v>
      </c>
      <c r="J25" t="s">
        <v>14</v>
      </c>
      <c r="K25" t="s">
        <v>14</v>
      </c>
      <c r="L25" t="s">
        <v>14</v>
      </c>
      <c r="M25" t="s">
        <v>14</v>
      </c>
      <c r="O25">
        <v>64</v>
      </c>
      <c r="P25" t="s">
        <v>51</v>
      </c>
      <c r="Q25" s="2">
        <v>45419.884236111109</v>
      </c>
      <c r="R25">
        <v>278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64</v>
      </c>
      <c r="AD25" t="s">
        <v>51</v>
      </c>
      <c r="AE25" s="2">
        <v>45419.884236111109</v>
      </c>
      <c r="AF25">
        <v>278</v>
      </c>
      <c r="AG25" t="s">
        <v>13</v>
      </c>
      <c r="AH25">
        <v>0</v>
      </c>
      <c r="AI25">
        <v>12.266999999999999</v>
      </c>
      <c r="AJ25" s="3">
        <v>10680</v>
      </c>
      <c r="AK25">
        <v>2.31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64</v>
      </c>
      <c r="AT25" s="15">
        <f t="shared" si="0"/>
        <v>87.788319098211204</v>
      </c>
      <c r="AU25" s="16">
        <f t="shared" si="1"/>
        <v>2216.6790684799998</v>
      </c>
      <c r="AW25" s="13">
        <f t="shared" si="2"/>
        <v>83.4540614181916</v>
      </c>
      <c r="AX25" s="14">
        <f t="shared" si="3"/>
        <v>2036.3033453760002</v>
      </c>
      <c r="AZ25" s="6">
        <f t="shared" si="4"/>
        <v>72.288327235906948</v>
      </c>
      <c r="BA25" s="7">
        <f t="shared" si="5"/>
        <v>2100.945127552</v>
      </c>
      <c r="BC25" s="11">
        <f t="shared" si="6"/>
        <v>84.970425891548004</v>
      </c>
      <c r="BD25" s="12">
        <f t="shared" si="7"/>
        <v>2532.1761393600004</v>
      </c>
      <c r="BF25" s="15">
        <f t="shared" si="8"/>
        <v>87.788319098211204</v>
      </c>
      <c r="BG25" s="16">
        <f t="shared" si="9"/>
        <v>2216.6790684799998</v>
      </c>
      <c r="BI25">
        <v>64</v>
      </c>
      <c r="BJ25" t="s">
        <v>51</v>
      </c>
      <c r="BK25" s="2">
        <v>45419.884236111109</v>
      </c>
      <c r="BL25">
        <v>278</v>
      </c>
      <c r="BM25" t="s">
        <v>13</v>
      </c>
      <c r="BN25">
        <v>0</v>
      </c>
      <c r="BO25">
        <v>2.9409999999999998</v>
      </c>
      <c r="BP25" s="3">
        <v>1054683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65</v>
      </c>
      <c r="B26" t="s">
        <v>52</v>
      </c>
      <c r="C26" s="2">
        <v>45419.905659722222</v>
      </c>
      <c r="D26">
        <v>172</v>
      </c>
      <c r="E26" t="s">
        <v>13</v>
      </c>
      <c r="F26">
        <v>0</v>
      </c>
      <c r="G26">
        <v>6.0270000000000001</v>
      </c>
      <c r="H26" s="3">
        <v>3403</v>
      </c>
      <c r="I26">
        <v>5.0000000000000001E-3</v>
      </c>
      <c r="J26" t="s">
        <v>14</v>
      </c>
      <c r="K26" t="s">
        <v>14</v>
      </c>
      <c r="L26" t="s">
        <v>14</v>
      </c>
      <c r="M26" t="s">
        <v>14</v>
      </c>
      <c r="O26">
        <v>65</v>
      </c>
      <c r="P26" t="s">
        <v>52</v>
      </c>
      <c r="Q26" s="2">
        <v>45419.905659722222</v>
      </c>
      <c r="R26">
        <v>172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65</v>
      </c>
      <c r="AD26" t="s">
        <v>52</v>
      </c>
      <c r="AE26" s="2">
        <v>45419.905659722222</v>
      </c>
      <c r="AF26">
        <v>172</v>
      </c>
      <c r="AG26" t="s">
        <v>13</v>
      </c>
      <c r="AH26">
        <v>0</v>
      </c>
      <c r="AI26">
        <v>12.141999999999999</v>
      </c>
      <c r="AJ26" s="3">
        <v>58564</v>
      </c>
      <c r="AK26">
        <v>12.659000000000001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65</v>
      </c>
      <c r="AT26" s="15">
        <f t="shared" si="0"/>
        <v>5.19826357026</v>
      </c>
      <c r="AU26" s="16">
        <f t="shared" si="1"/>
        <v>11448.636497433121</v>
      </c>
      <c r="AW26" s="13">
        <f t="shared" si="2"/>
        <v>5.62358429845</v>
      </c>
      <c r="AX26" s="14">
        <f t="shared" si="3"/>
        <v>11137.811193519041</v>
      </c>
      <c r="AZ26" s="6">
        <f t="shared" si="4"/>
        <v>2.7187981277000004</v>
      </c>
      <c r="BA26" s="7">
        <f t="shared" si="5"/>
        <v>11913.951781710079</v>
      </c>
      <c r="BC26" s="11">
        <f t="shared" si="6"/>
        <v>2.7581258599999998</v>
      </c>
      <c r="BD26" s="12">
        <f t="shared" si="7"/>
        <v>12589.026348273599</v>
      </c>
      <c r="BF26" s="15">
        <f t="shared" si="8"/>
        <v>5.19826357026</v>
      </c>
      <c r="BG26" s="16">
        <f t="shared" si="9"/>
        <v>11448.636497433121</v>
      </c>
      <c r="BI26">
        <v>65</v>
      </c>
      <c r="BJ26" t="s">
        <v>52</v>
      </c>
      <c r="BK26" s="2">
        <v>45419.905659722222</v>
      </c>
      <c r="BL26">
        <v>172</v>
      </c>
      <c r="BM26" t="s">
        <v>13</v>
      </c>
      <c r="BN26">
        <v>0</v>
      </c>
      <c r="BO26">
        <v>2.87</v>
      </c>
      <c r="BP26" s="3">
        <v>1033637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66</v>
      </c>
      <c r="B27" t="s">
        <v>53</v>
      </c>
      <c r="C27" s="2">
        <v>45420.074594907404</v>
      </c>
      <c r="D27">
        <v>218</v>
      </c>
      <c r="E27" t="s">
        <v>13</v>
      </c>
      <c r="F27">
        <v>0</v>
      </c>
      <c r="G27">
        <v>6.0419999999999998</v>
      </c>
      <c r="H27" s="3">
        <v>10099</v>
      </c>
      <c r="I27">
        <v>2.1999999999999999E-2</v>
      </c>
      <c r="J27" t="s">
        <v>14</v>
      </c>
      <c r="K27" t="s">
        <v>14</v>
      </c>
      <c r="L27" t="s">
        <v>14</v>
      </c>
      <c r="M27" t="s">
        <v>14</v>
      </c>
      <c r="O27">
        <v>66</v>
      </c>
      <c r="P27" t="s">
        <v>53</v>
      </c>
      <c r="Q27" s="2">
        <v>45420.074594907404</v>
      </c>
      <c r="R27">
        <v>218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66</v>
      </c>
      <c r="AD27" t="s">
        <v>53</v>
      </c>
      <c r="AE27" s="2">
        <v>45420.074594907404</v>
      </c>
      <c r="AF27">
        <v>218</v>
      </c>
      <c r="AG27" t="s">
        <v>13</v>
      </c>
      <c r="AH27">
        <v>0</v>
      </c>
      <c r="AI27">
        <v>12.21</v>
      </c>
      <c r="AJ27" s="3">
        <v>27267</v>
      </c>
      <c r="AK27">
        <v>5.9279999999999999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66</v>
      </c>
      <c r="AT27" s="15">
        <f t="shared" si="0"/>
        <v>24.926546345471202</v>
      </c>
      <c r="AU27" s="16">
        <f t="shared" si="1"/>
        <v>5579.3743405178002</v>
      </c>
      <c r="AW27" s="13">
        <f t="shared" si="2"/>
        <v>26.187434433059099</v>
      </c>
      <c r="AX27" s="14">
        <f t="shared" si="3"/>
        <v>5197.5032641608605</v>
      </c>
      <c r="AZ27" s="6">
        <f t="shared" si="4"/>
        <v>21.23423774142746</v>
      </c>
      <c r="BA27" s="7">
        <f t="shared" si="5"/>
        <v>5513.41505334472</v>
      </c>
      <c r="BC27" s="11">
        <f t="shared" si="6"/>
        <v>20.150419083823003</v>
      </c>
      <c r="BD27" s="12">
        <f t="shared" si="7"/>
        <v>6292.3225352870995</v>
      </c>
      <c r="BF27" s="15">
        <f t="shared" si="8"/>
        <v>24.926546345471202</v>
      </c>
      <c r="BG27" s="16">
        <f t="shared" si="9"/>
        <v>5579.3743405178002</v>
      </c>
      <c r="BI27">
        <v>66</v>
      </c>
      <c r="BJ27" t="s">
        <v>53</v>
      </c>
      <c r="BK27" s="2">
        <v>45420.074594907404</v>
      </c>
      <c r="BL27">
        <v>218</v>
      </c>
      <c r="BM27" t="s">
        <v>13</v>
      </c>
      <c r="BN27">
        <v>0</v>
      </c>
      <c r="BO27">
        <v>2.8730000000000002</v>
      </c>
      <c r="BP27" s="3">
        <v>971045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67</v>
      </c>
      <c r="B28" t="s">
        <v>54</v>
      </c>
      <c r="C28" s="2">
        <v>45420.096053240741</v>
      </c>
      <c r="D28">
        <v>128</v>
      </c>
      <c r="E28" t="s">
        <v>13</v>
      </c>
      <c r="F28">
        <v>0</v>
      </c>
      <c r="G28">
        <v>6.0279999999999996</v>
      </c>
      <c r="H28" s="3">
        <v>17195</v>
      </c>
      <c r="I28">
        <v>0.04</v>
      </c>
      <c r="J28" t="s">
        <v>14</v>
      </c>
      <c r="K28" t="s">
        <v>14</v>
      </c>
      <c r="L28" t="s">
        <v>14</v>
      </c>
      <c r="M28" t="s">
        <v>14</v>
      </c>
      <c r="O28">
        <v>67</v>
      </c>
      <c r="P28" t="s">
        <v>54</v>
      </c>
      <c r="Q28" s="2">
        <v>45420.096053240741</v>
      </c>
      <c r="R28">
        <v>128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67</v>
      </c>
      <c r="AD28" t="s">
        <v>54</v>
      </c>
      <c r="AE28" s="2">
        <v>45420.096053240741</v>
      </c>
      <c r="AF28">
        <v>128</v>
      </c>
      <c r="AG28" t="s">
        <v>13</v>
      </c>
      <c r="AH28">
        <v>0</v>
      </c>
      <c r="AI28">
        <v>12.196999999999999</v>
      </c>
      <c r="AJ28" s="3">
        <v>3961</v>
      </c>
      <c r="AK28">
        <v>0.83399999999999996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67</v>
      </c>
      <c r="AT28" s="15">
        <f t="shared" si="0"/>
        <v>45.441916074380003</v>
      </c>
      <c r="AU28" s="16">
        <f t="shared" si="1"/>
        <v>845.16676664420004</v>
      </c>
      <c r="AW28" s="13">
        <f t="shared" si="2"/>
        <v>44.861978735777505</v>
      </c>
      <c r="AX28" s="14">
        <f t="shared" si="3"/>
        <v>753.23008838854003</v>
      </c>
      <c r="AZ28" s="6">
        <f t="shared" si="4"/>
        <v>37.880046897266503</v>
      </c>
      <c r="BA28" s="7">
        <f t="shared" si="5"/>
        <v>714.63830342407994</v>
      </c>
      <c r="BC28" s="11">
        <f t="shared" si="6"/>
        <v>41.438116524575001</v>
      </c>
      <c r="BD28" s="12">
        <f t="shared" si="7"/>
        <v>937.60800947189989</v>
      </c>
      <c r="BF28" s="15">
        <f t="shared" si="8"/>
        <v>45.441916074380003</v>
      </c>
      <c r="BG28" s="16">
        <f t="shared" si="9"/>
        <v>845.16676664420004</v>
      </c>
      <c r="BI28">
        <v>67</v>
      </c>
      <c r="BJ28" t="s">
        <v>54</v>
      </c>
      <c r="BK28" s="2">
        <v>45420.096053240741</v>
      </c>
      <c r="BL28">
        <v>128</v>
      </c>
      <c r="BM28" t="s">
        <v>13</v>
      </c>
      <c r="BN28">
        <v>0</v>
      </c>
      <c r="BO28">
        <v>2.8719999999999999</v>
      </c>
      <c r="BP28" s="3">
        <v>1038693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68</v>
      </c>
      <c r="B29" t="s">
        <v>55</v>
      </c>
      <c r="C29" s="2">
        <v>45420.1174537037</v>
      </c>
      <c r="D29">
        <v>271</v>
      </c>
      <c r="E29" t="s">
        <v>13</v>
      </c>
      <c r="F29">
        <v>0</v>
      </c>
      <c r="G29">
        <v>6.0289999999999999</v>
      </c>
      <c r="H29" s="3">
        <v>45658</v>
      </c>
      <c r="I29">
        <v>0.112</v>
      </c>
      <c r="J29" t="s">
        <v>14</v>
      </c>
      <c r="K29" t="s">
        <v>14</v>
      </c>
      <c r="L29" t="s">
        <v>14</v>
      </c>
      <c r="M29" t="s">
        <v>14</v>
      </c>
      <c r="O29">
        <v>68</v>
      </c>
      <c r="P29" t="s">
        <v>55</v>
      </c>
      <c r="Q29" s="2">
        <v>45420.1174537037</v>
      </c>
      <c r="R29">
        <v>271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68</v>
      </c>
      <c r="AD29" t="s">
        <v>55</v>
      </c>
      <c r="AE29" s="2">
        <v>45420.1174537037</v>
      </c>
      <c r="AF29">
        <v>271</v>
      </c>
      <c r="AG29" t="s">
        <v>13</v>
      </c>
      <c r="AH29">
        <v>0</v>
      </c>
      <c r="AI29">
        <v>12.222</v>
      </c>
      <c r="AJ29" s="3">
        <v>5100</v>
      </c>
      <c r="AK29">
        <v>1.085</v>
      </c>
      <c r="AL29" t="s">
        <v>14</v>
      </c>
      <c r="AM29" t="s">
        <v>14</v>
      </c>
      <c r="AN29" t="s">
        <v>14</v>
      </c>
      <c r="AO29" t="s">
        <v>14</v>
      </c>
      <c r="AQ29">
        <v>2</v>
      </c>
      <c r="AR29" t="s">
        <v>67</v>
      </c>
      <c r="AS29" s="10">
        <v>68</v>
      </c>
      <c r="AT29" s="15">
        <f t="shared" si="0"/>
        <v>127.4394942239968</v>
      </c>
      <c r="AU29" s="16">
        <f t="shared" si="1"/>
        <v>1078.0446019999999</v>
      </c>
      <c r="AW29" s="13">
        <f t="shared" si="2"/>
        <v>119.6456954566524</v>
      </c>
      <c r="AX29" s="14">
        <f t="shared" si="3"/>
        <v>970.83907740000006</v>
      </c>
      <c r="AZ29" s="6">
        <f t="shared" si="4"/>
        <v>104.56708605027944</v>
      </c>
      <c r="BA29" s="7">
        <f t="shared" si="5"/>
        <v>949.80622480000011</v>
      </c>
      <c r="BC29" s="11">
        <f t="shared" si="6"/>
        <v>125.22979627577202</v>
      </c>
      <c r="BD29" s="12">
        <f t="shared" si="7"/>
        <v>1210.8168389999998</v>
      </c>
      <c r="BF29" s="15">
        <f t="shared" si="8"/>
        <v>127.4394942239968</v>
      </c>
      <c r="BG29" s="16">
        <f t="shared" si="9"/>
        <v>1078.0446019999999</v>
      </c>
      <c r="BI29">
        <v>68</v>
      </c>
      <c r="BJ29" t="s">
        <v>55</v>
      </c>
      <c r="BK29" s="2">
        <v>45420.1174537037</v>
      </c>
      <c r="BL29">
        <v>271</v>
      </c>
      <c r="BM29" t="s">
        <v>13</v>
      </c>
      <c r="BN29">
        <v>0</v>
      </c>
      <c r="BO29">
        <v>2.863</v>
      </c>
      <c r="BP29" s="3">
        <v>1273998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69</v>
      </c>
      <c r="B30" t="s">
        <v>56</v>
      </c>
      <c r="C30" s="2">
        <v>45420.138854166667</v>
      </c>
      <c r="D30">
        <v>229</v>
      </c>
      <c r="E30" t="s">
        <v>13</v>
      </c>
      <c r="F30">
        <v>0</v>
      </c>
      <c r="G30">
        <v>6.0270000000000001</v>
      </c>
      <c r="H30" s="3">
        <v>115373</v>
      </c>
      <c r="I30">
        <v>0.28699999999999998</v>
      </c>
      <c r="J30" t="s">
        <v>14</v>
      </c>
      <c r="K30" t="s">
        <v>14</v>
      </c>
      <c r="L30" t="s">
        <v>14</v>
      </c>
      <c r="M30" t="s">
        <v>14</v>
      </c>
      <c r="O30">
        <v>69</v>
      </c>
      <c r="P30" t="s">
        <v>56</v>
      </c>
      <c r="Q30" s="2">
        <v>45420.138854166667</v>
      </c>
      <c r="R30">
        <v>229</v>
      </c>
      <c r="S30" t="s">
        <v>13</v>
      </c>
      <c r="T30">
        <v>0</v>
      </c>
      <c r="U30">
        <v>5.97</v>
      </c>
      <c r="V30">
        <v>783</v>
      </c>
      <c r="W30">
        <v>0.26600000000000001</v>
      </c>
      <c r="X30" t="s">
        <v>14</v>
      </c>
      <c r="Y30" t="s">
        <v>14</v>
      </c>
      <c r="Z30" t="s">
        <v>14</v>
      </c>
      <c r="AA30" t="s">
        <v>14</v>
      </c>
      <c r="AC30">
        <v>69</v>
      </c>
      <c r="AD30" t="s">
        <v>56</v>
      </c>
      <c r="AE30" s="2">
        <v>45420.138854166667</v>
      </c>
      <c r="AF30">
        <v>229</v>
      </c>
      <c r="AG30" t="s">
        <v>13</v>
      </c>
      <c r="AH30">
        <v>0</v>
      </c>
      <c r="AI30">
        <v>12.16</v>
      </c>
      <c r="AJ30" s="3">
        <v>41988</v>
      </c>
      <c r="AK30">
        <v>9.109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69</v>
      </c>
      <c r="AT30" s="15">
        <f t="shared" si="0"/>
        <v>326.30113066754478</v>
      </c>
      <c r="AU30" s="16">
        <f t="shared" si="1"/>
        <v>8536.2130697887987</v>
      </c>
      <c r="AW30" s="13">
        <f t="shared" si="2"/>
        <v>301.98746366830392</v>
      </c>
      <c r="AX30" s="14">
        <f t="shared" si="3"/>
        <v>7995.5813477385609</v>
      </c>
      <c r="AZ30" s="6">
        <f t="shared" si="4"/>
        <v>267.35374176795034</v>
      </c>
      <c r="BA30" s="7">
        <f t="shared" si="5"/>
        <v>8530.228040485119</v>
      </c>
      <c r="BC30" s="11">
        <f t="shared" si="6"/>
        <v>319.66870376356701</v>
      </c>
      <c r="BD30" s="12">
        <f t="shared" si="7"/>
        <v>9419.2512831216009</v>
      </c>
      <c r="BF30" s="15">
        <f t="shared" si="8"/>
        <v>326.30113066754478</v>
      </c>
      <c r="BG30" s="16">
        <f t="shared" si="9"/>
        <v>8536.2130697887987</v>
      </c>
      <c r="BI30">
        <v>69</v>
      </c>
      <c r="BJ30" t="s">
        <v>56</v>
      </c>
      <c r="BK30" s="2">
        <v>45420.138854166667</v>
      </c>
      <c r="BL30">
        <v>229</v>
      </c>
      <c r="BM30" t="s">
        <v>13</v>
      </c>
      <c r="BN30">
        <v>0</v>
      </c>
      <c r="BO30">
        <v>2.8719999999999999</v>
      </c>
      <c r="BP30" s="3">
        <v>986926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70</v>
      </c>
      <c r="B31" t="s">
        <v>57</v>
      </c>
      <c r="C31" s="2">
        <v>45420.160254629627</v>
      </c>
      <c r="D31">
        <v>381</v>
      </c>
      <c r="E31" t="s">
        <v>13</v>
      </c>
      <c r="F31">
        <v>0</v>
      </c>
      <c r="G31">
        <v>6.0609999999999999</v>
      </c>
      <c r="H31" s="3">
        <v>52806</v>
      </c>
      <c r="I31">
        <v>0.13</v>
      </c>
      <c r="J31" t="s">
        <v>14</v>
      </c>
      <c r="K31" t="s">
        <v>14</v>
      </c>
      <c r="L31" t="s">
        <v>14</v>
      </c>
      <c r="M31" t="s">
        <v>14</v>
      </c>
      <c r="O31">
        <v>70</v>
      </c>
      <c r="P31" t="s">
        <v>57</v>
      </c>
      <c r="Q31" s="2">
        <v>45420.160254629627</v>
      </c>
      <c r="R31">
        <v>381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70</v>
      </c>
      <c r="AD31" t="s">
        <v>57</v>
      </c>
      <c r="AE31" s="2">
        <v>45420.160254629627</v>
      </c>
      <c r="AF31">
        <v>381</v>
      </c>
      <c r="AG31" t="s">
        <v>13</v>
      </c>
      <c r="AH31">
        <v>0</v>
      </c>
      <c r="AI31">
        <v>12.222</v>
      </c>
      <c r="AJ31" s="3">
        <v>6536</v>
      </c>
      <c r="AK31">
        <v>1.401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70</v>
      </c>
      <c r="AT31" s="15">
        <f t="shared" si="0"/>
        <v>147.9582828139232</v>
      </c>
      <c r="AU31" s="16">
        <f t="shared" si="1"/>
        <v>1371.4253860991998</v>
      </c>
      <c r="AW31" s="13">
        <f t="shared" si="2"/>
        <v>138.39558353740759</v>
      </c>
      <c r="AX31" s="14">
        <f t="shared" si="3"/>
        <v>1245.1305842470401</v>
      </c>
      <c r="AZ31" s="6">
        <f t="shared" si="4"/>
        <v>121.29390433335655</v>
      </c>
      <c r="BA31" s="7">
        <f t="shared" si="5"/>
        <v>1246.2010035660799</v>
      </c>
      <c r="BC31" s="11">
        <f t="shared" si="6"/>
        <v>145.87123507602803</v>
      </c>
      <c r="BD31" s="12">
        <f t="shared" si="7"/>
        <v>1553.5797290943999</v>
      </c>
      <c r="BF31" s="15">
        <f t="shared" si="8"/>
        <v>147.9582828139232</v>
      </c>
      <c r="BG31" s="16">
        <f t="shared" si="9"/>
        <v>1371.4253860991998</v>
      </c>
      <c r="BI31">
        <v>70</v>
      </c>
      <c r="BJ31" t="s">
        <v>57</v>
      </c>
      <c r="BK31" s="2">
        <v>45420.160254629627</v>
      </c>
      <c r="BL31">
        <v>381</v>
      </c>
      <c r="BM31" t="s">
        <v>13</v>
      </c>
      <c r="BN31">
        <v>0</v>
      </c>
      <c r="BO31">
        <v>2.8959999999999999</v>
      </c>
      <c r="BP31" s="3">
        <v>1250312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71</v>
      </c>
      <c r="B32" t="s">
        <v>58</v>
      </c>
      <c r="C32" s="2">
        <v>45420.181666666664</v>
      </c>
      <c r="D32">
        <v>273</v>
      </c>
      <c r="E32" t="s">
        <v>13</v>
      </c>
      <c r="F32">
        <v>0</v>
      </c>
      <c r="G32">
        <v>6.0469999999999997</v>
      </c>
      <c r="H32" s="3">
        <v>3903</v>
      </c>
      <c r="I32">
        <v>6.0000000000000001E-3</v>
      </c>
      <c r="J32" t="s">
        <v>14</v>
      </c>
      <c r="K32" t="s">
        <v>14</v>
      </c>
      <c r="L32" t="s">
        <v>14</v>
      </c>
      <c r="M32" t="s">
        <v>14</v>
      </c>
      <c r="O32">
        <v>71</v>
      </c>
      <c r="P32" t="s">
        <v>58</v>
      </c>
      <c r="Q32" s="2">
        <v>45420.181666666664</v>
      </c>
      <c r="R32">
        <v>273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71</v>
      </c>
      <c r="AD32" t="s">
        <v>58</v>
      </c>
      <c r="AE32" s="2">
        <v>45420.181666666664</v>
      </c>
      <c r="AF32">
        <v>273</v>
      </c>
      <c r="AG32" t="s">
        <v>13</v>
      </c>
      <c r="AH32">
        <v>0</v>
      </c>
      <c r="AI32">
        <v>12.145</v>
      </c>
      <c r="AJ32" s="3">
        <v>58887</v>
      </c>
      <c r="AK32">
        <v>12.728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71</v>
      </c>
      <c r="AT32" s="15">
        <f t="shared" si="0"/>
        <v>6.6334959902600001</v>
      </c>
      <c r="AU32" s="16">
        <f t="shared" si="1"/>
        <v>11514.35977918093</v>
      </c>
      <c r="AW32" s="13">
        <f t="shared" si="2"/>
        <v>7.3233929484500013</v>
      </c>
      <c r="AX32" s="14">
        <f t="shared" si="3"/>
        <v>11198.95194321606</v>
      </c>
      <c r="AZ32" s="6">
        <f t="shared" si="4"/>
        <v>3.6670290276999999</v>
      </c>
      <c r="BA32" s="7">
        <f t="shared" si="5"/>
        <v>11979.74773781512</v>
      </c>
      <c r="BC32" s="11">
        <f t="shared" si="6"/>
        <v>2.3482458599999987</v>
      </c>
      <c r="BD32" s="12">
        <f t="shared" si="7"/>
        <v>12667.4818383479</v>
      </c>
      <c r="BF32" s="15">
        <f t="shared" si="8"/>
        <v>6.6334959902600001</v>
      </c>
      <c r="BG32" s="16">
        <f t="shared" si="9"/>
        <v>11514.35977918093</v>
      </c>
      <c r="BI32">
        <v>71</v>
      </c>
      <c r="BJ32" t="s">
        <v>58</v>
      </c>
      <c r="BK32" s="2">
        <v>45420.181666666664</v>
      </c>
      <c r="BL32">
        <v>273</v>
      </c>
      <c r="BM32" t="s">
        <v>13</v>
      </c>
      <c r="BN32">
        <v>0</v>
      </c>
      <c r="BO32">
        <v>2.855</v>
      </c>
      <c r="BP32" s="3">
        <v>1374813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72</v>
      </c>
      <c r="B33" t="s">
        <v>59</v>
      </c>
      <c r="C33" s="2">
        <v>45420.203136574077</v>
      </c>
      <c r="D33">
        <v>242</v>
      </c>
      <c r="E33" t="s">
        <v>13</v>
      </c>
      <c r="F33">
        <v>0</v>
      </c>
      <c r="G33">
        <v>6.032</v>
      </c>
      <c r="H33" s="3">
        <v>31902</v>
      </c>
      <c r="I33">
        <v>7.6999999999999999E-2</v>
      </c>
      <c r="J33" t="s">
        <v>14</v>
      </c>
      <c r="K33" t="s">
        <v>14</v>
      </c>
      <c r="L33" t="s">
        <v>14</v>
      </c>
      <c r="M33" t="s">
        <v>14</v>
      </c>
      <c r="O33">
        <v>72</v>
      </c>
      <c r="P33" t="s">
        <v>59</v>
      </c>
      <c r="Q33" s="2">
        <v>45420.203136574077</v>
      </c>
      <c r="R33">
        <v>242</v>
      </c>
      <c r="S33" t="s">
        <v>13</v>
      </c>
      <c r="T33">
        <v>0</v>
      </c>
      <c r="U33">
        <v>5.9459999999999997</v>
      </c>
      <c r="V33">
        <v>288</v>
      </c>
      <c r="W33">
        <v>0.12</v>
      </c>
      <c r="X33" t="s">
        <v>14</v>
      </c>
      <c r="Y33" t="s">
        <v>14</v>
      </c>
      <c r="Z33" t="s">
        <v>14</v>
      </c>
      <c r="AA33" t="s">
        <v>14</v>
      </c>
      <c r="AC33">
        <v>72</v>
      </c>
      <c r="AD33" t="s">
        <v>59</v>
      </c>
      <c r="AE33" s="2">
        <v>45420.203136574077</v>
      </c>
      <c r="AF33">
        <v>242</v>
      </c>
      <c r="AG33" t="s">
        <v>13</v>
      </c>
      <c r="AH33">
        <v>0</v>
      </c>
      <c r="AI33">
        <v>12.2</v>
      </c>
      <c r="AJ33" s="3">
        <v>10419</v>
      </c>
      <c r="AK33">
        <v>2.2530000000000001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72</v>
      </c>
      <c r="AT33" s="15">
        <f t="shared" si="0"/>
        <v>87.868975379964795</v>
      </c>
      <c r="AU33" s="16">
        <f t="shared" si="1"/>
        <v>2163.5033774521999</v>
      </c>
      <c r="AW33" s="13">
        <f t="shared" si="2"/>
        <v>83.527625523676406</v>
      </c>
      <c r="AX33" s="14">
        <f t="shared" si="3"/>
        <v>1986.4896865781402</v>
      </c>
      <c r="AZ33" s="6">
        <f t="shared" si="4"/>
        <v>72.353927413373839</v>
      </c>
      <c r="BA33" s="7">
        <f t="shared" si="5"/>
        <v>2047.13696208328</v>
      </c>
      <c r="BC33" s="11">
        <f t="shared" si="6"/>
        <v>85.052813798491997</v>
      </c>
      <c r="BD33" s="12">
        <f t="shared" si="7"/>
        <v>2471.0038086279001</v>
      </c>
      <c r="BF33" s="15">
        <f t="shared" si="8"/>
        <v>87.868975379964795</v>
      </c>
      <c r="BG33" s="16">
        <f t="shared" si="9"/>
        <v>2163.5033774521999</v>
      </c>
      <c r="BI33">
        <v>72</v>
      </c>
      <c r="BJ33" t="s">
        <v>59</v>
      </c>
      <c r="BK33" s="2">
        <v>45420.203136574077</v>
      </c>
      <c r="BL33">
        <v>242</v>
      </c>
      <c r="BM33" t="s">
        <v>13</v>
      </c>
      <c r="BN33">
        <v>0</v>
      </c>
      <c r="BO33">
        <v>2.8610000000000002</v>
      </c>
      <c r="BP33" s="3">
        <v>1361394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73</v>
      </c>
      <c r="B34" t="s">
        <v>60</v>
      </c>
      <c r="C34" s="2">
        <v>45420.224548611113</v>
      </c>
      <c r="D34">
        <v>315</v>
      </c>
      <c r="E34" t="s">
        <v>13</v>
      </c>
      <c r="F34">
        <v>0</v>
      </c>
      <c r="G34">
        <v>6.0279999999999996</v>
      </c>
      <c r="H34" s="3">
        <v>32496</v>
      </c>
      <c r="I34">
        <v>7.8E-2</v>
      </c>
      <c r="J34" t="s">
        <v>14</v>
      </c>
      <c r="K34" t="s">
        <v>14</v>
      </c>
      <c r="L34" t="s">
        <v>14</v>
      </c>
      <c r="M34" t="s">
        <v>14</v>
      </c>
      <c r="O34">
        <v>73</v>
      </c>
      <c r="P34" t="s">
        <v>60</v>
      </c>
      <c r="Q34" s="2">
        <v>45420.224548611113</v>
      </c>
      <c r="R34">
        <v>315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73</v>
      </c>
      <c r="AD34" t="s">
        <v>60</v>
      </c>
      <c r="AE34" s="2">
        <v>45420.224548611113</v>
      </c>
      <c r="AF34">
        <v>315</v>
      </c>
      <c r="AG34" t="s">
        <v>13</v>
      </c>
      <c r="AH34">
        <v>0</v>
      </c>
      <c r="AI34">
        <v>12.2</v>
      </c>
      <c r="AJ34" s="3">
        <v>12608</v>
      </c>
      <c r="AK34">
        <v>2.7330000000000001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73</v>
      </c>
      <c r="AT34" s="15">
        <f t="shared" si="0"/>
        <v>89.5799340833792</v>
      </c>
      <c r="AU34" s="16">
        <f t="shared" si="1"/>
        <v>2609.2340924927998</v>
      </c>
      <c r="AW34" s="13">
        <f t="shared" si="2"/>
        <v>85.088190807065601</v>
      </c>
      <c r="AX34" s="14">
        <f t="shared" si="3"/>
        <v>2404.20688334336</v>
      </c>
      <c r="AZ34" s="6">
        <f t="shared" si="4"/>
        <v>73.745558564111363</v>
      </c>
      <c r="BA34" s="7">
        <f t="shared" si="5"/>
        <v>2498.31689833472</v>
      </c>
      <c r="BC34" s="11">
        <f t="shared" si="6"/>
        <v>86.800031744768006</v>
      </c>
      <c r="BD34" s="12">
        <f t="shared" si="7"/>
        <v>2982.1295850495999</v>
      </c>
      <c r="BF34" s="15">
        <f t="shared" si="8"/>
        <v>89.5799340833792</v>
      </c>
      <c r="BG34" s="16">
        <f t="shared" si="9"/>
        <v>2609.2340924927998</v>
      </c>
      <c r="BI34">
        <v>73</v>
      </c>
      <c r="BJ34" t="s">
        <v>60</v>
      </c>
      <c r="BK34" s="2">
        <v>45420.224548611113</v>
      </c>
      <c r="BL34">
        <v>315</v>
      </c>
      <c r="BM34" t="s">
        <v>13</v>
      </c>
      <c r="BN34">
        <v>0</v>
      </c>
      <c r="BO34">
        <v>2.86</v>
      </c>
      <c r="BP34" s="3">
        <v>1262374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74</v>
      </c>
      <c r="B35" t="s">
        <v>61</v>
      </c>
      <c r="C35" s="2">
        <v>45420.245972222219</v>
      </c>
      <c r="D35">
        <v>227</v>
      </c>
      <c r="E35" t="s">
        <v>13</v>
      </c>
      <c r="F35">
        <v>0</v>
      </c>
      <c r="G35">
        <v>6.0339999999999998</v>
      </c>
      <c r="H35" s="3">
        <v>23665</v>
      </c>
      <c r="I35">
        <v>5.6000000000000001E-2</v>
      </c>
      <c r="J35" t="s">
        <v>14</v>
      </c>
      <c r="K35" t="s">
        <v>14</v>
      </c>
      <c r="L35" t="s">
        <v>14</v>
      </c>
      <c r="M35" t="s">
        <v>14</v>
      </c>
      <c r="O35">
        <v>74</v>
      </c>
      <c r="P35" t="s">
        <v>61</v>
      </c>
      <c r="Q35" s="2">
        <v>45420.245972222219</v>
      </c>
      <c r="R35">
        <v>227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74</v>
      </c>
      <c r="AD35" t="s">
        <v>61</v>
      </c>
      <c r="AE35" s="2">
        <v>45420.245972222219</v>
      </c>
      <c r="AF35">
        <v>227</v>
      </c>
      <c r="AG35" t="s">
        <v>13</v>
      </c>
      <c r="AH35">
        <v>0</v>
      </c>
      <c r="AI35">
        <v>12.211</v>
      </c>
      <c r="AJ35" s="3">
        <v>2304</v>
      </c>
      <c r="AK35">
        <v>0.46899999999999997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0">
        <v>74</v>
      </c>
      <c r="AT35" s="15">
        <f t="shared" si="0"/>
        <v>64.122097693420017</v>
      </c>
      <c r="AU35" s="16">
        <f t="shared" si="1"/>
        <v>506.1025567232</v>
      </c>
      <c r="AW35" s="13">
        <f t="shared" si="2"/>
        <v>61.878467103997501</v>
      </c>
      <c r="AX35" s="14">
        <f t="shared" si="3"/>
        <v>436.58048515584005</v>
      </c>
      <c r="AZ35" s="6">
        <f t="shared" si="4"/>
        <v>53.050315004598495</v>
      </c>
      <c r="BA35" s="7">
        <f t="shared" si="5"/>
        <v>372.40132922368002</v>
      </c>
      <c r="BC35" s="11">
        <f t="shared" si="6"/>
        <v>60.709424181175009</v>
      </c>
      <c r="BD35" s="12">
        <f t="shared" si="7"/>
        <v>538.03483146239989</v>
      </c>
      <c r="BF35" s="15">
        <f t="shared" si="8"/>
        <v>64.122097693420017</v>
      </c>
      <c r="BG35" s="16">
        <f t="shared" si="9"/>
        <v>506.1025567232</v>
      </c>
      <c r="BI35">
        <v>74</v>
      </c>
      <c r="BJ35" t="s">
        <v>61</v>
      </c>
      <c r="BK35" s="2">
        <v>45420.245972222219</v>
      </c>
      <c r="BL35">
        <v>227</v>
      </c>
      <c r="BM35" t="s">
        <v>13</v>
      </c>
      <c r="BN35">
        <v>0</v>
      </c>
      <c r="BO35">
        <v>2.8780000000000001</v>
      </c>
      <c r="BP35" s="3">
        <v>1034786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75</v>
      </c>
      <c r="B36" t="s">
        <v>62</v>
      </c>
      <c r="C36" s="2">
        <v>45420.267222222225</v>
      </c>
      <c r="D36">
        <v>234</v>
      </c>
      <c r="E36" t="s">
        <v>13</v>
      </c>
      <c r="F36">
        <v>0</v>
      </c>
      <c r="G36">
        <v>6.0229999999999997</v>
      </c>
      <c r="H36" s="3">
        <v>73826</v>
      </c>
      <c r="I36">
        <v>0.182</v>
      </c>
      <c r="J36" t="s">
        <v>14</v>
      </c>
      <c r="K36" t="s">
        <v>14</v>
      </c>
      <c r="L36" t="s">
        <v>14</v>
      </c>
      <c r="M36" t="s">
        <v>14</v>
      </c>
      <c r="O36">
        <v>75</v>
      </c>
      <c r="P36" t="s">
        <v>62</v>
      </c>
      <c r="Q36" s="2">
        <v>45420.267222222225</v>
      </c>
      <c r="R36">
        <v>234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75</v>
      </c>
      <c r="AD36" t="s">
        <v>62</v>
      </c>
      <c r="AE36" s="2">
        <v>45420.267222222225</v>
      </c>
      <c r="AF36">
        <v>234</v>
      </c>
      <c r="AG36" t="s">
        <v>13</v>
      </c>
      <c r="AH36">
        <v>0</v>
      </c>
      <c r="AI36">
        <v>12.162000000000001</v>
      </c>
      <c r="AJ36" s="3">
        <v>40807</v>
      </c>
      <c r="AK36">
        <v>8.8550000000000004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0">
        <v>75</v>
      </c>
      <c r="AT36" s="15">
        <f t="shared" si="0"/>
        <v>208.12653363389123</v>
      </c>
      <c r="AU36" s="16">
        <f t="shared" si="1"/>
        <v>8299.9553673097998</v>
      </c>
      <c r="AW36" s="13">
        <f t="shared" si="2"/>
        <v>193.46147135643162</v>
      </c>
      <c r="AX36" s="14">
        <f t="shared" si="3"/>
        <v>7771.3640650912603</v>
      </c>
      <c r="AZ36" s="6">
        <f t="shared" si="4"/>
        <v>170.43448258765096</v>
      </c>
      <c r="BA36" s="7">
        <f t="shared" si="5"/>
        <v>8288.6107089255183</v>
      </c>
      <c r="BC36" s="11">
        <f t="shared" si="6"/>
        <v>205.63742915874803</v>
      </c>
      <c r="BD36" s="12">
        <f t="shared" si="7"/>
        <v>9175.6851493311005</v>
      </c>
      <c r="BF36" s="15">
        <f t="shared" si="8"/>
        <v>208.12653363389123</v>
      </c>
      <c r="BG36" s="16">
        <f t="shared" si="9"/>
        <v>8299.9553673097998</v>
      </c>
      <c r="BI36">
        <v>75</v>
      </c>
      <c r="BJ36" t="s">
        <v>62</v>
      </c>
      <c r="BK36" s="2">
        <v>45420.267222222225</v>
      </c>
      <c r="BL36">
        <v>234</v>
      </c>
      <c r="BM36" t="s">
        <v>13</v>
      </c>
      <c r="BN36">
        <v>0</v>
      </c>
      <c r="BO36">
        <v>2.8780000000000001</v>
      </c>
      <c r="BP36" s="3">
        <v>824608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77</v>
      </c>
      <c r="B37" t="s">
        <v>63</v>
      </c>
      <c r="C37" s="2">
        <v>45420.416261574072</v>
      </c>
      <c r="D37">
        <v>166</v>
      </c>
      <c r="E37" t="s">
        <v>13</v>
      </c>
      <c r="F37">
        <v>0</v>
      </c>
      <c r="G37">
        <v>6.06</v>
      </c>
      <c r="H37" s="3">
        <v>29683</v>
      </c>
      <c r="I37">
        <v>7.0999999999999994E-2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63</v>
      </c>
      <c r="Q37" s="2">
        <v>45420.416261574072</v>
      </c>
      <c r="R37">
        <v>166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63</v>
      </c>
      <c r="AE37" s="2">
        <v>45420.416261574072</v>
      </c>
      <c r="AF37">
        <v>166</v>
      </c>
      <c r="AG37" t="s">
        <v>13</v>
      </c>
      <c r="AH37">
        <v>0</v>
      </c>
      <c r="AI37">
        <v>12.222</v>
      </c>
      <c r="AJ37" s="3">
        <v>11448</v>
      </c>
      <c r="AK37">
        <v>2.4790000000000001</v>
      </c>
      <c r="AL37" t="s">
        <v>14</v>
      </c>
      <c r="AM37" t="s">
        <v>14</v>
      </c>
      <c r="AN37" t="s">
        <v>14</v>
      </c>
      <c r="AO37" t="s">
        <v>14</v>
      </c>
      <c r="AQ37">
        <v>2</v>
      </c>
      <c r="AR37" t="s">
        <v>69</v>
      </c>
      <c r="AS37" s="10">
        <v>77</v>
      </c>
      <c r="AT37" s="15">
        <f t="shared" si="0"/>
        <v>81.47556095477681</v>
      </c>
      <c r="AU37" s="16">
        <f t="shared" si="1"/>
        <v>2373.1028091007997</v>
      </c>
      <c r="AW37" s="13">
        <f t="shared" si="2"/>
        <v>77.697082368879904</v>
      </c>
      <c r="AX37" s="14">
        <f t="shared" si="3"/>
        <v>2182.86861799296</v>
      </c>
      <c r="AZ37" s="6">
        <f t="shared" si="4"/>
        <v>67.154721777415944</v>
      </c>
      <c r="BA37" s="7">
        <f t="shared" si="5"/>
        <v>2259.2570329139198</v>
      </c>
      <c r="BC37" s="11">
        <f t="shared" si="6"/>
        <v>78.515905068847005</v>
      </c>
      <c r="BD37" s="12">
        <f t="shared" si="7"/>
        <v>2711.8170373056</v>
      </c>
      <c r="BF37" s="15">
        <f t="shared" si="8"/>
        <v>81.47556095477681</v>
      </c>
      <c r="BG37" s="16">
        <f t="shared" si="9"/>
        <v>2373.1028091007997</v>
      </c>
      <c r="BI37">
        <v>77</v>
      </c>
      <c r="BJ37" t="s">
        <v>63</v>
      </c>
      <c r="BK37" s="2">
        <v>45420.416261574072</v>
      </c>
      <c r="BL37">
        <v>166</v>
      </c>
      <c r="BM37" t="s">
        <v>13</v>
      </c>
      <c r="BN37">
        <v>0</v>
      </c>
      <c r="BO37">
        <v>2.8559999999999999</v>
      </c>
      <c r="BP37" s="3">
        <v>2205063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78</v>
      </c>
      <c r="B38" t="s">
        <v>64</v>
      </c>
      <c r="C38" s="2">
        <v>45420.437673611108</v>
      </c>
      <c r="D38">
        <v>88</v>
      </c>
      <c r="E38" t="s">
        <v>13</v>
      </c>
      <c r="F38">
        <v>0</v>
      </c>
      <c r="G38">
        <v>6.024</v>
      </c>
      <c r="H38" s="3">
        <v>27195</v>
      </c>
      <c r="I38">
        <v>6.5000000000000002E-2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64</v>
      </c>
      <c r="Q38" s="2">
        <v>45420.437673611108</v>
      </c>
      <c r="R38">
        <v>88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64</v>
      </c>
      <c r="AE38" s="2">
        <v>45420.437673611108</v>
      </c>
      <c r="AF38">
        <v>88</v>
      </c>
      <c r="AG38" t="s">
        <v>13</v>
      </c>
      <c r="AH38">
        <v>0</v>
      </c>
      <c r="AI38">
        <v>12.189</v>
      </c>
      <c r="AJ38" s="3">
        <v>10859</v>
      </c>
      <c r="AK38">
        <v>2.35</v>
      </c>
      <c r="AL38" t="s">
        <v>14</v>
      </c>
      <c r="AM38" t="s">
        <v>14</v>
      </c>
      <c r="AN38" t="s">
        <v>14</v>
      </c>
      <c r="AO38" t="s">
        <v>14</v>
      </c>
      <c r="AQ38">
        <v>2</v>
      </c>
      <c r="AR38" t="s">
        <v>69</v>
      </c>
      <c r="AS38" s="10">
        <v>78</v>
      </c>
      <c r="AT38" s="15">
        <f t="shared" si="0"/>
        <v>74.303717754380003</v>
      </c>
      <c r="AU38" s="16">
        <f t="shared" si="1"/>
        <v>2253.1435107161997</v>
      </c>
      <c r="AW38" s="13">
        <f t="shared" si="2"/>
        <v>71.158311225777496</v>
      </c>
      <c r="AX38" s="14">
        <f t="shared" si="3"/>
        <v>2070.46545525494</v>
      </c>
      <c r="AZ38" s="6">
        <f t="shared" si="4"/>
        <v>61.324295191266501</v>
      </c>
      <c r="BA38" s="7">
        <f t="shared" si="5"/>
        <v>2137.8460356768801</v>
      </c>
      <c r="BC38" s="11">
        <f t="shared" si="6"/>
        <v>71.168086224574992</v>
      </c>
      <c r="BD38" s="12">
        <f t="shared" si="7"/>
        <v>2574.0936544759002</v>
      </c>
      <c r="BF38" s="15">
        <f t="shared" si="8"/>
        <v>74.303717754380003</v>
      </c>
      <c r="BG38" s="16">
        <f t="shared" si="9"/>
        <v>2253.1435107161997</v>
      </c>
      <c r="BI38">
        <v>78</v>
      </c>
      <c r="BJ38" t="s">
        <v>64</v>
      </c>
      <c r="BK38" s="2">
        <v>45420.437673611108</v>
      </c>
      <c r="BL38">
        <v>88</v>
      </c>
      <c r="BM38" t="s">
        <v>13</v>
      </c>
      <c r="BN38">
        <v>0</v>
      </c>
      <c r="BO38">
        <v>2.8279999999999998</v>
      </c>
      <c r="BP38" s="3">
        <v>1897216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79</v>
      </c>
      <c r="B39" t="s">
        <v>65</v>
      </c>
      <c r="C39" s="2">
        <v>45420.459120370368</v>
      </c>
      <c r="D39">
        <v>238</v>
      </c>
      <c r="E39" t="s">
        <v>13</v>
      </c>
      <c r="F39">
        <v>0</v>
      </c>
      <c r="G39">
        <v>6.03</v>
      </c>
      <c r="H39" s="3">
        <v>71462</v>
      </c>
      <c r="I39">
        <v>0.17699999999999999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65</v>
      </c>
      <c r="Q39" s="2">
        <v>45420.459120370368</v>
      </c>
      <c r="R39">
        <v>238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65</v>
      </c>
      <c r="AE39" s="2">
        <v>45420.459120370368</v>
      </c>
      <c r="AF39">
        <v>238</v>
      </c>
      <c r="AG39" t="s">
        <v>13</v>
      </c>
      <c r="AH39">
        <v>0</v>
      </c>
      <c r="AI39">
        <v>12.157999999999999</v>
      </c>
      <c r="AJ39" s="3">
        <v>46625</v>
      </c>
      <c r="AK39">
        <v>10.106</v>
      </c>
      <c r="AL39" t="s">
        <v>14</v>
      </c>
      <c r="AM39" t="s">
        <v>14</v>
      </c>
      <c r="AN39" t="s">
        <v>14</v>
      </c>
      <c r="AO39" t="s">
        <v>14</v>
      </c>
      <c r="AQ39">
        <v>2</v>
      </c>
      <c r="AR39" t="s">
        <v>68</v>
      </c>
      <c r="AS39" s="10">
        <v>79</v>
      </c>
      <c r="AT39" s="15">
        <f t="shared" si="0"/>
        <v>201.37248912217279</v>
      </c>
      <c r="AU39" s="16">
        <f t="shared" si="1"/>
        <v>9015.798908281251</v>
      </c>
      <c r="AW39" s="13">
        <f t="shared" si="2"/>
        <v>187.27385577102041</v>
      </c>
      <c r="AX39" s="14">
        <f t="shared" si="3"/>
        <v>8875.4945384375005</v>
      </c>
      <c r="AZ39" s="6">
        <f t="shared" si="4"/>
        <v>164.91147292306022</v>
      </c>
      <c r="BA39" s="7">
        <f t="shared" si="5"/>
        <v>9478.2098112499989</v>
      </c>
      <c r="BC39" s="11">
        <f t="shared" si="6"/>
        <v>198.98541489081202</v>
      </c>
      <c r="BD39" s="12">
        <f t="shared" si="7"/>
        <v>9683.1003734375008</v>
      </c>
      <c r="BF39" s="15">
        <f t="shared" si="8"/>
        <v>201.37248912217279</v>
      </c>
      <c r="BG39" s="16">
        <f t="shared" si="9"/>
        <v>9015.798908281251</v>
      </c>
      <c r="BI39">
        <v>79</v>
      </c>
      <c r="BJ39" t="s">
        <v>65</v>
      </c>
      <c r="BK39" s="2">
        <v>45420.459120370368</v>
      </c>
      <c r="BL39" t="s">
        <v>66</v>
      </c>
      <c r="BM39" t="s">
        <v>13</v>
      </c>
      <c r="BN39">
        <v>0</v>
      </c>
      <c r="BO39">
        <v>2.84</v>
      </c>
      <c r="BP39" s="3">
        <v>1755963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2024-05-09T16:47:45Z</dcterms:modified>
</cp:coreProperties>
</file>