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20" yWindow="0" windowWidth="25600" windowHeight="15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Y4" i="1" l="1"/>
  <c r="BZ4" i="1"/>
  <c r="CA4" i="1"/>
  <c r="BY5" i="1"/>
  <c r="BZ5" i="1"/>
  <c r="CA5" i="1"/>
  <c r="BY6" i="1"/>
  <c r="BZ6" i="1"/>
  <c r="CA6" i="1"/>
  <c r="BY7" i="1"/>
  <c r="BZ7" i="1"/>
  <c r="CA7" i="1"/>
  <c r="BY8" i="1"/>
  <c r="BZ8" i="1"/>
  <c r="CA8" i="1"/>
  <c r="BY9" i="1"/>
  <c r="BZ9" i="1"/>
  <c r="CA9" i="1"/>
  <c r="BY10" i="1"/>
  <c r="BZ10" i="1"/>
  <c r="CA10" i="1"/>
  <c r="BY11" i="1"/>
  <c r="BZ11" i="1"/>
  <c r="CA11" i="1"/>
  <c r="BY12" i="1"/>
  <c r="BZ12" i="1"/>
  <c r="CA12" i="1"/>
  <c r="BY13" i="1"/>
  <c r="BZ13" i="1"/>
  <c r="CA13" i="1"/>
  <c r="BY14" i="1"/>
  <c r="BZ14" i="1"/>
  <c r="CA14" i="1"/>
  <c r="BY15" i="1"/>
  <c r="BZ15" i="1"/>
  <c r="CA15" i="1"/>
  <c r="BY17" i="1"/>
  <c r="BZ17" i="1"/>
  <c r="CA17" i="1"/>
  <c r="BY18" i="1"/>
  <c r="BZ18" i="1"/>
  <c r="CA18" i="1"/>
  <c r="BY20" i="1"/>
  <c r="BZ20" i="1"/>
  <c r="CA20" i="1"/>
  <c r="BY22" i="1"/>
  <c r="BZ22" i="1"/>
  <c r="CA22" i="1"/>
  <c r="BY24" i="1"/>
  <c r="BZ24" i="1"/>
  <c r="CA24" i="1"/>
  <c r="CA3" i="1"/>
  <c r="BZ3" i="1"/>
  <c r="BY3" i="1"/>
  <c r="BV17" i="1"/>
  <c r="BW17" i="1"/>
  <c r="BX17" i="1"/>
  <c r="BV18" i="1"/>
  <c r="BW18" i="1"/>
  <c r="BX18" i="1"/>
  <c r="BV20" i="1"/>
  <c r="BW20" i="1"/>
  <c r="BX20" i="1"/>
  <c r="BV22" i="1"/>
  <c r="BW22" i="1"/>
  <c r="BX22" i="1"/>
  <c r="BV24" i="1"/>
  <c r="BW24" i="1"/>
  <c r="BX24" i="1"/>
  <c r="BV4" i="1"/>
  <c r="BW4" i="1"/>
  <c r="BX4" i="1"/>
  <c r="BV5" i="1"/>
  <c r="BW5" i="1"/>
  <c r="BX5" i="1"/>
  <c r="BV6" i="1"/>
  <c r="BW6" i="1"/>
  <c r="BX6" i="1"/>
  <c r="BV7" i="1"/>
  <c r="BW7" i="1"/>
  <c r="BX7" i="1"/>
  <c r="BV8" i="1"/>
  <c r="BW8" i="1"/>
  <c r="BX8" i="1"/>
  <c r="BV9" i="1"/>
  <c r="BW9" i="1"/>
  <c r="BX9" i="1"/>
  <c r="BV10" i="1"/>
  <c r="BW10" i="1"/>
  <c r="BX10" i="1"/>
  <c r="BV11" i="1"/>
  <c r="BW11" i="1"/>
  <c r="BX11" i="1"/>
  <c r="BV12" i="1"/>
  <c r="BW12" i="1"/>
  <c r="BX12" i="1"/>
  <c r="BV13" i="1"/>
  <c r="BW13" i="1"/>
  <c r="BX13" i="1"/>
  <c r="BV14" i="1"/>
  <c r="BW14" i="1"/>
  <c r="BX14" i="1"/>
  <c r="BV15" i="1"/>
  <c r="BW15" i="1"/>
  <c r="BX15" i="1"/>
  <c r="BW3" i="1"/>
  <c r="BX3" i="1"/>
  <c r="BV3" i="1"/>
  <c r="BS4" i="1"/>
  <c r="BT4" i="1"/>
  <c r="BU4" i="1"/>
  <c r="BS5" i="1"/>
  <c r="BT5" i="1"/>
  <c r="BU5" i="1"/>
  <c r="BS6" i="1"/>
  <c r="BT6" i="1"/>
  <c r="BU6" i="1"/>
  <c r="BS7" i="1"/>
  <c r="BT7" i="1"/>
  <c r="BU7" i="1"/>
  <c r="BS8" i="1"/>
  <c r="BT8" i="1"/>
  <c r="BU8" i="1"/>
  <c r="BS9" i="1"/>
  <c r="BT9" i="1"/>
  <c r="BU9" i="1"/>
  <c r="BS10" i="1"/>
  <c r="BT10" i="1"/>
  <c r="BU10" i="1"/>
  <c r="BS11" i="1"/>
  <c r="BT11" i="1"/>
  <c r="BU11" i="1"/>
  <c r="BS12" i="1"/>
  <c r="BT12" i="1"/>
  <c r="BU12" i="1"/>
  <c r="BS13" i="1"/>
  <c r="BT13" i="1"/>
  <c r="BU13" i="1"/>
  <c r="BS14" i="1"/>
  <c r="BT14" i="1"/>
  <c r="BU14" i="1"/>
  <c r="BS15" i="1"/>
  <c r="BT15" i="1"/>
  <c r="BU15" i="1"/>
  <c r="BS17" i="1"/>
  <c r="BT17" i="1"/>
  <c r="BU17" i="1"/>
  <c r="BS18" i="1"/>
  <c r="BT18" i="1"/>
  <c r="BU18" i="1"/>
  <c r="BS20" i="1"/>
  <c r="BT20" i="1"/>
  <c r="BU20" i="1"/>
  <c r="BS22" i="1"/>
  <c r="BT22" i="1"/>
  <c r="BU22" i="1"/>
  <c r="BS24" i="1"/>
  <c r="BT24" i="1"/>
  <c r="BU24" i="1"/>
  <c r="BT3" i="1"/>
  <c r="BU3" i="1"/>
  <c r="BS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7" i="1"/>
  <c r="BR18" i="1"/>
  <c r="BR20" i="1"/>
  <c r="BR22" i="1"/>
  <c r="BR24" i="1"/>
  <c r="BQ4" i="1"/>
  <c r="BQ5" i="1"/>
  <c r="BQ6" i="1"/>
  <c r="BQ7" i="1"/>
  <c r="BQ8" i="1"/>
  <c r="BQ9" i="1"/>
  <c r="BQ10" i="1"/>
  <c r="BQ11" i="1"/>
  <c r="BQ12" i="1"/>
  <c r="BQ13" i="1"/>
  <c r="BQ14" i="1"/>
  <c r="BQ15" i="1"/>
  <c r="BQ17" i="1"/>
  <c r="BQ18" i="1"/>
  <c r="BQ20" i="1"/>
  <c r="BQ22" i="1"/>
  <c r="BQ24" i="1"/>
  <c r="BQ3" i="1"/>
  <c r="BR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7" i="1"/>
  <c r="BP18" i="1"/>
  <c r="BP20" i="1"/>
  <c r="BP22" i="1"/>
  <c r="BP24" i="1"/>
  <c r="BP3" i="1"/>
  <c r="BM10" i="1"/>
  <c r="BJ4" i="1"/>
  <c r="BK4" i="1"/>
  <c r="BL4" i="1"/>
  <c r="BM4" i="1"/>
  <c r="BN4" i="1"/>
  <c r="BO4" i="1"/>
  <c r="BJ5" i="1"/>
  <c r="BK5" i="1"/>
  <c r="BL5" i="1"/>
  <c r="BM5" i="1"/>
  <c r="BN5" i="1"/>
  <c r="BO5" i="1"/>
  <c r="BJ6" i="1"/>
  <c r="BK6" i="1"/>
  <c r="BL6" i="1"/>
  <c r="BM6" i="1"/>
  <c r="BN6" i="1"/>
  <c r="BO6" i="1"/>
  <c r="BJ7" i="1"/>
  <c r="BK7" i="1"/>
  <c r="BL7" i="1"/>
  <c r="BM7" i="1"/>
  <c r="BN7" i="1"/>
  <c r="BO7" i="1"/>
  <c r="BJ8" i="1"/>
  <c r="BK8" i="1"/>
  <c r="BL8" i="1"/>
  <c r="BM8" i="1"/>
  <c r="BN8" i="1"/>
  <c r="BO8" i="1"/>
  <c r="BJ9" i="1"/>
  <c r="BK9" i="1"/>
  <c r="BL9" i="1"/>
  <c r="BM9" i="1"/>
  <c r="BN9" i="1"/>
  <c r="BO9" i="1"/>
  <c r="BJ10" i="1"/>
  <c r="BK10" i="1"/>
  <c r="BL10" i="1"/>
  <c r="BN10" i="1"/>
  <c r="BO10" i="1"/>
  <c r="BJ11" i="1"/>
  <c r="BK11" i="1"/>
  <c r="BL11" i="1"/>
  <c r="BM11" i="1"/>
  <c r="BN11" i="1"/>
  <c r="BO11" i="1"/>
  <c r="BJ12" i="1"/>
  <c r="BK12" i="1"/>
  <c r="BL12" i="1"/>
  <c r="BM12" i="1"/>
  <c r="BN12" i="1"/>
  <c r="BO12" i="1"/>
  <c r="BJ13" i="1"/>
  <c r="BK13" i="1"/>
  <c r="BL13" i="1"/>
  <c r="BM13" i="1"/>
  <c r="BN13" i="1"/>
  <c r="BO13" i="1"/>
  <c r="BJ14" i="1"/>
  <c r="BK14" i="1"/>
  <c r="BL14" i="1"/>
  <c r="BM14" i="1"/>
  <c r="BN14" i="1"/>
  <c r="BO14" i="1"/>
  <c r="BJ15" i="1"/>
  <c r="BK15" i="1"/>
  <c r="BL15" i="1"/>
  <c r="BM15" i="1"/>
  <c r="BN15" i="1"/>
  <c r="BO15" i="1"/>
  <c r="BJ17" i="1"/>
  <c r="BK17" i="1"/>
  <c r="BL17" i="1"/>
  <c r="BM17" i="1"/>
  <c r="BN17" i="1"/>
  <c r="BO17" i="1"/>
  <c r="BJ18" i="1"/>
  <c r="BK18" i="1"/>
  <c r="BL18" i="1"/>
  <c r="BM18" i="1"/>
  <c r="BN18" i="1"/>
  <c r="BO18" i="1"/>
  <c r="BJ20" i="1"/>
  <c r="BK20" i="1"/>
  <c r="BL20" i="1"/>
  <c r="BM20" i="1"/>
  <c r="BN20" i="1"/>
  <c r="BO20" i="1"/>
  <c r="BJ22" i="1"/>
  <c r="BK22" i="1"/>
  <c r="BL22" i="1"/>
  <c r="BM22" i="1"/>
  <c r="BN22" i="1"/>
  <c r="BO22" i="1"/>
  <c r="BJ24" i="1"/>
  <c r="BK24" i="1"/>
  <c r="BL24" i="1"/>
  <c r="BM24" i="1"/>
  <c r="BN24" i="1"/>
  <c r="BO24" i="1"/>
  <c r="BK3" i="1"/>
  <c r="BL3" i="1"/>
  <c r="BM3" i="1"/>
  <c r="BN3" i="1"/>
  <c r="BO3" i="1"/>
  <c r="BJ3" i="1"/>
</calcChain>
</file>

<file path=xl/sharedStrings.xml><?xml version="1.0" encoding="utf-8"?>
<sst xmlns="http://schemas.openxmlformats.org/spreadsheetml/2006/main" count="103" uniqueCount="78">
  <si>
    <t>Week start (Monday)</t>
  </si>
  <si>
    <t xml:space="preserve">Recruit collection date </t>
  </si>
  <si>
    <t>Vem?</t>
  </si>
  <si>
    <t>Peri 3A</t>
  </si>
  <si>
    <t>Peri 3B</t>
  </si>
  <si>
    <t>3 mean Peri</t>
  </si>
  <si>
    <t>3 ln peri</t>
  </si>
  <si>
    <t xml:space="preserve">Peri 5A </t>
  </si>
  <si>
    <t>Peri 5B</t>
  </si>
  <si>
    <t>5 Mean Peri</t>
  </si>
  <si>
    <t>5 ln peri</t>
  </si>
  <si>
    <t>Peri 7A</t>
  </si>
  <si>
    <t>Peri 7B</t>
  </si>
  <si>
    <t>7 mean Peri</t>
  </si>
  <si>
    <t>7 ln peri</t>
  </si>
  <si>
    <t>Secchi (m)</t>
  </si>
  <si>
    <t>Avg inflow flow rate</t>
  </si>
  <si>
    <t>1.6m NH4-N</t>
  </si>
  <si>
    <t>1.6m SRP</t>
  </si>
  <si>
    <t>1.6m NO2-NO3</t>
  </si>
  <si>
    <t>1.6m TP</t>
  </si>
  <si>
    <t>1.6m TN</t>
  </si>
  <si>
    <t>1.6m TDN:TDP</t>
  </si>
  <si>
    <t>1.6m TN:TP</t>
  </si>
  <si>
    <t>S3 0m temp</t>
  </si>
  <si>
    <t>S3 1m temp</t>
  </si>
  <si>
    <t>S3 1m DO</t>
  </si>
  <si>
    <t>S3 0m turb</t>
  </si>
  <si>
    <t>S3 1m turb</t>
  </si>
  <si>
    <t>s5 0m temp</t>
  </si>
  <si>
    <t>s5 1m temp</t>
  </si>
  <si>
    <t>s5 1m DO</t>
  </si>
  <si>
    <t>s5 0m turb</t>
  </si>
  <si>
    <t>s5 1m turb</t>
  </si>
  <si>
    <t>s7 0m temp</t>
  </si>
  <si>
    <t>s7 1m temp</t>
  </si>
  <si>
    <t>S7 1m do</t>
  </si>
  <si>
    <t>s7 0m turb</t>
  </si>
  <si>
    <t>s7 1m turb</t>
  </si>
  <si>
    <t>Avg radiation (noon)</t>
  </si>
  <si>
    <t>Stability</t>
  </si>
  <si>
    <t>Thermo depth</t>
  </si>
  <si>
    <t>off</t>
  </si>
  <si>
    <t>on</t>
  </si>
  <si>
    <t>5 ln gymno</t>
  </si>
  <si>
    <t>7 ln gymno</t>
  </si>
  <si>
    <t>Pelagic Peri (cells/L)</t>
  </si>
  <si>
    <t>Pelagic Gymno (cells/L)</t>
  </si>
  <si>
    <t>3 ln peri std er</t>
  </si>
  <si>
    <t>5 ln peri st er</t>
  </si>
  <si>
    <t>7 ln peri st er</t>
  </si>
  <si>
    <t>3 ln gymno st er</t>
  </si>
  <si>
    <t>5 ln gymno st er</t>
  </si>
  <si>
    <t>7 ln gymno st er</t>
  </si>
  <si>
    <t>Recruit Date</t>
  </si>
  <si>
    <t>WindMean</t>
  </si>
  <si>
    <t>WindMax</t>
  </si>
  <si>
    <t>TotalPrecip</t>
  </si>
  <si>
    <t>Mean 3 gymno</t>
  </si>
  <si>
    <t>Mean 5 gymno</t>
  </si>
  <si>
    <t>Mean 7 gymno</t>
  </si>
  <si>
    <t>Avg Res Time</t>
  </si>
  <si>
    <t>3 mean Peri +1</t>
  </si>
  <si>
    <t>5 mean peri +1</t>
  </si>
  <si>
    <t>7 mean peri +1</t>
  </si>
  <si>
    <t>3 mean gymno +1</t>
  </si>
  <si>
    <t>5 mean gymno +1</t>
  </si>
  <si>
    <t>7 mean gymno +1</t>
  </si>
  <si>
    <t>3 ln Peri</t>
  </si>
  <si>
    <t>5 ln Peri</t>
  </si>
  <si>
    <t>7 ln Peri</t>
  </si>
  <si>
    <t>3 ln Gymno</t>
  </si>
  <si>
    <t>3 total dinos</t>
  </si>
  <si>
    <t>5 total dinos</t>
  </si>
  <si>
    <t>7 total dinos</t>
  </si>
  <si>
    <t>3 ln dinos</t>
  </si>
  <si>
    <t>5 ln dinos</t>
  </si>
  <si>
    <t>7 ln dinos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</si>
</sst>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1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right"/>
    </xf>
    <xf numFmtId="0" fontId="2" fillId="2" borderId="0" xfId="0" applyFont="1" applyFill="1"/>
    <xf numFmtId="0" fontId="4" fillId="0" borderId="0" xfId="0" applyFont="1"/>
    <xf numFmtId="14" fontId="0" fillId="0" borderId="0" xfId="0" applyNumberFormat="1"/>
    <xf numFmtId="0" fontId="8" fillId="0" borderId="0" xfId="0" applyFont="1" applyFill="1"/>
    <xf numFmtId="0" fontId="8" fillId="0" borderId="0" xfId="1" applyFont="1" applyFill="1"/>
    <xf numFmtId="0" fontId="3" fillId="0" borderId="0" xfId="6" applyFont="1"/>
    <xf numFmtId="0" fontId="0" fillId="0" borderId="0" xfId="0" applyFont="1"/>
    <xf numFmtId="0" fontId="9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0" fillId="0" borderId="0" xfId="0" applyFont="1" applyFill="1"/>
    <xf numFmtId="11" fontId="0" fillId="0" borderId="0" xfId="0" applyNumberFormat="1"/>
    <xf numFmtId="0" fontId="2" fillId="0" borderId="0" xfId="0" applyFont="1" applyFill="1"/>
  </cellXfs>
  <cellStyles count="69">
    <cellStyle name="Bad" xfId="1" builtinId="27"/>
    <cellStyle name="Followed Hyperlink" xfId="3" builtinId="9" hidden="1"/>
    <cellStyle name="Followed Hyperlink" xfId="5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2" builtinId="8" hidden="1"/>
    <cellStyle name="Hyperlink" xfId="4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5"/>
  <sheetViews>
    <sheetView tabSelected="1" workbookViewId="0">
      <pane xSplit="2" ySplit="1" topLeftCell="F2" activePane="bottomRight" state="frozen"/>
      <selection pane="topRight" activeCell="D1" sqref="D1"/>
      <selection pane="bottomLeft" activeCell="A2" sqref="A2"/>
      <selection pane="bottomRight" activeCell="BS20" sqref="BS20"/>
    </sheetView>
  </sheetViews>
  <sheetFormatPr baseColWidth="10" defaultRowHeight="15" x14ac:dyDescent="0"/>
  <sheetData>
    <row r="1" spans="1:7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54</v>
      </c>
      <c r="R1" s="1" t="s">
        <v>16</v>
      </c>
      <c r="S1" s="1" t="s">
        <v>61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3" t="s">
        <v>46</v>
      </c>
      <c r="AT1" s="13" t="s">
        <v>47</v>
      </c>
      <c r="AU1" s="13" t="s">
        <v>48</v>
      </c>
      <c r="AV1" s="13" t="s">
        <v>49</v>
      </c>
      <c r="AW1" s="13" t="s">
        <v>50</v>
      </c>
      <c r="AX1" s="13" t="s">
        <v>51</v>
      </c>
      <c r="AY1" s="13" t="s">
        <v>52</v>
      </c>
      <c r="AZ1" s="13" t="s">
        <v>53</v>
      </c>
      <c r="BA1" s="13" t="s">
        <v>55</v>
      </c>
      <c r="BB1" s="13" t="s">
        <v>56</v>
      </c>
      <c r="BC1" s="13" t="s">
        <v>57</v>
      </c>
      <c r="BD1" s="1" t="s">
        <v>5</v>
      </c>
      <c r="BE1" s="2" t="s">
        <v>9</v>
      </c>
      <c r="BF1" s="1" t="s">
        <v>13</v>
      </c>
      <c r="BG1" t="s">
        <v>58</v>
      </c>
      <c r="BH1" t="s">
        <v>59</v>
      </c>
      <c r="BI1" t="s">
        <v>60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72</v>
      </c>
      <c r="BQ1" t="s">
        <v>73</v>
      </c>
      <c r="BR1" t="s">
        <v>74</v>
      </c>
      <c r="BS1" t="s">
        <v>68</v>
      </c>
      <c r="BT1" t="s">
        <v>69</v>
      </c>
      <c r="BU1" t="s">
        <v>70</v>
      </c>
      <c r="BV1" t="s">
        <v>71</v>
      </c>
      <c r="BW1" t="s">
        <v>44</v>
      </c>
      <c r="BX1" t="s">
        <v>45</v>
      </c>
      <c r="BY1" t="s">
        <v>75</v>
      </c>
      <c r="BZ1" t="s">
        <v>76</v>
      </c>
      <c r="CA1" t="s">
        <v>77</v>
      </c>
    </row>
    <row r="2" spans="1:79">
      <c r="A2" s="5">
        <v>42128</v>
      </c>
      <c r="B2" s="6"/>
      <c r="C2" s="6" t="s">
        <v>42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>
        <v>2.5</v>
      </c>
      <c r="R2" s="7">
        <v>5.0616676920000003</v>
      </c>
      <c r="S2" s="7">
        <v>41.315837530000003</v>
      </c>
      <c r="T2" s="4">
        <v>15.2</v>
      </c>
      <c r="U2" s="4">
        <v>6.13</v>
      </c>
      <c r="V2" s="4">
        <v>3.58</v>
      </c>
      <c r="W2" s="8">
        <v>10.9</v>
      </c>
      <c r="X2" s="4">
        <v>131</v>
      </c>
      <c r="Y2" s="4">
        <v>13.948382633829121</v>
      </c>
      <c r="Z2" s="4">
        <v>26.584984823415674</v>
      </c>
      <c r="AA2" s="7">
        <v>17.655000000000001</v>
      </c>
      <c r="AB2" s="7">
        <v>16.173999999999999</v>
      </c>
      <c r="AC2" s="7">
        <v>10.295</v>
      </c>
      <c r="AD2" s="7">
        <v>6.6660000000000004</v>
      </c>
      <c r="AE2" s="7">
        <v>6.3220000000000001</v>
      </c>
      <c r="AF2" s="7">
        <v>18.23</v>
      </c>
      <c r="AG2" s="7">
        <v>17.809999999999999</v>
      </c>
      <c r="AH2" s="7">
        <v>9.5269999999999992</v>
      </c>
      <c r="AI2" s="7">
        <v>5.6360000000000001</v>
      </c>
      <c r="AJ2" s="7">
        <v>6.6310000000000002</v>
      </c>
      <c r="AK2" s="7">
        <v>18.044</v>
      </c>
      <c r="AL2" s="7">
        <v>18.091000000000001</v>
      </c>
      <c r="AM2" s="4">
        <v>9.2684300000000004</v>
      </c>
      <c r="AN2" s="4">
        <v>6.0305</v>
      </c>
      <c r="AO2" s="4">
        <v>5.9962</v>
      </c>
      <c r="AP2" s="4">
        <v>816.03422860000001</v>
      </c>
      <c r="AQ2" s="4">
        <v>20.990500000000001</v>
      </c>
      <c r="AR2" s="4">
        <v>1.8949</v>
      </c>
      <c r="AS2">
        <v>4000</v>
      </c>
      <c r="AT2">
        <v>1600</v>
      </c>
      <c r="BD2" s="4"/>
      <c r="BE2" s="4"/>
      <c r="BF2" s="4"/>
    </row>
    <row r="3" spans="1:79">
      <c r="A3" s="5">
        <v>42135</v>
      </c>
      <c r="B3" s="6">
        <v>42138</v>
      </c>
      <c r="C3" s="6" t="s">
        <v>42</v>
      </c>
      <c r="D3" s="9">
        <v>980000</v>
      </c>
      <c r="E3" s="9">
        <v>308000</v>
      </c>
      <c r="F3" s="9">
        <v>644000</v>
      </c>
      <c r="G3" s="4">
        <v>13.37545401</v>
      </c>
      <c r="H3" s="9">
        <v>112000</v>
      </c>
      <c r="I3" s="9">
        <v>56000</v>
      </c>
      <c r="J3" s="9">
        <v>84000</v>
      </c>
      <c r="K3" s="4">
        <v>11.33857208</v>
      </c>
      <c r="L3" s="9">
        <v>1200000</v>
      </c>
      <c r="M3" s="9">
        <v>1260000</v>
      </c>
      <c r="N3" s="9">
        <v>1230000</v>
      </c>
      <c r="O3" s="4">
        <v>14.02423688</v>
      </c>
      <c r="P3" s="4">
        <v>3</v>
      </c>
      <c r="Q3" s="14">
        <v>42138</v>
      </c>
      <c r="R3" s="7">
        <v>3.9913027542000004</v>
      </c>
      <c r="S3" s="7">
        <v>52.732638266919459</v>
      </c>
      <c r="T3" s="4">
        <v>14.7</v>
      </c>
      <c r="U3" s="4">
        <v>7.79</v>
      </c>
      <c r="V3" s="4">
        <v>4.32</v>
      </c>
      <c r="W3" s="4">
        <v>12.8</v>
      </c>
      <c r="X3" s="4">
        <v>113</v>
      </c>
      <c r="Y3" s="4">
        <v>10.783669354654362</v>
      </c>
      <c r="Z3" s="4">
        <v>19.528104608182897</v>
      </c>
      <c r="AA3" s="7">
        <v>21.960999999999999</v>
      </c>
      <c r="AB3" s="7">
        <v>20.350999999999999</v>
      </c>
      <c r="AC3" s="7">
        <v>10.086</v>
      </c>
      <c r="AD3" s="7">
        <v>3.9359999999999999</v>
      </c>
      <c r="AE3" s="7">
        <v>4.1769999999999996</v>
      </c>
      <c r="AF3" s="7">
        <v>22.681000000000001</v>
      </c>
      <c r="AG3" s="7">
        <v>21.045999999999999</v>
      </c>
      <c r="AH3" s="7">
        <v>10.236000000000001</v>
      </c>
      <c r="AI3" s="7">
        <v>3.6440000000000001</v>
      </c>
      <c r="AJ3" s="7">
        <v>3.9710000000000001</v>
      </c>
      <c r="AK3" s="7">
        <v>23.100999999999999</v>
      </c>
      <c r="AL3" s="7">
        <v>20.959</v>
      </c>
      <c r="AM3" s="4">
        <v>10.27983</v>
      </c>
      <c r="AN3" s="4">
        <v>3.9533999999999998</v>
      </c>
      <c r="AO3" s="4">
        <v>3.7302</v>
      </c>
      <c r="AP3" s="4">
        <v>860.12989000000005</v>
      </c>
      <c r="AQ3" s="4">
        <v>36.197699999999998</v>
      </c>
      <c r="AR3" s="4">
        <v>1.4000999999999999</v>
      </c>
      <c r="AS3">
        <v>10000</v>
      </c>
      <c r="AT3">
        <v>2000</v>
      </c>
      <c r="AU3">
        <v>0.57899999999999996</v>
      </c>
      <c r="AV3">
        <v>0.34699999999999998</v>
      </c>
      <c r="AW3">
        <v>2.2700000000000001E-2</v>
      </c>
      <c r="AX3">
        <v>0.255</v>
      </c>
      <c r="AY3">
        <v>0.45800000000000002</v>
      </c>
      <c r="AZ3">
        <v>6.0299999999999999E-2</v>
      </c>
      <c r="BA3">
        <v>2.6080385892116182</v>
      </c>
      <c r="BB3">
        <v>10.2819</v>
      </c>
      <c r="BC3">
        <v>1.6299999999999999E-2</v>
      </c>
      <c r="BD3" s="9">
        <v>644000</v>
      </c>
      <c r="BE3" s="9">
        <v>84000</v>
      </c>
      <c r="BF3" s="9">
        <v>1230000</v>
      </c>
      <c r="BG3" s="23">
        <v>112000</v>
      </c>
      <c r="BH3" s="23">
        <v>98000</v>
      </c>
      <c r="BI3" s="23">
        <v>1160000</v>
      </c>
      <c r="BJ3" s="23">
        <f>BD3+1</f>
        <v>644001</v>
      </c>
      <c r="BK3" s="23">
        <f t="shared" ref="BK3:BO3" si="0">BE3+1</f>
        <v>84001</v>
      </c>
      <c r="BL3" s="23">
        <f t="shared" si="0"/>
        <v>1230001</v>
      </c>
      <c r="BM3" s="23">
        <f t="shared" si="0"/>
        <v>112001</v>
      </c>
      <c r="BN3" s="23">
        <f t="shared" si="0"/>
        <v>98001</v>
      </c>
      <c r="BO3" s="23">
        <f t="shared" si="0"/>
        <v>1160001</v>
      </c>
      <c r="BP3" s="23">
        <f>BJ3+BM3</f>
        <v>756002</v>
      </c>
      <c r="BQ3" s="23">
        <f t="shared" ref="BQ3:BR18" si="1">BK3+BN3</f>
        <v>182002</v>
      </c>
      <c r="BR3" s="23">
        <f t="shared" si="1"/>
        <v>2390002</v>
      </c>
      <c r="BS3">
        <f>LN(BJ3)</f>
        <v>13.375455557880317</v>
      </c>
      <c r="BT3">
        <f t="shared" ref="BT3:BU3" si="2">LN(BK3)</f>
        <v>11.338583982516495</v>
      </c>
      <c r="BU3">
        <f t="shared" si="2"/>
        <v>14.0225255403564</v>
      </c>
      <c r="BV3">
        <f>LN(BM3)</f>
        <v>11.626263078808801</v>
      </c>
      <c r="BW3">
        <f t="shared" ref="BW3:BX3" si="3">LN(BN3)</f>
        <v>11.492732961682281</v>
      </c>
      <c r="BX3">
        <f t="shared" si="3"/>
        <v>13.963931425151141</v>
      </c>
      <c r="BY3">
        <f>LN(BP3)</f>
        <v>13.535799300660816</v>
      </c>
      <c r="BZ3">
        <f>LN(BQ3)</f>
        <v>12.111772955009542</v>
      </c>
      <c r="CA3">
        <f>LN(BR3)</f>
        <v>14.686804760727426</v>
      </c>
    </row>
    <row r="4" spans="1:79">
      <c r="A4" s="5">
        <v>42142</v>
      </c>
      <c r="B4" s="5">
        <v>42145</v>
      </c>
      <c r="C4" s="5" t="s">
        <v>42</v>
      </c>
      <c r="D4" s="9">
        <v>640000</v>
      </c>
      <c r="E4" s="9">
        <v>1280000</v>
      </c>
      <c r="F4" s="9">
        <v>960000</v>
      </c>
      <c r="G4" s="4">
        <v>13.77468856</v>
      </c>
      <c r="H4" s="9">
        <v>120000</v>
      </c>
      <c r="I4" s="9">
        <v>40000</v>
      </c>
      <c r="J4" s="9">
        <v>80000</v>
      </c>
      <c r="K4" s="4">
        <v>11.28978191</v>
      </c>
      <c r="L4" s="9">
        <v>800000</v>
      </c>
      <c r="M4" s="9">
        <v>320000</v>
      </c>
      <c r="N4" s="9">
        <v>560000</v>
      </c>
      <c r="O4" s="4">
        <v>13.235779519999999</v>
      </c>
      <c r="P4" s="4">
        <v>2.8</v>
      </c>
      <c r="Q4" s="14">
        <v>42145</v>
      </c>
      <c r="R4" s="7">
        <v>2.8831944822857141</v>
      </c>
      <c r="S4" s="7">
        <v>71.039704047475865</v>
      </c>
      <c r="T4" s="4">
        <v>13.9</v>
      </c>
      <c r="U4" s="4">
        <v>8.3000000000000007</v>
      </c>
      <c r="V4" s="4">
        <v>5.24</v>
      </c>
      <c r="W4" s="4">
        <v>16.600000000000001</v>
      </c>
      <c r="X4" s="4">
        <v>138</v>
      </c>
      <c r="Y4" s="4">
        <v>9.7834143773918019</v>
      </c>
      <c r="Z4" s="4">
        <v>18.389190734563527</v>
      </c>
      <c r="AA4" s="7">
        <v>22.594999999999999</v>
      </c>
      <c r="AB4" s="7">
        <v>21.547000000000001</v>
      </c>
      <c r="AC4" s="7">
        <v>9.26</v>
      </c>
      <c r="AD4" s="7">
        <v>3.9020000000000001</v>
      </c>
      <c r="AE4" s="7">
        <v>4.1769999999999996</v>
      </c>
      <c r="AF4" s="7">
        <v>22.137</v>
      </c>
      <c r="AG4" s="7">
        <v>22.582999999999998</v>
      </c>
      <c r="AH4" s="7">
        <v>8.4990000000000006</v>
      </c>
      <c r="AI4" s="7">
        <v>3.85</v>
      </c>
      <c r="AJ4" s="7">
        <v>3.8330000000000002</v>
      </c>
      <c r="AK4" s="7">
        <v>23.417999999999999</v>
      </c>
      <c r="AL4" s="7">
        <v>23.187999999999999</v>
      </c>
      <c r="AM4" s="4">
        <v>8.5192899999999998</v>
      </c>
      <c r="AN4" s="4">
        <v>4.4683000000000002</v>
      </c>
      <c r="AO4" s="4">
        <v>3.9533999999999998</v>
      </c>
      <c r="AP4" s="4">
        <v>756.78421430000003</v>
      </c>
      <c r="AQ4" s="4">
        <v>39.604599999999998</v>
      </c>
      <c r="AR4" s="4">
        <v>1.2538</v>
      </c>
      <c r="AS4">
        <v>27000</v>
      </c>
      <c r="AT4">
        <v>800</v>
      </c>
      <c r="AU4">
        <v>0.34699999999999998</v>
      </c>
      <c r="AV4">
        <v>0.54900000000000004</v>
      </c>
      <c r="AW4">
        <v>0.45800000000000002</v>
      </c>
      <c r="AX4">
        <v>1.04</v>
      </c>
      <c r="AY4">
        <v>0.54900000000000004</v>
      </c>
      <c r="AZ4">
        <v>0.54900000000000004</v>
      </c>
      <c r="BA4">
        <v>2.6343375000000018</v>
      </c>
      <c r="BB4">
        <v>7.5997000000000003</v>
      </c>
      <c r="BC4">
        <v>1.2999999999999999E-3</v>
      </c>
      <c r="BD4" s="9">
        <v>960000</v>
      </c>
      <c r="BE4" s="9">
        <v>80000</v>
      </c>
      <c r="BF4" s="9">
        <v>560000</v>
      </c>
      <c r="BG4" s="23">
        <v>160000</v>
      </c>
      <c r="BH4" s="23">
        <v>80000</v>
      </c>
      <c r="BI4" s="23">
        <v>240000</v>
      </c>
      <c r="BJ4" s="23">
        <f t="shared" ref="BJ4:BJ24" si="4">BD4+1</f>
        <v>960001</v>
      </c>
      <c r="BK4" s="23">
        <f t="shared" ref="BK4:BK24" si="5">BE4+1</f>
        <v>80001</v>
      </c>
      <c r="BL4" s="23">
        <f t="shared" ref="BL4:BL24" si="6">BF4+1</f>
        <v>560001</v>
      </c>
      <c r="BM4" s="23">
        <f t="shared" ref="BM4:BM24" si="7">BG4+1</f>
        <v>160001</v>
      </c>
      <c r="BN4" s="23">
        <f t="shared" ref="BN4:BN24" si="8">BH4+1</f>
        <v>80001</v>
      </c>
      <c r="BO4" s="23">
        <f t="shared" ref="BO4:BO24" si="9">BI4+1</f>
        <v>240001</v>
      </c>
      <c r="BP4" s="23">
        <f t="shared" ref="BP4:BR24" si="10">BJ4+BM4</f>
        <v>1120002</v>
      </c>
      <c r="BQ4" s="23">
        <f t="shared" si="1"/>
        <v>160002</v>
      </c>
      <c r="BR4" s="23">
        <f t="shared" si="1"/>
        <v>800002</v>
      </c>
      <c r="BS4">
        <f t="shared" ref="BS4:BS24" si="11">LN(BJ4)</f>
        <v>13.774689605110144</v>
      </c>
      <c r="BT4">
        <f t="shared" ref="BT4:BT24" si="12">LN(BK4)</f>
        <v>11.289794413577894</v>
      </c>
      <c r="BU4">
        <f t="shared" ref="BU4:BU24" si="13">LN(BL4)</f>
        <v>13.235693848424024</v>
      </c>
      <c r="BV4">
        <f t="shared" ref="BV4:BV15" si="14">LN(BM4)</f>
        <v>11.982935344196433</v>
      </c>
      <c r="BW4">
        <f t="shared" ref="BW4:BW15" si="15">LN(BN4)</f>
        <v>11.289794413577894</v>
      </c>
      <c r="BX4">
        <f t="shared" ref="BX4:BX15" si="16">LN(BO4)</f>
        <v>12.388398368982115</v>
      </c>
      <c r="BY4">
        <f t="shared" ref="BY4:BY24" si="17">LN(BP4)</f>
        <v>13.928841028983969</v>
      </c>
      <c r="BZ4">
        <f t="shared" ref="BZ4:BZ24" si="18">LN(BQ4)</f>
        <v>11.98294159413784</v>
      </c>
      <c r="CA4">
        <f t="shared" ref="CA4:CA24" si="19">LN(BR4)</f>
        <v>13.592369506646939</v>
      </c>
    </row>
    <row r="5" spans="1:79">
      <c r="A5" s="6">
        <v>42149</v>
      </c>
      <c r="B5" s="6">
        <v>42152</v>
      </c>
      <c r="C5" s="6" t="s">
        <v>42</v>
      </c>
      <c r="D5" s="9">
        <v>640000</v>
      </c>
      <c r="E5" s="9">
        <v>240000</v>
      </c>
      <c r="F5" s="9">
        <v>440000</v>
      </c>
      <c r="G5" s="4">
        <v>12.99453001</v>
      </c>
      <c r="H5" s="9">
        <v>80000</v>
      </c>
      <c r="I5" s="9">
        <v>240000</v>
      </c>
      <c r="J5" s="9">
        <v>160000</v>
      </c>
      <c r="K5" s="4">
        <v>11.982929090000001</v>
      </c>
      <c r="L5" s="9">
        <v>160000</v>
      </c>
      <c r="M5" s="9"/>
      <c r="N5" s="9">
        <v>160000</v>
      </c>
      <c r="O5" s="4">
        <v>11.98301655</v>
      </c>
      <c r="P5" s="4">
        <v>2.5</v>
      </c>
      <c r="Q5" s="14">
        <v>42152</v>
      </c>
      <c r="R5" s="7">
        <v>2.4367472167142856</v>
      </c>
      <c r="S5" s="7">
        <v>84.213740120478974</v>
      </c>
      <c r="T5" s="4">
        <v>4.2300000000000004</v>
      </c>
      <c r="U5" s="4">
        <v>4.8099999999999996</v>
      </c>
      <c r="V5" s="4">
        <v>2.94</v>
      </c>
      <c r="W5" s="4">
        <v>13.9</v>
      </c>
      <c r="X5" s="4">
        <v>133</v>
      </c>
      <c r="Y5" s="4">
        <v>5.5658848188028127</v>
      </c>
      <c r="Z5" s="4">
        <v>21.165496456974957</v>
      </c>
      <c r="AA5" s="7">
        <v>21.47</v>
      </c>
      <c r="AB5" s="7">
        <v>21.454999999999998</v>
      </c>
      <c r="AC5" s="7">
        <v>8.8450000000000006</v>
      </c>
      <c r="AD5" s="7">
        <v>1.9279999999999999</v>
      </c>
      <c r="AE5" s="7">
        <v>1.825</v>
      </c>
      <c r="AF5" s="7">
        <v>21.15</v>
      </c>
      <c r="AG5" s="7">
        <v>21.077999999999999</v>
      </c>
      <c r="AH5" s="7">
        <v>8.8759999999999994</v>
      </c>
      <c r="AI5" s="7">
        <v>1.653</v>
      </c>
      <c r="AJ5" s="7">
        <v>1.6359999999999999</v>
      </c>
      <c r="AK5" s="7">
        <v>20.523</v>
      </c>
      <c r="AL5" s="7">
        <v>20.102</v>
      </c>
      <c r="AM5" s="4">
        <v>9.6391500000000008</v>
      </c>
      <c r="AN5" s="4">
        <v>1.8762000000000001</v>
      </c>
      <c r="AO5" s="4">
        <v>2.1164999999999998</v>
      </c>
      <c r="AP5" s="4">
        <v>765.31191430000001</v>
      </c>
      <c r="AQ5" s="4">
        <v>26.430199999999999</v>
      </c>
      <c r="AR5" s="4">
        <v>2.1562000000000001</v>
      </c>
      <c r="AU5">
        <v>0.49</v>
      </c>
      <c r="AV5">
        <v>0.54900000000000004</v>
      </c>
      <c r="BA5">
        <v>2.7620577380952378</v>
      </c>
      <c r="BB5">
        <v>7.5997000000000003</v>
      </c>
      <c r="BC5">
        <v>5.5999999999999999E-3</v>
      </c>
      <c r="BD5" s="9">
        <v>440000</v>
      </c>
      <c r="BE5" s="9">
        <v>160000</v>
      </c>
      <c r="BF5" s="9">
        <v>160000</v>
      </c>
      <c r="BG5" s="23">
        <v>20000</v>
      </c>
      <c r="BH5" s="23">
        <v>40000</v>
      </c>
      <c r="BI5" s="23">
        <v>20000</v>
      </c>
      <c r="BJ5" s="23">
        <f t="shared" si="4"/>
        <v>440001</v>
      </c>
      <c r="BK5" s="23">
        <f t="shared" si="5"/>
        <v>160001</v>
      </c>
      <c r="BL5" s="23">
        <f t="shared" si="6"/>
        <v>160001</v>
      </c>
      <c r="BM5" s="23">
        <f t="shared" si="7"/>
        <v>20001</v>
      </c>
      <c r="BN5" s="23">
        <f t="shared" si="8"/>
        <v>40001</v>
      </c>
      <c r="BO5" s="23">
        <f t="shared" si="9"/>
        <v>20001</v>
      </c>
      <c r="BP5" s="23">
        <f t="shared" si="10"/>
        <v>460002</v>
      </c>
      <c r="BQ5" s="23">
        <f t="shared" si="1"/>
        <v>200002</v>
      </c>
      <c r="BR5" s="23">
        <f t="shared" si="1"/>
        <v>180002</v>
      </c>
      <c r="BS5">
        <f t="shared" si="11"/>
        <v>12.994532278619134</v>
      </c>
      <c r="BT5">
        <f t="shared" si="12"/>
        <v>11.982935344196433</v>
      </c>
      <c r="BU5">
        <f t="shared" si="13"/>
        <v>11.982935344196433</v>
      </c>
      <c r="BV5">
        <f t="shared" si="14"/>
        <v>9.9035375512861705</v>
      </c>
      <c r="BW5">
        <f t="shared" si="15"/>
        <v>10.596659732783579</v>
      </c>
      <c r="BX5">
        <f t="shared" si="16"/>
        <v>9.9035375512861705</v>
      </c>
      <c r="BY5">
        <f t="shared" si="17"/>
        <v>13.038986116281913</v>
      </c>
      <c r="BZ5">
        <f t="shared" si="18"/>
        <v>12.206082645480175</v>
      </c>
      <c r="CA5">
        <f t="shared" si="19"/>
        <v>12.100723240921731</v>
      </c>
    </row>
    <row r="6" spans="1:79">
      <c r="A6" s="6">
        <v>42156</v>
      </c>
      <c r="B6" s="6">
        <v>42159</v>
      </c>
      <c r="C6" s="6" t="s">
        <v>43</v>
      </c>
      <c r="D6" s="9">
        <v>40000</v>
      </c>
      <c r="E6" s="9">
        <v>280000</v>
      </c>
      <c r="F6" s="9">
        <v>160000</v>
      </c>
      <c r="G6" s="4">
        <v>11.982929090000001</v>
      </c>
      <c r="H6" s="9">
        <v>280000</v>
      </c>
      <c r="I6" s="9">
        <v>440000</v>
      </c>
      <c r="J6" s="9">
        <v>360000</v>
      </c>
      <c r="K6" s="4">
        <v>12.79385931</v>
      </c>
      <c r="L6" s="9">
        <v>920000</v>
      </c>
      <c r="M6" s="9">
        <v>1640000</v>
      </c>
      <c r="N6" s="9">
        <v>1280000</v>
      </c>
      <c r="O6" s="4">
        <v>14.062458100000001</v>
      </c>
      <c r="P6" s="4">
        <v>2.9</v>
      </c>
      <c r="Q6" s="14">
        <v>42159</v>
      </c>
      <c r="R6" s="7">
        <v>2.3765242922857146</v>
      </c>
      <c r="S6" s="7">
        <v>89.367145207128047</v>
      </c>
      <c r="T6" s="4">
        <v>7.17</v>
      </c>
      <c r="U6" s="4">
        <v>6.81</v>
      </c>
      <c r="V6" s="4">
        <v>1.68</v>
      </c>
      <c r="W6" s="4">
        <v>12.6</v>
      </c>
      <c r="X6" s="4">
        <v>156</v>
      </c>
      <c r="Y6" s="4">
        <v>5.9206430935699217</v>
      </c>
      <c r="Z6" s="4">
        <v>27.387076332082888</v>
      </c>
      <c r="AA6" s="7">
        <v>23.968</v>
      </c>
      <c r="AB6" s="7">
        <v>22.96</v>
      </c>
      <c r="AC6" s="7">
        <v>8.6750000000000007</v>
      </c>
      <c r="AD6" s="7">
        <v>1.5269999999999999</v>
      </c>
      <c r="AE6" s="7">
        <v>1.516</v>
      </c>
      <c r="AF6" s="7">
        <v>24.094999999999999</v>
      </c>
      <c r="AG6" s="7">
        <v>23.193000000000001</v>
      </c>
      <c r="AH6" s="7">
        <v>8.77</v>
      </c>
      <c r="AI6" s="7">
        <v>1.6830000000000001</v>
      </c>
      <c r="AJ6" s="7">
        <v>1.99</v>
      </c>
      <c r="AK6" s="7">
        <v>25.056000000000001</v>
      </c>
      <c r="AL6" s="7">
        <v>24.382000000000001</v>
      </c>
      <c r="AM6" s="4">
        <v>9.2616999999999994</v>
      </c>
      <c r="AN6" s="4">
        <v>1.619</v>
      </c>
      <c r="AO6" s="4">
        <v>1.6196999999999999</v>
      </c>
      <c r="AP6" s="4">
        <v>680.94389999999999</v>
      </c>
      <c r="AQ6" s="4">
        <v>44.469299999999997</v>
      </c>
      <c r="AR6" s="4">
        <v>1.7790999999999999</v>
      </c>
      <c r="AS6">
        <v>7400</v>
      </c>
      <c r="AT6">
        <v>1000</v>
      </c>
      <c r="AU6">
        <v>0.97299999999999998</v>
      </c>
      <c r="AV6">
        <v>0.22600000000000001</v>
      </c>
      <c r="AW6">
        <v>0.28899999999999998</v>
      </c>
      <c r="AX6">
        <v>0.34699999999999998</v>
      </c>
      <c r="AY6">
        <v>0</v>
      </c>
      <c r="AZ6">
        <v>0</v>
      </c>
      <c r="BA6">
        <v>1.9291845238095253</v>
      </c>
      <c r="BB6">
        <v>7.1525999999999996</v>
      </c>
      <c r="BC6">
        <v>0.13679999999999998</v>
      </c>
      <c r="BD6" s="9">
        <v>160000</v>
      </c>
      <c r="BE6" s="9">
        <v>360000</v>
      </c>
      <c r="BF6" s="9">
        <v>1280000</v>
      </c>
      <c r="BG6" s="23">
        <v>60000</v>
      </c>
      <c r="BH6" s="23">
        <v>20000</v>
      </c>
      <c r="BI6" s="23">
        <v>200000</v>
      </c>
      <c r="BJ6" s="23">
        <f t="shared" si="4"/>
        <v>160001</v>
      </c>
      <c r="BK6" s="23">
        <f t="shared" si="5"/>
        <v>360001</v>
      </c>
      <c r="BL6" s="23">
        <f t="shared" si="6"/>
        <v>1280001</v>
      </c>
      <c r="BM6" s="23">
        <f t="shared" si="7"/>
        <v>60001</v>
      </c>
      <c r="BN6" s="23">
        <f t="shared" si="8"/>
        <v>20001</v>
      </c>
      <c r="BO6" s="23">
        <f t="shared" si="9"/>
        <v>200001</v>
      </c>
      <c r="BP6" s="23">
        <f t="shared" si="10"/>
        <v>220002</v>
      </c>
      <c r="BQ6" s="23">
        <f t="shared" si="1"/>
        <v>380002</v>
      </c>
      <c r="BR6" s="23">
        <f t="shared" si="1"/>
        <v>1480002</v>
      </c>
      <c r="BS6">
        <f t="shared" si="11"/>
        <v>11.982935344196433</v>
      </c>
      <c r="BT6">
        <f t="shared" si="12"/>
        <v>12.793862088206213</v>
      </c>
      <c r="BU6">
        <f t="shared" si="13"/>
        <v>14.062371417145494</v>
      </c>
      <c r="BV6">
        <f t="shared" si="14"/>
        <v>11.002116507732017</v>
      </c>
      <c r="BW6">
        <f t="shared" si="15"/>
        <v>9.9035375512861705</v>
      </c>
      <c r="BX6">
        <f t="shared" si="16"/>
        <v>12.206077645517674</v>
      </c>
      <c r="BY6">
        <f t="shared" si="17"/>
        <v>12.301391916202267</v>
      </c>
      <c r="BZ6">
        <f t="shared" si="18"/>
        <v>12.847931794846613</v>
      </c>
      <c r="CA6">
        <f t="shared" si="19"/>
        <v>14.207553997090736</v>
      </c>
    </row>
    <row r="7" spans="1:79">
      <c r="A7" s="6">
        <v>42163</v>
      </c>
      <c r="B7" s="6">
        <v>42166</v>
      </c>
      <c r="C7" s="6" t="s">
        <v>43</v>
      </c>
      <c r="D7" s="9">
        <v>1040000</v>
      </c>
      <c r="E7" s="9">
        <v>1480000</v>
      </c>
      <c r="F7" s="9">
        <v>1260000</v>
      </c>
      <c r="G7" s="4">
        <v>14.046622279999999</v>
      </c>
      <c r="H7" s="9">
        <v>280000</v>
      </c>
      <c r="I7" s="9">
        <v>1040000</v>
      </c>
      <c r="J7" s="9">
        <v>660000</v>
      </c>
      <c r="K7" s="4">
        <v>13.399995110000001</v>
      </c>
      <c r="L7" s="9">
        <v>1960000</v>
      </c>
      <c r="M7" s="9">
        <v>2160000</v>
      </c>
      <c r="N7" s="9">
        <v>2060000</v>
      </c>
      <c r="O7" s="4">
        <v>14.538304</v>
      </c>
      <c r="P7" s="4">
        <v>1.7</v>
      </c>
      <c r="Q7" s="14">
        <v>42166</v>
      </c>
      <c r="R7" s="7">
        <v>3.5527724019999996</v>
      </c>
      <c r="S7" s="7">
        <v>58.318479889055475</v>
      </c>
      <c r="T7" s="4">
        <v>11.1</v>
      </c>
      <c r="U7" s="4">
        <v>6.21</v>
      </c>
      <c r="V7" s="4">
        <v>2.0699999999999998</v>
      </c>
      <c r="W7" s="4">
        <v>17.2</v>
      </c>
      <c r="X7" s="4">
        <v>172</v>
      </c>
      <c r="Y7" s="4">
        <v>9.9205091377732639</v>
      </c>
      <c r="Z7" s="4">
        <v>22.120330883605405</v>
      </c>
      <c r="AA7" s="7">
        <v>24.274000000000001</v>
      </c>
      <c r="AB7" s="7">
        <v>23.533000000000001</v>
      </c>
      <c r="AC7" s="7">
        <v>8.6379999999999999</v>
      </c>
      <c r="AD7" s="7">
        <v>1.516</v>
      </c>
      <c r="AE7" s="7">
        <v>1.6359999999999999</v>
      </c>
      <c r="AF7" s="7">
        <v>23.69</v>
      </c>
      <c r="AG7" s="7">
        <v>22.411999999999999</v>
      </c>
      <c r="AH7" s="7">
        <v>9.1739999999999995</v>
      </c>
      <c r="AI7" s="7">
        <v>1.9450000000000001</v>
      </c>
      <c r="AJ7" s="7">
        <v>2.7</v>
      </c>
      <c r="AK7" s="7">
        <v>22.908999999999999</v>
      </c>
      <c r="AL7" s="7">
        <v>22.277999999999999</v>
      </c>
      <c r="AM7" s="4">
        <v>9.0370899999999992</v>
      </c>
      <c r="AN7" s="4">
        <v>2.1164999999999998</v>
      </c>
      <c r="AO7" s="4">
        <v>2.3912</v>
      </c>
      <c r="AP7" s="4">
        <v>754.33204290000003</v>
      </c>
      <c r="AQ7" s="4">
        <v>30.8979</v>
      </c>
      <c r="AR7" s="4">
        <v>3.6838000000000002</v>
      </c>
      <c r="AS7">
        <v>4800</v>
      </c>
      <c r="AT7">
        <v>0</v>
      </c>
      <c r="AU7">
        <v>0.17599999999999999</v>
      </c>
      <c r="AV7">
        <v>0.65600000000000003</v>
      </c>
      <c r="AW7">
        <v>4.8599999999999997E-2</v>
      </c>
      <c r="AX7">
        <v>0.112</v>
      </c>
      <c r="AY7">
        <v>0.42399999999999999</v>
      </c>
      <c r="AZ7">
        <v>9.1200000000000003E-2</v>
      </c>
      <c r="BA7">
        <v>2.6103898809523813</v>
      </c>
      <c r="BB7">
        <v>7.5997000000000003</v>
      </c>
      <c r="BC7">
        <v>1.6E-2</v>
      </c>
      <c r="BD7" s="9">
        <v>1260000</v>
      </c>
      <c r="BE7" s="9">
        <v>660000</v>
      </c>
      <c r="BF7" s="9">
        <v>2060000</v>
      </c>
      <c r="BG7" s="23">
        <v>180000</v>
      </c>
      <c r="BH7" s="23">
        <v>200000</v>
      </c>
      <c r="BI7" s="23">
        <v>440000</v>
      </c>
      <c r="BJ7" s="23">
        <f t="shared" si="4"/>
        <v>1260001</v>
      </c>
      <c r="BK7" s="23">
        <f t="shared" si="5"/>
        <v>660001</v>
      </c>
      <c r="BL7" s="23">
        <f t="shared" si="6"/>
        <v>2060001</v>
      </c>
      <c r="BM7" s="23">
        <f t="shared" si="7"/>
        <v>180001</v>
      </c>
      <c r="BN7" s="23">
        <f t="shared" si="8"/>
        <v>200001</v>
      </c>
      <c r="BO7" s="23">
        <f t="shared" si="9"/>
        <v>440001</v>
      </c>
      <c r="BP7" s="23">
        <f t="shared" si="10"/>
        <v>1440002</v>
      </c>
      <c r="BQ7" s="23">
        <f t="shared" si="1"/>
        <v>860002</v>
      </c>
      <c r="BR7" s="23">
        <f t="shared" si="1"/>
        <v>2500002</v>
      </c>
      <c r="BS7">
        <f t="shared" si="11"/>
        <v>14.046623072578139</v>
      </c>
      <c r="BT7">
        <f t="shared" si="12"/>
        <v>13.399996629152975</v>
      </c>
      <c r="BU7">
        <f t="shared" si="13"/>
        <v>14.53821702620254</v>
      </c>
      <c r="BV7">
        <f t="shared" si="14"/>
        <v>12.100717685412471</v>
      </c>
      <c r="BW7">
        <f t="shared" si="15"/>
        <v>12.206077645517674</v>
      </c>
      <c r="BX7">
        <f t="shared" si="16"/>
        <v>12.994532278619134</v>
      </c>
      <c r="BY7">
        <f t="shared" si="17"/>
        <v>14.180155060440107</v>
      </c>
      <c r="BZ7">
        <f t="shared" si="18"/>
        <v>13.664689993808382</v>
      </c>
      <c r="CA7">
        <f t="shared" si="19"/>
        <v>14.731802089838109</v>
      </c>
    </row>
    <row r="8" spans="1:79">
      <c r="A8" s="6">
        <v>42170</v>
      </c>
      <c r="B8" s="6">
        <v>42170</v>
      </c>
      <c r="C8" s="6" t="s">
        <v>42</v>
      </c>
      <c r="D8" s="9">
        <v>980000</v>
      </c>
      <c r="E8" s="9">
        <v>2940000</v>
      </c>
      <c r="F8" s="9">
        <v>1960000</v>
      </c>
      <c r="G8" s="4">
        <v>14.488455030000001</v>
      </c>
      <c r="H8" s="9">
        <v>560000</v>
      </c>
      <c r="I8" s="9">
        <v>1330000</v>
      </c>
      <c r="J8" s="9">
        <v>945000</v>
      </c>
      <c r="K8" s="4">
        <v>13.75894021</v>
      </c>
      <c r="L8" s="9">
        <v>2030000</v>
      </c>
      <c r="M8" s="9">
        <v>980000</v>
      </c>
      <c r="N8" s="9">
        <v>1510000</v>
      </c>
      <c r="O8" s="4">
        <v>14.224390919999999</v>
      </c>
      <c r="P8" s="4">
        <v>2.4</v>
      </c>
      <c r="Q8" s="14">
        <v>42170</v>
      </c>
      <c r="R8" s="7">
        <v>3.0275804585000001</v>
      </c>
      <c r="S8" s="7">
        <v>67.608575305309131</v>
      </c>
      <c r="T8" s="4">
        <v>46.3</v>
      </c>
      <c r="U8" s="4">
        <v>6.02</v>
      </c>
      <c r="V8" s="4">
        <v>5.05</v>
      </c>
      <c r="W8" s="4">
        <v>12</v>
      </c>
      <c r="X8" s="4">
        <v>116</v>
      </c>
      <c r="Y8" s="4">
        <v>41.774194444054423</v>
      </c>
      <c r="Z8" s="4">
        <v>21.382986520818559</v>
      </c>
      <c r="AA8" s="7">
        <v>26.109000000000002</v>
      </c>
      <c r="AB8" s="7">
        <v>25.795000000000002</v>
      </c>
      <c r="AC8" s="7">
        <v>7.3959999999999999</v>
      </c>
      <c r="AD8" s="7">
        <v>2.202</v>
      </c>
      <c r="AE8" s="7">
        <v>2.391</v>
      </c>
      <c r="AF8" s="7">
        <v>26.385000000000002</v>
      </c>
      <c r="AG8" s="7">
        <v>25.664000000000001</v>
      </c>
      <c r="AH8" s="7">
        <v>8.6530000000000005</v>
      </c>
      <c r="AI8" s="7">
        <v>1.5840000000000001</v>
      </c>
      <c r="AJ8" s="7">
        <v>1.5329999999999999</v>
      </c>
      <c r="AK8" s="7">
        <v>27.324999999999999</v>
      </c>
      <c r="AL8" s="7">
        <v>25.411999999999999</v>
      </c>
      <c r="AM8" s="4">
        <v>9.0611599999999992</v>
      </c>
      <c r="AN8" s="4">
        <v>1.0693999999999999</v>
      </c>
      <c r="AO8" s="4">
        <v>1.9106000000000001</v>
      </c>
      <c r="AP8" s="4">
        <v>827.05094999999994</v>
      </c>
      <c r="AQ8" s="4">
        <v>47.848399999999998</v>
      </c>
      <c r="AR8" s="4">
        <v>2.2888000000000002</v>
      </c>
      <c r="AU8">
        <v>0.54900000000000004</v>
      </c>
      <c r="AV8">
        <v>0.432</v>
      </c>
      <c r="AW8">
        <v>0.36399999999999999</v>
      </c>
      <c r="AX8">
        <v>0.45800000000000002</v>
      </c>
      <c r="BA8">
        <v>2.831247916666666</v>
      </c>
      <c r="BB8">
        <v>9.3878000000000004</v>
      </c>
      <c r="BC8">
        <v>3.8E-3</v>
      </c>
      <c r="BD8" s="9">
        <v>1960000</v>
      </c>
      <c r="BE8" s="9">
        <v>945000</v>
      </c>
      <c r="BF8" s="9">
        <v>1510000</v>
      </c>
      <c r="BG8" s="23">
        <v>245000</v>
      </c>
      <c r="BH8" s="23">
        <v>210000</v>
      </c>
      <c r="BI8" s="23">
        <v>385000</v>
      </c>
      <c r="BJ8" s="23">
        <f t="shared" si="4"/>
        <v>1960001</v>
      </c>
      <c r="BK8" s="23">
        <f t="shared" si="5"/>
        <v>945001</v>
      </c>
      <c r="BL8" s="23">
        <f t="shared" si="6"/>
        <v>1510001</v>
      </c>
      <c r="BM8" s="23">
        <f t="shared" si="7"/>
        <v>245001</v>
      </c>
      <c r="BN8" s="23">
        <f t="shared" si="8"/>
        <v>210001</v>
      </c>
      <c r="BO8" s="23">
        <f t="shared" si="9"/>
        <v>385001</v>
      </c>
      <c r="BP8" s="23">
        <f t="shared" si="10"/>
        <v>2205002</v>
      </c>
      <c r="BQ8" s="23">
        <f t="shared" si="1"/>
        <v>1155002</v>
      </c>
      <c r="BR8" s="23">
        <f t="shared" si="1"/>
        <v>1895002</v>
      </c>
      <c r="BS8">
        <f t="shared" si="11"/>
        <v>14.488455541410652</v>
      </c>
      <c r="BT8">
        <f t="shared" si="12"/>
        <v>13.758941264676379</v>
      </c>
      <c r="BU8">
        <f t="shared" si="13"/>
        <v>14.227620871042543</v>
      </c>
      <c r="BV8">
        <f t="shared" si="14"/>
        <v>12.409017571151187</v>
      </c>
      <c r="BW8">
        <f t="shared" si="15"/>
        <v>12.25486757159303</v>
      </c>
      <c r="BX8">
        <f t="shared" si="16"/>
        <v>12.861001210669146</v>
      </c>
      <c r="BY8">
        <f t="shared" si="17"/>
        <v>14.60623897389215</v>
      </c>
      <c r="BZ8">
        <f t="shared" si="18"/>
        <v>13.959612633538264</v>
      </c>
      <c r="CA8">
        <f t="shared" si="19"/>
        <v>14.454730451907079</v>
      </c>
    </row>
    <row r="9" spans="1:79">
      <c r="A9" s="6">
        <v>42177</v>
      </c>
      <c r="B9" s="6">
        <v>42177</v>
      </c>
      <c r="C9" s="6" t="s">
        <v>43</v>
      </c>
      <c r="D9" s="9">
        <v>200000</v>
      </c>
      <c r="E9" s="9">
        <v>280000</v>
      </c>
      <c r="F9" s="9">
        <v>240000</v>
      </c>
      <c r="G9" s="4">
        <v>12.3883942</v>
      </c>
      <c r="H9" s="9">
        <v>560000</v>
      </c>
      <c r="I9" s="9">
        <v>2680000</v>
      </c>
      <c r="J9" s="9">
        <v>1620000</v>
      </c>
      <c r="K9" s="4">
        <v>14.29793671</v>
      </c>
      <c r="L9" s="9">
        <v>1480000</v>
      </c>
      <c r="M9" s="9">
        <v>2880000</v>
      </c>
      <c r="N9" s="9">
        <v>2180000</v>
      </c>
      <c r="O9" s="4">
        <v>14.594922889999999</v>
      </c>
      <c r="P9" s="4">
        <v>2.33</v>
      </c>
      <c r="Q9" s="14">
        <v>42177</v>
      </c>
      <c r="R9" s="7">
        <v>2.8024551635714281</v>
      </c>
      <c r="S9" s="7">
        <v>72.947853800469048</v>
      </c>
      <c r="T9" s="4">
        <v>5.29</v>
      </c>
      <c r="U9" s="4">
        <v>7.1</v>
      </c>
      <c r="V9" s="4">
        <v>5.54</v>
      </c>
      <c r="W9" s="4">
        <v>14.7</v>
      </c>
      <c r="X9" s="4">
        <v>168</v>
      </c>
      <c r="Y9" s="4">
        <v>5.117552469955303</v>
      </c>
      <c r="Z9" s="4">
        <v>25.280378152691892</v>
      </c>
      <c r="AA9" s="7">
        <v>26.655999999999999</v>
      </c>
      <c r="AB9" s="7">
        <v>26.524000000000001</v>
      </c>
      <c r="AC9" s="7">
        <v>7.8390000000000004</v>
      </c>
      <c r="AD9" s="7">
        <v>2.4430000000000001</v>
      </c>
      <c r="AE9" s="7">
        <v>2.7349999999999999</v>
      </c>
      <c r="AF9" s="7">
        <v>27.007999999999999</v>
      </c>
      <c r="AG9" s="7">
        <v>26.701000000000001</v>
      </c>
      <c r="AH9" s="7">
        <v>7.7709999999999999</v>
      </c>
      <c r="AI9" s="7">
        <v>2.202</v>
      </c>
      <c r="AJ9" s="7">
        <v>2.34</v>
      </c>
      <c r="AK9" s="7">
        <v>26.972999999999999</v>
      </c>
      <c r="AL9" s="7">
        <v>26.062999999999999</v>
      </c>
      <c r="AM9" s="4">
        <v>7.8908899999999997</v>
      </c>
      <c r="AN9" s="4">
        <v>2.2366999999999999</v>
      </c>
      <c r="AO9" s="4">
        <v>2.2023999999999999</v>
      </c>
      <c r="AP9" s="4">
        <v>838.21381429999997</v>
      </c>
      <c r="AQ9" s="4">
        <v>49.522599999999997</v>
      </c>
      <c r="AR9" s="4">
        <v>1.8105</v>
      </c>
      <c r="AS9">
        <v>3800</v>
      </c>
      <c r="AT9">
        <v>0</v>
      </c>
      <c r="AU9">
        <v>0.16800000000000001</v>
      </c>
      <c r="AV9">
        <v>0.78300000000000003</v>
      </c>
      <c r="AW9">
        <v>0.33300000000000002</v>
      </c>
      <c r="AX9">
        <v>0</v>
      </c>
      <c r="AY9">
        <v>0</v>
      </c>
      <c r="AZ9">
        <v>0</v>
      </c>
      <c r="BA9">
        <v>3.0946821428571432</v>
      </c>
      <c r="BB9">
        <v>9.3878000000000004</v>
      </c>
      <c r="BC9">
        <v>5.0299999999999997E-2</v>
      </c>
      <c r="BD9" s="9">
        <v>240000</v>
      </c>
      <c r="BE9" s="9">
        <v>1620000</v>
      </c>
      <c r="BF9" s="9">
        <v>2180000</v>
      </c>
      <c r="BG9" s="23">
        <v>40000</v>
      </c>
      <c r="BH9" s="23">
        <v>40000</v>
      </c>
      <c r="BI9" s="23">
        <v>80000</v>
      </c>
      <c r="BJ9" s="23">
        <f t="shared" si="4"/>
        <v>240001</v>
      </c>
      <c r="BK9" s="23">
        <f t="shared" si="5"/>
        <v>1620001</v>
      </c>
      <c r="BL9" s="23">
        <f t="shared" si="6"/>
        <v>2180001</v>
      </c>
      <c r="BM9" s="23">
        <f t="shared" si="7"/>
        <v>40001</v>
      </c>
      <c r="BN9" s="23">
        <f t="shared" si="8"/>
        <v>40001</v>
      </c>
      <c r="BO9" s="23">
        <f t="shared" si="9"/>
        <v>80001</v>
      </c>
      <c r="BP9" s="23">
        <f t="shared" si="10"/>
        <v>280002</v>
      </c>
      <c r="BQ9" s="23">
        <f t="shared" si="1"/>
        <v>1660002</v>
      </c>
      <c r="BR9" s="23">
        <f t="shared" si="1"/>
        <v>2260002</v>
      </c>
      <c r="BS9">
        <f t="shared" si="11"/>
        <v>12.388398368982115</v>
      </c>
      <c r="BT9">
        <f t="shared" si="12"/>
        <v>14.297937324492327</v>
      </c>
      <c r="BU9">
        <f t="shared" si="13"/>
        <v>14.594835893480763</v>
      </c>
      <c r="BV9">
        <f t="shared" si="14"/>
        <v>10.596659732783579</v>
      </c>
      <c r="BW9">
        <f t="shared" si="15"/>
        <v>10.596659732783579</v>
      </c>
      <c r="BX9">
        <f t="shared" si="16"/>
        <v>11.289794413577894</v>
      </c>
      <c r="BY9">
        <f t="shared" si="17"/>
        <v>12.542552024983019</v>
      </c>
      <c r="BZ9">
        <f t="shared" si="18"/>
        <v>14.322329365151278</v>
      </c>
      <c r="CA9">
        <f t="shared" si="19"/>
        <v>14.630876256203829</v>
      </c>
    </row>
    <row r="10" spans="1:79">
      <c r="A10" s="6">
        <v>42177</v>
      </c>
      <c r="B10" s="6">
        <v>42180</v>
      </c>
      <c r="C10" s="6" t="s">
        <v>43</v>
      </c>
      <c r="D10" s="9">
        <v>3550000</v>
      </c>
      <c r="E10" s="9">
        <v>7470000</v>
      </c>
      <c r="F10" s="9">
        <v>5510000</v>
      </c>
      <c r="G10" s="4">
        <v>15.52207518</v>
      </c>
      <c r="H10" s="9">
        <v>3550000</v>
      </c>
      <c r="I10" s="9">
        <v>4480000</v>
      </c>
      <c r="J10" s="9">
        <v>4020000</v>
      </c>
      <c r="K10" s="4">
        <v>15.20554791</v>
      </c>
      <c r="L10" s="9">
        <v>8120000</v>
      </c>
      <c r="M10" s="9">
        <v>12900000</v>
      </c>
      <c r="N10" s="9">
        <v>10500000</v>
      </c>
      <c r="O10" s="4">
        <v>16.166973280000001</v>
      </c>
      <c r="P10" s="4">
        <v>2.33</v>
      </c>
      <c r="Q10" s="14">
        <v>42180</v>
      </c>
      <c r="R10" s="7">
        <v>2.2353581079999998</v>
      </c>
      <c r="S10" s="7">
        <v>91.386673720767661</v>
      </c>
      <c r="T10" s="4">
        <v>5.29</v>
      </c>
      <c r="U10" s="4">
        <v>7.1</v>
      </c>
      <c r="V10" s="4">
        <v>5.54</v>
      </c>
      <c r="W10" s="4">
        <v>14.7</v>
      </c>
      <c r="X10" s="4">
        <v>168</v>
      </c>
      <c r="Y10" s="4">
        <v>5.117552469955303</v>
      </c>
      <c r="Z10" s="4">
        <v>25.280378152691892</v>
      </c>
      <c r="AA10" s="7">
        <v>26.655999999999999</v>
      </c>
      <c r="AB10" s="7">
        <v>26.524000000000001</v>
      </c>
      <c r="AC10" s="7">
        <v>7.8390000000000004</v>
      </c>
      <c r="AD10" s="7">
        <v>2.4430000000000001</v>
      </c>
      <c r="AE10" s="7">
        <v>2.7349999999999999</v>
      </c>
      <c r="AF10" s="7">
        <v>27.007999999999999</v>
      </c>
      <c r="AG10" s="7">
        <v>26.701000000000001</v>
      </c>
      <c r="AH10" s="7">
        <v>7.7709999999999999</v>
      </c>
      <c r="AI10" s="7">
        <v>2.202</v>
      </c>
      <c r="AJ10" s="7">
        <v>2.34</v>
      </c>
      <c r="AK10" s="7">
        <v>26.972999999999999</v>
      </c>
      <c r="AL10" s="7">
        <v>26.062999999999999</v>
      </c>
      <c r="AM10" s="4">
        <v>7.8908899999999997</v>
      </c>
      <c r="AN10" s="4">
        <v>2.2366999999999999</v>
      </c>
      <c r="AO10" s="4">
        <v>2.2023999999999999</v>
      </c>
      <c r="AP10" s="4">
        <v>877.85249999999996</v>
      </c>
      <c r="AQ10" s="4">
        <v>49.522599999999997</v>
      </c>
      <c r="AR10" s="4">
        <v>1.8105</v>
      </c>
      <c r="AS10">
        <v>3800</v>
      </c>
      <c r="AT10">
        <v>0</v>
      </c>
      <c r="AU10">
        <v>0.372</v>
      </c>
      <c r="AV10">
        <v>0.11700000000000001</v>
      </c>
      <c r="AW10">
        <v>0.23100000000000001</v>
      </c>
      <c r="AX10">
        <v>0</v>
      </c>
      <c r="AY10">
        <v>0.34699999999999998</v>
      </c>
      <c r="AZ10">
        <v>0.89600000000000002</v>
      </c>
      <c r="BA10">
        <v>2.7256958333333334</v>
      </c>
      <c r="BB10">
        <v>6.2586000000000004</v>
      </c>
      <c r="BC10">
        <v>0</v>
      </c>
      <c r="BD10" s="9">
        <v>5510000</v>
      </c>
      <c r="BE10" s="9">
        <v>4020000</v>
      </c>
      <c r="BF10" s="9">
        <v>10500000</v>
      </c>
      <c r="BG10" s="23">
        <v>46700</v>
      </c>
      <c r="BH10" s="23">
        <v>93300</v>
      </c>
      <c r="BI10" s="23">
        <v>513000</v>
      </c>
      <c r="BJ10" s="23">
        <f t="shared" si="4"/>
        <v>5510001</v>
      </c>
      <c r="BK10" s="23">
        <f t="shared" si="5"/>
        <v>4020001</v>
      </c>
      <c r="BL10" s="23">
        <f t="shared" si="6"/>
        <v>10500001</v>
      </c>
      <c r="BM10" s="23">
        <f t="shared" si="7"/>
        <v>46701</v>
      </c>
      <c r="BN10" s="23">
        <f t="shared" si="8"/>
        <v>93301</v>
      </c>
      <c r="BO10" s="23">
        <f t="shared" si="9"/>
        <v>513001</v>
      </c>
      <c r="BP10" s="23">
        <f t="shared" si="10"/>
        <v>5556702</v>
      </c>
      <c r="BQ10" s="23">
        <f t="shared" si="1"/>
        <v>4113302</v>
      </c>
      <c r="BR10" s="23">
        <f t="shared" si="1"/>
        <v>11013002</v>
      </c>
      <c r="BS10">
        <f t="shared" si="11"/>
        <v>15.522075362617285</v>
      </c>
      <c r="BT10">
        <f t="shared" si="12"/>
        <v>15.206792709351392</v>
      </c>
      <c r="BU10">
        <f t="shared" si="13"/>
        <v>16.166885910365842</v>
      </c>
      <c r="BV10">
        <f t="shared" si="14"/>
        <v>10.751520856703959</v>
      </c>
      <c r="BW10">
        <f t="shared" si="15"/>
        <v>11.443586104891608</v>
      </c>
      <c r="BX10">
        <f t="shared" si="16"/>
        <v>13.148033073468746</v>
      </c>
      <c r="BY10">
        <f t="shared" si="17"/>
        <v>15.530515324766904</v>
      </c>
      <c r="BZ10">
        <f t="shared" si="18"/>
        <v>15.229736670240341</v>
      </c>
      <c r="CA10">
        <f t="shared" si="19"/>
        <v>16.214587132750623</v>
      </c>
    </row>
    <row r="11" spans="1:79">
      <c r="A11" s="6">
        <v>42184</v>
      </c>
      <c r="B11" s="6">
        <v>42187</v>
      </c>
      <c r="C11" s="6" t="s">
        <v>43</v>
      </c>
      <c r="D11" s="9">
        <v>2080000</v>
      </c>
      <c r="E11" s="9">
        <v>1560000</v>
      </c>
      <c r="F11" s="9">
        <v>1820000</v>
      </c>
      <c r="G11" s="4">
        <v>14.414347060000001</v>
      </c>
      <c r="H11" s="9">
        <v>1040000</v>
      </c>
      <c r="I11" s="9">
        <v>3360000</v>
      </c>
      <c r="J11" s="9">
        <v>2200000</v>
      </c>
      <c r="K11" s="4">
        <v>14.603967920000001</v>
      </c>
      <c r="L11" s="9">
        <v>2840000</v>
      </c>
      <c r="M11" s="9">
        <v>4440000</v>
      </c>
      <c r="N11" s="9">
        <v>3640000</v>
      </c>
      <c r="O11" s="4">
        <v>15.107581700000001</v>
      </c>
      <c r="P11" s="4">
        <v>2.4500000000000002</v>
      </c>
      <c r="Q11" s="14">
        <v>42187</v>
      </c>
      <c r="R11" s="7">
        <v>1.7791496762857144</v>
      </c>
      <c r="S11" s="7">
        <v>114.01955807810691</v>
      </c>
      <c r="T11" s="4">
        <v>4.83</v>
      </c>
      <c r="U11" s="4">
        <v>5.9</v>
      </c>
      <c r="V11" s="4">
        <v>1.19</v>
      </c>
      <c r="W11" s="4">
        <v>21.4</v>
      </c>
      <c r="X11" s="4">
        <v>232</v>
      </c>
      <c r="Y11" s="4">
        <v>4.6186714163033473</v>
      </c>
      <c r="Z11" s="4">
        <v>23.980919462600255</v>
      </c>
      <c r="AA11" s="7">
        <v>24.254999999999999</v>
      </c>
      <c r="AB11" s="7">
        <v>24.120999999999999</v>
      </c>
      <c r="AC11" s="7">
        <v>8.7050000000000001</v>
      </c>
      <c r="AD11" s="7">
        <v>3.25</v>
      </c>
      <c r="AE11" s="7">
        <v>3.4209999999999998</v>
      </c>
      <c r="AF11" s="7">
        <v>24.431999999999999</v>
      </c>
      <c r="AG11" s="7">
        <v>24.35</v>
      </c>
      <c r="AH11" s="7">
        <v>8.9209999999999994</v>
      </c>
      <c r="AI11" s="7">
        <v>2.9060000000000001</v>
      </c>
      <c r="AJ11" s="7">
        <v>3.129</v>
      </c>
      <c r="AK11" s="7">
        <v>24.367000000000001</v>
      </c>
      <c r="AL11" s="7">
        <v>24.283999999999999</v>
      </c>
      <c r="AM11" s="4">
        <v>8.7679799999999997</v>
      </c>
      <c r="AN11" s="4">
        <v>2.9234</v>
      </c>
      <c r="AO11" s="4">
        <v>2.8203999999999998</v>
      </c>
      <c r="AP11" s="4">
        <v>822.90977139999995</v>
      </c>
      <c r="AQ11" s="4">
        <v>27.053699999999999</v>
      </c>
      <c r="AR11" s="4">
        <v>5.6688999999999998</v>
      </c>
      <c r="AS11">
        <v>1400</v>
      </c>
      <c r="AT11">
        <v>0</v>
      </c>
      <c r="AU11">
        <v>0.14399999999999999</v>
      </c>
      <c r="AV11">
        <v>0.58599999999999997</v>
      </c>
      <c r="AW11">
        <v>0.223</v>
      </c>
      <c r="AX11">
        <v>0.34699999999999998</v>
      </c>
      <c r="AY11">
        <v>0.20300000000000001</v>
      </c>
      <c r="AZ11">
        <v>0.34699999999999998</v>
      </c>
      <c r="BA11">
        <v>3.2383755952380957</v>
      </c>
      <c r="BB11">
        <v>8.9407999999999994</v>
      </c>
      <c r="BC11">
        <v>4.02E-2</v>
      </c>
      <c r="BD11" s="9">
        <v>1820000</v>
      </c>
      <c r="BE11" s="9">
        <v>2200000</v>
      </c>
      <c r="BF11" s="9">
        <v>3640000</v>
      </c>
      <c r="BG11" s="23">
        <v>120000</v>
      </c>
      <c r="BH11" s="23">
        <v>100000</v>
      </c>
      <c r="BI11" s="23">
        <v>40000</v>
      </c>
      <c r="BJ11" s="23">
        <f t="shared" si="4"/>
        <v>1820001</v>
      </c>
      <c r="BK11" s="23">
        <f t="shared" si="5"/>
        <v>2200001</v>
      </c>
      <c r="BL11" s="23">
        <f t="shared" si="6"/>
        <v>3640001</v>
      </c>
      <c r="BM11" s="23">
        <f t="shared" si="7"/>
        <v>120001</v>
      </c>
      <c r="BN11" s="23">
        <f t="shared" si="8"/>
        <v>100001</v>
      </c>
      <c r="BO11" s="23">
        <f t="shared" si="9"/>
        <v>40001</v>
      </c>
      <c r="BP11" s="23">
        <f t="shared" si="10"/>
        <v>1940002</v>
      </c>
      <c r="BQ11" s="23">
        <f t="shared" si="1"/>
        <v>2300002</v>
      </c>
      <c r="BR11" s="23">
        <f t="shared" si="1"/>
        <v>3680002</v>
      </c>
      <c r="BS11">
        <f t="shared" si="11"/>
        <v>14.414347608503377</v>
      </c>
      <c r="BT11">
        <f t="shared" si="12"/>
        <v>14.603968372873895</v>
      </c>
      <c r="BU11">
        <f t="shared" si="13"/>
        <v>15.10749451433816</v>
      </c>
      <c r="BV11">
        <f t="shared" si="14"/>
        <v>11.695255355062795</v>
      </c>
      <c r="BW11">
        <f t="shared" si="15"/>
        <v>11.512935464920229</v>
      </c>
      <c r="BX11">
        <f t="shared" si="16"/>
        <v>10.596659732783579</v>
      </c>
      <c r="BY11">
        <f t="shared" si="17"/>
        <v>14.478199561966814</v>
      </c>
      <c r="BZ11">
        <f t="shared" si="18"/>
        <v>14.648420550464218</v>
      </c>
      <c r="CA11">
        <f t="shared" si="19"/>
        <v>15.118423853623227</v>
      </c>
    </row>
    <row r="12" spans="1:79">
      <c r="A12" s="6">
        <v>42191</v>
      </c>
      <c r="B12" s="6">
        <v>42194</v>
      </c>
      <c r="C12" s="6" t="s">
        <v>42</v>
      </c>
      <c r="D12" s="9">
        <v>1080000</v>
      </c>
      <c r="E12" s="9">
        <v>1120000</v>
      </c>
      <c r="F12" s="9">
        <v>1100000</v>
      </c>
      <c r="G12" s="4">
        <v>13.91082074</v>
      </c>
      <c r="H12" s="9">
        <v>80000</v>
      </c>
      <c r="I12" s="9">
        <v>720000</v>
      </c>
      <c r="J12" s="9">
        <v>400000</v>
      </c>
      <c r="K12" s="4">
        <v>12.89921983</v>
      </c>
      <c r="L12" s="9">
        <v>40000</v>
      </c>
      <c r="M12" s="9">
        <v>160000</v>
      </c>
      <c r="N12" s="9">
        <v>100000</v>
      </c>
      <c r="O12" s="4">
        <v>11.51301293</v>
      </c>
      <c r="P12" s="4">
        <v>1.24</v>
      </c>
      <c r="Q12" s="14">
        <v>42194</v>
      </c>
      <c r="R12" s="7">
        <v>2.0321365594285714</v>
      </c>
      <c r="S12" s="7">
        <v>104.75319649144588</v>
      </c>
      <c r="T12" s="4">
        <v>7.82</v>
      </c>
      <c r="U12" s="4">
        <v>6.86</v>
      </c>
      <c r="V12" s="4">
        <v>1.27</v>
      </c>
      <c r="W12" s="17">
        <v>14.1</v>
      </c>
      <c r="X12" s="18">
        <v>317</v>
      </c>
      <c r="Y12" s="4">
        <v>6.2847678125472006</v>
      </c>
      <c r="Z12" s="4">
        <v>49.731524043283081</v>
      </c>
      <c r="AA12" s="7">
        <v>24.242999999999999</v>
      </c>
      <c r="AB12" s="7">
        <v>24.198</v>
      </c>
      <c r="AC12" s="7">
        <v>9.6050000000000004</v>
      </c>
      <c r="AD12" s="7">
        <v>6.2190000000000003</v>
      </c>
      <c r="AE12" s="7">
        <v>5.9450000000000003</v>
      </c>
      <c r="AF12" s="7">
        <v>24.326000000000001</v>
      </c>
      <c r="AG12" s="7">
        <v>24.170999999999999</v>
      </c>
      <c r="AH12" s="7">
        <v>9.6419999999999995</v>
      </c>
      <c r="AI12" s="7">
        <v>5.2750000000000004</v>
      </c>
      <c r="AJ12" s="7">
        <v>5.2919999999999998</v>
      </c>
      <c r="AK12" s="7">
        <v>24.116</v>
      </c>
      <c r="AL12" s="7">
        <v>23.824999999999999</v>
      </c>
      <c r="AM12" s="4">
        <v>10.134840000000001</v>
      </c>
      <c r="AN12" s="4">
        <v>5.3266999999999998</v>
      </c>
      <c r="AO12" s="4">
        <v>5.6185</v>
      </c>
      <c r="AP12" s="4">
        <v>614.39374290000001</v>
      </c>
      <c r="AQ12" s="4">
        <v>26.243200000000002</v>
      </c>
      <c r="AR12" s="4">
        <v>5.4275000000000002</v>
      </c>
      <c r="AS12">
        <v>1000</v>
      </c>
      <c r="AT12">
        <v>400</v>
      </c>
      <c r="AU12">
        <v>1.8200000000000001E-2</v>
      </c>
      <c r="AV12">
        <v>1.1000000000000001</v>
      </c>
      <c r="AW12">
        <v>0.69299999999999995</v>
      </c>
      <c r="AX12">
        <v>0</v>
      </c>
      <c r="AY12">
        <v>0</v>
      </c>
      <c r="AZ12">
        <v>0</v>
      </c>
      <c r="BA12">
        <v>2.38154523809524</v>
      </c>
      <c r="BB12">
        <v>6.7055999999999996</v>
      </c>
      <c r="BC12">
        <v>5.6100000000000004E-2</v>
      </c>
      <c r="BD12" s="9">
        <v>1100000</v>
      </c>
      <c r="BE12" s="9">
        <v>400000</v>
      </c>
      <c r="BF12" s="9">
        <v>100000</v>
      </c>
      <c r="BG12" s="23">
        <v>40000</v>
      </c>
      <c r="BH12" s="23">
        <v>0</v>
      </c>
      <c r="BI12" s="23">
        <v>0</v>
      </c>
      <c r="BJ12" s="23">
        <f t="shared" si="4"/>
        <v>1100001</v>
      </c>
      <c r="BK12" s="23">
        <f t="shared" si="5"/>
        <v>400001</v>
      </c>
      <c r="BL12" s="23">
        <f t="shared" si="6"/>
        <v>100001</v>
      </c>
      <c r="BM12" s="23">
        <f t="shared" si="7"/>
        <v>40001</v>
      </c>
      <c r="BN12" s="23">
        <f t="shared" si="8"/>
        <v>1</v>
      </c>
      <c r="BO12" s="23">
        <f t="shared" si="9"/>
        <v>1</v>
      </c>
      <c r="BP12" s="23">
        <f t="shared" si="10"/>
        <v>1140002</v>
      </c>
      <c r="BQ12" s="23">
        <f t="shared" si="1"/>
        <v>400002</v>
      </c>
      <c r="BR12" s="23">
        <f t="shared" si="1"/>
        <v>100002</v>
      </c>
      <c r="BS12">
        <f t="shared" si="11"/>
        <v>13.910821646859095</v>
      </c>
      <c r="BT12">
        <f t="shared" si="12"/>
        <v>12.899222326086994</v>
      </c>
      <c r="BU12">
        <f t="shared" si="13"/>
        <v>11.512935464920229</v>
      </c>
      <c r="BV12">
        <f t="shared" si="14"/>
        <v>10.596659732783579</v>
      </c>
      <c r="BW12">
        <f t="shared" si="15"/>
        <v>0</v>
      </c>
      <c r="BX12">
        <f t="shared" si="16"/>
        <v>0</v>
      </c>
      <c r="BY12">
        <f t="shared" si="17"/>
        <v>13.946540574755105</v>
      </c>
      <c r="BZ12">
        <f t="shared" si="18"/>
        <v>12.899224826077619</v>
      </c>
      <c r="CA12">
        <f t="shared" si="19"/>
        <v>11.512945464770231</v>
      </c>
    </row>
    <row r="13" spans="1:79">
      <c r="A13" s="6">
        <v>42198</v>
      </c>
      <c r="B13" s="6">
        <v>42202</v>
      </c>
      <c r="C13" s="6" t="s">
        <v>42</v>
      </c>
      <c r="D13" s="9">
        <v>315000</v>
      </c>
      <c r="E13" s="9">
        <v>910000</v>
      </c>
      <c r="F13" s="9">
        <v>613000</v>
      </c>
      <c r="G13" s="4">
        <v>13.32530422</v>
      </c>
      <c r="H13" s="9">
        <v>315000</v>
      </c>
      <c r="I13" s="9">
        <v>385000</v>
      </c>
      <c r="J13" s="9">
        <v>350000</v>
      </c>
      <c r="K13" s="4">
        <v>12.765688430000001</v>
      </c>
      <c r="L13" s="9">
        <v>105000</v>
      </c>
      <c r="M13" s="9">
        <v>315000</v>
      </c>
      <c r="N13" s="9">
        <v>210000</v>
      </c>
      <c r="O13" s="4">
        <v>12.25495027</v>
      </c>
      <c r="P13" s="4">
        <v>1.35</v>
      </c>
      <c r="Q13" s="14">
        <v>42202</v>
      </c>
      <c r="R13" s="7">
        <v>2.8241353717500002</v>
      </c>
      <c r="S13" s="7">
        <v>79.772272071005375</v>
      </c>
      <c r="T13" s="4">
        <v>58.3</v>
      </c>
      <c r="U13" s="4">
        <v>9.91</v>
      </c>
      <c r="V13" s="4">
        <v>6.39</v>
      </c>
      <c r="W13" s="19">
        <v>12.1</v>
      </c>
      <c r="X13" s="19">
        <v>438</v>
      </c>
      <c r="Y13" s="4">
        <v>31.958317310325427</v>
      </c>
      <c r="Z13" s="4">
        <v>80.071941545612972</v>
      </c>
      <c r="AA13" s="7">
        <v>26.076000000000001</v>
      </c>
      <c r="AB13" s="7">
        <v>25.425999999999998</v>
      </c>
      <c r="AC13" s="7">
        <v>9.3040000000000003</v>
      </c>
      <c r="AD13" s="7">
        <v>15.506</v>
      </c>
      <c r="AE13" s="7">
        <v>14.837</v>
      </c>
      <c r="AF13" s="7">
        <v>26.184999999999999</v>
      </c>
      <c r="AG13" s="7">
        <v>25.108000000000001</v>
      </c>
      <c r="AH13" s="7">
        <v>10.731</v>
      </c>
      <c r="AI13" s="7">
        <v>15.026</v>
      </c>
      <c r="AJ13" s="7">
        <v>15.282999999999999</v>
      </c>
      <c r="AK13" s="7">
        <v>25.664000000000001</v>
      </c>
      <c r="AL13" s="7">
        <v>24.91</v>
      </c>
      <c r="AM13" s="4">
        <v>11.174950000000001</v>
      </c>
      <c r="AN13" s="4">
        <v>15.8497</v>
      </c>
      <c r="AO13" s="4">
        <v>15.5922</v>
      </c>
      <c r="AP13" s="4">
        <v>765.33500000000004</v>
      </c>
      <c r="AQ13" s="4">
        <v>32.126800000000003</v>
      </c>
      <c r="AR13" s="4">
        <v>5.4278000000000004</v>
      </c>
      <c r="AS13">
        <v>1000</v>
      </c>
      <c r="AT13">
        <v>1000</v>
      </c>
      <c r="AU13">
        <v>0.53</v>
      </c>
      <c r="AV13">
        <v>0.1</v>
      </c>
      <c r="AW13">
        <v>0.54900000000000004</v>
      </c>
      <c r="AX13">
        <v>0.45800000000000002</v>
      </c>
      <c r="AY13">
        <v>0.34699999999999998</v>
      </c>
      <c r="AZ13">
        <v>0</v>
      </c>
      <c r="BA13">
        <v>2.9523229166666667</v>
      </c>
      <c r="BB13">
        <v>12.9642</v>
      </c>
      <c r="BC13">
        <v>5.1799999999999999E-2</v>
      </c>
      <c r="BD13" s="9">
        <v>613000</v>
      </c>
      <c r="BE13" s="9">
        <v>350000</v>
      </c>
      <c r="BF13" s="9">
        <v>210000</v>
      </c>
      <c r="BG13" s="23">
        <v>123000</v>
      </c>
      <c r="BH13" s="23">
        <v>52500</v>
      </c>
      <c r="BI13" s="23">
        <v>0</v>
      </c>
      <c r="BJ13" s="23">
        <f t="shared" si="4"/>
        <v>613001</v>
      </c>
      <c r="BK13" s="23">
        <f t="shared" si="5"/>
        <v>350001</v>
      </c>
      <c r="BL13" s="23">
        <f t="shared" si="6"/>
        <v>210001</v>
      </c>
      <c r="BM13" s="23">
        <f t="shared" si="7"/>
        <v>123001</v>
      </c>
      <c r="BN13" s="23">
        <f t="shared" si="8"/>
        <v>52501</v>
      </c>
      <c r="BO13" s="23">
        <f t="shared" si="9"/>
        <v>1</v>
      </c>
      <c r="BP13" s="23">
        <f t="shared" si="10"/>
        <v>736002</v>
      </c>
      <c r="BQ13" s="23">
        <f t="shared" si="1"/>
        <v>402502</v>
      </c>
      <c r="BR13" s="23">
        <f t="shared" si="1"/>
        <v>210002</v>
      </c>
      <c r="BS13">
        <f t="shared" si="11"/>
        <v>13.326121846238388</v>
      </c>
      <c r="BT13">
        <f t="shared" si="12"/>
        <v>12.765691290604371</v>
      </c>
      <c r="BU13">
        <f t="shared" si="13"/>
        <v>12.25486757159303</v>
      </c>
      <c r="BV13">
        <f t="shared" si="14"/>
        <v>11.719947764402807</v>
      </c>
      <c r="BW13">
        <f t="shared" si="15"/>
        <v>10.868587496017359</v>
      </c>
      <c r="BX13">
        <f t="shared" si="16"/>
        <v>0</v>
      </c>
      <c r="BY13">
        <f t="shared" si="17"/>
        <v>13.508988115098626</v>
      </c>
      <c r="BZ13">
        <f t="shared" si="18"/>
        <v>12.905455344772509</v>
      </c>
      <c r="CA13">
        <f t="shared" si="19"/>
        <v>12.254872333463778</v>
      </c>
    </row>
    <row r="14" spans="1:79">
      <c r="A14" s="6">
        <v>42205</v>
      </c>
      <c r="B14" s="6">
        <v>42208</v>
      </c>
      <c r="C14" s="6" t="s">
        <v>42</v>
      </c>
      <c r="D14" s="9">
        <v>373000</v>
      </c>
      <c r="E14" s="9">
        <v>140000</v>
      </c>
      <c r="F14" s="9">
        <v>257000</v>
      </c>
      <c r="G14" s="4">
        <v>12.45488394</v>
      </c>
      <c r="H14" s="9">
        <v>93300</v>
      </c>
      <c r="I14" s="9">
        <v>140000</v>
      </c>
      <c r="J14" s="9">
        <v>117000</v>
      </c>
      <c r="K14" s="4">
        <v>11.66693328</v>
      </c>
      <c r="L14" s="9">
        <v>0</v>
      </c>
      <c r="M14" s="9">
        <v>467000</v>
      </c>
      <c r="N14" s="9">
        <v>233000</v>
      </c>
      <c r="O14" s="4">
        <v>12.36031079</v>
      </c>
      <c r="P14" s="4">
        <v>2.4</v>
      </c>
      <c r="Q14" s="14">
        <v>42208</v>
      </c>
      <c r="R14" s="7">
        <v>2.2500265878333336</v>
      </c>
      <c r="S14" s="7">
        <v>88.290473471494906</v>
      </c>
      <c r="T14" s="4">
        <v>6.68</v>
      </c>
      <c r="U14" s="4">
        <v>8.1</v>
      </c>
      <c r="V14" s="4">
        <v>2.34</v>
      </c>
      <c r="W14" s="4">
        <v>23.1</v>
      </c>
      <c r="X14" s="10">
        <v>243</v>
      </c>
      <c r="Y14" s="4">
        <v>4.7840603501391454</v>
      </c>
      <c r="Z14" s="4">
        <v>23.269438981455032</v>
      </c>
      <c r="AA14" s="7">
        <v>27.282</v>
      </c>
      <c r="AB14" s="7">
        <v>26.885999999999999</v>
      </c>
      <c r="AC14" s="7">
        <v>8.9160000000000004</v>
      </c>
      <c r="AD14" s="7">
        <v>3.1640000000000001</v>
      </c>
      <c r="AE14" s="7">
        <v>3.1640000000000001</v>
      </c>
      <c r="AF14" s="7">
        <v>27.541</v>
      </c>
      <c r="AG14" s="7">
        <v>26.687999999999999</v>
      </c>
      <c r="AH14" s="7">
        <v>9.3000000000000007</v>
      </c>
      <c r="AI14" s="7">
        <v>2.923</v>
      </c>
      <c r="AJ14" s="7">
        <v>3.1469999999999998</v>
      </c>
      <c r="AK14" s="7">
        <v>27.719000000000001</v>
      </c>
      <c r="AL14" s="7">
        <v>26.283999999999999</v>
      </c>
      <c r="AM14" s="4">
        <v>9.6262500000000006</v>
      </c>
      <c r="AN14" s="4">
        <v>2.9748999999999999</v>
      </c>
      <c r="AO14" s="4">
        <v>2.8546999999999998</v>
      </c>
      <c r="AP14" s="4">
        <v>840.75829999999996</v>
      </c>
      <c r="AQ14" s="4">
        <v>42.156500000000001</v>
      </c>
      <c r="AR14" s="4">
        <v>2.5558999999999998</v>
      </c>
      <c r="AS14">
        <v>0</v>
      </c>
      <c r="AT14">
        <v>0</v>
      </c>
      <c r="AU14">
        <v>0.49</v>
      </c>
      <c r="AV14">
        <v>0.20300000000000001</v>
      </c>
      <c r="AW14">
        <v>6.53</v>
      </c>
      <c r="AX14">
        <v>0</v>
      </c>
      <c r="AY14">
        <v>0</v>
      </c>
      <c r="AZ14">
        <v>0</v>
      </c>
      <c r="BA14">
        <v>2.7256979166666668</v>
      </c>
      <c r="BB14">
        <v>7.1525999999999996</v>
      </c>
      <c r="BC14">
        <v>0</v>
      </c>
      <c r="BD14" s="9">
        <v>257000</v>
      </c>
      <c r="BE14" s="9">
        <v>117000</v>
      </c>
      <c r="BF14" s="9">
        <v>233000</v>
      </c>
      <c r="BG14" s="23">
        <v>0</v>
      </c>
      <c r="BH14" s="23">
        <v>0</v>
      </c>
      <c r="BI14" s="23">
        <v>46700</v>
      </c>
      <c r="BJ14" s="23">
        <f t="shared" si="4"/>
        <v>257001</v>
      </c>
      <c r="BK14" s="23">
        <f t="shared" si="5"/>
        <v>117001</v>
      </c>
      <c r="BL14" s="23">
        <f t="shared" si="6"/>
        <v>233001</v>
      </c>
      <c r="BM14" s="23">
        <f t="shared" si="7"/>
        <v>1</v>
      </c>
      <c r="BN14" s="23">
        <f t="shared" si="8"/>
        <v>1</v>
      </c>
      <c r="BO14" s="23">
        <f t="shared" si="9"/>
        <v>46701</v>
      </c>
      <c r="BP14" s="23">
        <f t="shared" si="10"/>
        <v>257002</v>
      </c>
      <c r="BQ14" s="23">
        <f t="shared" si="1"/>
        <v>117002</v>
      </c>
      <c r="BR14" s="23">
        <f t="shared" si="1"/>
        <v>279702</v>
      </c>
      <c r="BS14">
        <f t="shared" si="11"/>
        <v>12.456835254920371</v>
      </c>
      <c r="BT14">
        <f t="shared" si="12"/>
        <v>11.669937760751914</v>
      </c>
      <c r="BU14">
        <f t="shared" si="13"/>
        <v>12.358798024384122</v>
      </c>
      <c r="BV14">
        <f t="shared" si="14"/>
        <v>0</v>
      </c>
      <c r="BW14">
        <f t="shared" si="15"/>
        <v>0</v>
      </c>
      <c r="BX14">
        <f t="shared" si="16"/>
        <v>10.751520856703959</v>
      </c>
      <c r="BY14">
        <f t="shared" si="17"/>
        <v>12.456839145948244</v>
      </c>
      <c r="BZ14">
        <f t="shared" si="18"/>
        <v>11.669946307650886</v>
      </c>
      <c r="CA14">
        <f t="shared" si="19"/>
        <v>12.5414800296829</v>
      </c>
    </row>
    <row r="15" spans="1:79">
      <c r="A15" s="6">
        <v>42212</v>
      </c>
      <c r="B15" s="6">
        <v>42215</v>
      </c>
      <c r="C15" s="6" t="s">
        <v>42</v>
      </c>
      <c r="D15" s="9">
        <v>280000</v>
      </c>
      <c r="E15" s="9">
        <v>160000</v>
      </c>
      <c r="F15" s="9">
        <v>220000</v>
      </c>
      <c r="G15" s="4">
        <v>12.30138283</v>
      </c>
      <c r="H15" s="9">
        <v>280000</v>
      </c>
      <c r="I15" s="9">
        <v>120000</v>
      </c>
      <c r="J15" s="9">
        <v>200000</v>
      </c>
      <c r="K15" s="4">
        <v>12.206072649999999</v>
      </c>
      <c r="L15" s="9">
        <v>0</v>
      </c>
      <c r="M15" s="9">
        <v>360000</v>
      </c>
      <c r="N15" s="9">
        <v>180000</v>
      </c>
      <c r="O15" s="4">
        <v>12.100799589999999</v>
      </c>
      <c r="P15" s="4">
        <v>2.85</v>
      </c>
      <c r="Q15" s="14">
        <v>42215</v>
      </c>
      <c r="R15" s="7">
        <v>1.4172884964285717</v>
      </c>
      <c r="S15" s="7">
        <v>138.39599099391518</v>
      </c>
      <c r="T15" s="4">
        <v>2.63</v>
      </c>
      <c r="U15" s="4">
        <v>3</v>
      </c>
      <c r="V15" s="4">
        <v>1.75</v>
      </c>
      <c r="W15" s="4">
        <v>15</v>
      </c>
      <c r="X15" s="10">
        <v>175</v>
      </c>
      <c r="Y15" s="24">
        <v>5.5086775880000003</v>
      </c>
      <c r="Z15" s="4">
        <v>25.807052697539643</v>
      </c>
      <c r="AA15" s="7">
        <v>27.373000000000001</v>
      </c>
      <c r="AB15" s="7">
        <v>27.225000000000001</v>
      </c>
      <c r="AC15" s="7">
        <v>8.1660000000000004</v>
      </c>
      <c r="AD15" s="7">
        <v>1.9450000000000001</v>
      </c>
      <c r="AE15" s="7">
        <v>1.8759999999999999</v>
      </c>
      <c r="AF15" s="7">
        <v>27.373000000000001</v>
      </c>
      <c r="AG15" s="7">
        <v>27.286999999999999</v>
      </c>
      <c r="AH15" s="7">
        <v>7.8710000000000004</v>
      </c>
      <c r="AI15" s="7">
        <v>1.653</v>
      </c>
      <c r="AJ15" s="7">
        <v>1.962</v>
      </c>
      <c r="AK15" s="7">
        <v>27.352</v>
      </c>
      <c r="AL15" s="7">
        <v>27.251000000000001</v>
      </c>
      <c r="AM15" s="4">
        <v>8.1808700000000005</v>
      </c>
      <c r="AN15" s="4">
        <v>1.5844</v>
      </c>
      <c r="AO15" s="4">
        <v>1.7904</v>
      </c>
      <c r="AP15" s="4">
        <v>728.73697140000002</v>
      </c>
      <c r="AQ15" s="4">
        <v>41.366900000000001</v>
      </c>
      <c r="AR15" s="4">
        <v>3.9079999999999999</v>
      </c>
      <c r="AS15">
        <v>200</v>
      </c>
      <c r="AT15">
        <v>400</v>
      </c>
      <c r="AU15">
        <v>0.28000000000000003</v>
      </c>
      <c r="AV15">
        <v>0.42399999999999999</v>
      </c>
      <c r="AW15">
        <v>6.4</v>
      </c>
      <c r="AX15">
        <v>0.34699999999999998</v>
      </c>
      <c r="AY15">
        <v>0</v>
      </c>
      <c r="AZ15">
        <v>0</v>
      </c>
      <c r="BA15">
        <v>1.9185398809523808</v>
      </c>
      <c r="BB15">
        <v>4.9173999999999998</v>
      </c>
      <c r="BC15">
        <v>1.0999999999999998E-3</v>
      </c>
      <c r="BD15" s="9">
        <v>220000</v>
      </c>
      <c r="BE15" s="9">
        <v>200000</v>
      </c>
      <c r="BF15" s="9">
        <v>180000</v>
      </c>
      <c r="BG15" s="23">
        <v>40000</v>
      </c>
      <c r="BH15" s="23">
        <v>0</v>
      </c>
      <c r="BI15" s="23">
        <v>0</v>
      </c>
      <c r="BJ15" s="23">
        <f t="shared" si="4"/>
        <v>220001</v>
      </c>
      <c r="BK15" s="23">
        <f t="shared" si="5"/>
        <v>200001</v>
      </c>
      <c r="BL15" s="23">
        <f t="shared" si="6"/>
        <v>180001</v>
      </c>
      <c r="BM15" s="23">
        <f t="shared" si="7"/>
        <v>40001</v>
      </c>
      <c r="BN15" s="23">
        <f t="shared" si="8"/>
        <v>1</v>
      </c>
      <c r="BO15" s="23">
        <f t="shared" si="9"/>
        <v>1</v>
      </c>
      <c r="BP15" s="23">
        <f t="shared" si="10"/>
        <v>260002</v>
      </c>
      <c r="BQ15" s="23">
        <f t="shared" si="1"/>
        <v>200002</v>
      </c>
      <c r="BR15" s="23">
        <f t="shared" si="1"/>
        <v>180002</v>
      </c>
      <c r="BS15">
        <f t="shared" si="11"/>
        <v>12.301387370778713</v>
      </c>
      <c r="BT15">
        <f t="shared" si="12"/>
        <v>12.206077645517674</v>
      </c>
      <c r="BU15">
        <f t="shared" si="13"/>
        <v>12.100717685412471</v>
      </c>
      <c r="BV15">
        <f t="shared" si="14"/>
        <v>10.596659732783579</v>
      </c>
      <c r="BW15">
        <f t="shared" si="15"/>
        <v>0</v>
      </c>
      <c r="BX15">
        <f t="shared" si="16"/>
        <v>0</v>
      </c>
      <c r="BY15">
        <f t="shared" si="17"/>
        <v>12.468444602275772</v>
      </c>
      <c r="BZ15">
        <f t="shared" si="18"/>
        <v>12.206082645480175</v>
      </c>
      <c r="CA15">
        <f t="shared" si="19"/>
        <v>12.100723240921731</v>
      </c>
    </row>
    <row r="16" spans="1:79">
      <c r="A16" s="6">
        <v>42219</v>
      </c>
      <c r="B16" s="6"/>
      <c r="C16" s="6" t="s">
        <v>42</v>
      </c>
      <c r="D16" s="9"/>
      <c r="E16" s="9"/>
      <c r="F16" s="9"/>
      <c r="G16" s="4"/>
      <c r="H16" s="9"/>
      <c r="I16" s="9"/>
      <c r="J16" s="9"/>
      <c r="K16" s="4"/>
      <c r="L16" s="9"/>
      <c r="M16" s="9"/>
      <c r="N16" s="9"/>
      <c r="O16" s="4"/>
      <c r="P16">
        <v>2.5</v>
      </c>
      <c r="Q16" s="14"/>
      <c r="R16" s="7">
        <v>1.1168548039999999</v>
      </c>
      <c r="S16" s="7">
        <v>184.36180920931807</v>
      </c>
      <c r="T16" s="15">
        <v>5.22</v>
      </c>
      <c r="U16" s="15">
        <v>7.11</v>
      </c>
      <c r="V16" s="15">
        <v>1.66</v>
      </c>
      <c r="W16" s="18">
        <v>17.8</v>
      </c>
      <c r="X16" s="20">
        <v>207</v>
      </c>
      <c r="Y16" s="4">
        <v>4.2226721803433644</v>
      </c>
      <c r="Z16" s="4">
        <v>25.724205016327637</v>
      </c>
      <c r="AA16">
        <v>26.171199999999999</v>
      </c>
      <c r="AB16">
        <v>25.836200000000002</v>
      </c>
      <c r="AC16">
        <v>7.9901799999999996</v>
      </c>
      <c r="AD16">
        <v>2.7688999999999999</v>
      </c>
      <c r="AE16">
        <v>2.9748999999999999</v>
      </c>
      <c r="AF16">
        <v>26.2498</v>
      </c>
      <c r="AG16">
        <v>26.121099999999998</v>
      </c>
      <c r="AH16">
        <v>8.3481900000000007</v>
      </c>
      <c r="AI16">
        <v>2.5114000000000001</v>
      </c>
      <c r="AJ16">
        <v>2.5285000000000002</v>
      </c>
      <c r="AK16">
        <v>26.238199999999999</v>
      </c>
      <c r="AL16">
        <v>26.028199999999998</v>
      </c>
      <c r="AM16" s="18">
        <v>8.1539099999999998</v>
      </c>
      <c r="AN16">
        <v>2.58</v>
      </c>
      <c r="AO16">
        <v>2.5114000000000001</v>
      </c>
      <c r="AP16" s="4"/>
      <c r="AQ16">
        <v>35.186100000000003</v>
      </c>
      <c r="AR16">
        <v>3.1076000000000001</v>
      </c>
      <c r="BA16">
        <v>2.996226785714287</v>
      </c>
      <c r="BB16">
        <v>6.7055999999999996</v>
      </c>
      <c r="BC16">
        <v>0</v>
      </c>
      <c r="BD16" s="9"/>
      <c r="BE16" s="9"/>
      <c r="BF16" s="9"/>
      <c r="BJ16" s="23"/>
      <c r="BK16" s="23"/>
      <c r="BL16" s="23"/>
      <c r="BM16" s="23"/>
      <c r="BN16" s="23"/>
      <c r="BO16" s="23"/>
      <c r="BP16" s="23"/>
      <c r="BQ16" s="23"/>
      <c r="BR16" s="23"/>
    </row>
    <row r="17" spans="1:79">
      <c r="A17" s="6">
        <v>42226</v>
      </c>
      <c r="B17" s="6">
        <v>42229</v>
      </c>
      <c r="C17" s="6" t="s">
        <v>42</v>
      </c>
      <c r="D17" s="9">
        <v>120000</v>
      </c>
      <c r="E17" s="9">
        <v>40000</v>
      </c>
      <c r="F17" s="9">
        <v>80000</v>
      </c>
      <c r="G17" s="4">
        <v>11.28978191</v>
      </c>
      <c r="H17" s="9">
        <v>40000</v>
      </c>
      <c r="I17" s="9">
        <v>120000</v>
      </c>
      <c r="J17" s="9">
        <v>80000</v>
      </c>
      <c r="K17" s="4">
        <v>11.28978191</v>
      </c>
      <c r="L17" s="9"/>
      <c r="M17" s="9">
        <v>20000</v>
      </c>
      <c r="N17" s="9">
        <v>20000</v>
      </c>
      <c r="O17" s="4">
        <v>9.9035750129999993</v>
      </c>
      <c r="P17" s="4">
        <v>1.7</v>
      </c>
      <c r="Q17" s="14">
        <v>42229</v>
      </c>
      <c r="R17" s="7">
        <v>0.98790676357142837</v>
      </c>
      <c r="S17" s="7">
        <v>218.88108531446227</v>
      </c>
      <c r="T17" s="4">
        <v>7.12</v>
      </c>
      <c r="U17" s="4">
        <v>7.46</v>
      </c>
      <c r="V17" s="4">
        <v>2.4300000000000002</v>
      </c>
      <c r="W17" s="4">
        <v>17.8</v>
      </c>
      <c r="X17" s="10">
        <v>207</v>
      </c>
      <c r="Y17" s="4">
        <v>5.5234736519012655</v>
      </c>
      <c r="Z17" s="4">
        <v>25.724205016327637</v>
      </c>
      <c r="AA17" s="7">
        <v>26.007000000000001</v>
      </c>
      <c r="AB17" s="7">
        <v>26.088999999999999</v>
      </c>
      <c r="AC17" s="7">
        <v>8.4789999999999992</v>
      </c>
      <c r="AD17" s="7">
        <v>3.952</v>
      </c>
      <c r="AE17" s="7">
        <v>3.7639999999999998</v>
      </c>
      <c r="AF17" s="7">
        <v>25.994</v>
      </c>
      <c r="AG17" s="7">
        <v>25.937000000000001</v>
      </c>
      <c r="AH17" s="7">
        <v>8.5830000000000002</v>
      </c>
      <c r="AI17" s="7">
        <v>3.44</v>
      </c>
      <c r="AJ17" s="7">
        <v>3.7250000000000001</v>
      </c>
      <c r="AK17" s="7">
        <v>25.991</v>
      </c>
      <c r="AL17" s="7">
        <v>25.795999999999999</v>
      </c>
      <c r="AM17" s="4">
        <v>8.4423399999999997</v>
      </c>
      <c r="AN17" s="4">
        <v>3.4365000000000001</v>
      </c>
      <c r="AO17" s="4">
        <v>3.6499000000000001</v>
      </c>
      <c r="AP17" s="4">
        <v>749.14990709999995</v>
      </c>
      <c r="AQ17" s="4">
        <v>33.128900000000002</v>
      </c>
      <c r="AR17" s="4">
        <v>3.9102999999999999</v>
      </c>
      <c r="AS17">
        <v>600</v>
      </c>
      <c r="AT17">
        <v>600</v>
      </c>
      <c r="AU17">
        <v>0.54900000000000004</v>
      </c>
      <c r="AV17">
        <v>0.54900000000000004</v>
      </c>
      <c r="AY17">
        <v>0</v>
      </c>
      <c r="AZ17">
        <v>0</v>
      </c>
      <c r="BA17">
        <v>2.6875565476190473</v>
      </c>
      <c r="BB17">
        <v>13.411199999999999</v>
      </c>
      <c r="BC17">
        <v>5.04E-2</v>
      </c>
      <c r="BD17" s="9">
        <v>80000</v>
      </c>
      <c r="BE17" s="9">
        <v>80000</v>
      </c>
      <c r="BF17" s="9">
        <v>20000</v>
      </c>
      <c r="BG17" s="23">
        <v>0</v>
      </c>
      <c r="BH17" s="23">
        <v>0</v>
      </c>
      <c r="BI17" s="23">
        <v>0</v>
      </c>
      <c r="BJ17" s="23">
        <f t="shared" si="4"/>
        <v>80001</v>
      </c>
      <c r="BK17" s="23">
        <f t="shared" si="5"/>
        <v>80001</v>
      </c>
      <c r="BL17" s="23">
        <f t="shared" si="6"/>
        <v>20001</v>
      </c>
      <c r="BM17" s="23">
        <f t="shared" si="7"/>
        <v>1</v>
      </c>
      <c r="BN17" s="23">
        <f t="shared" si="8"/>
        <v>1</v>
      </c>
      <c r="BO17" s="23">
        <f t="shared" si="9"/>
        <v>1</v>
      </c>
      <c r="BP17" s="23">
        <f t="shared" si="10"/>
        <v>80002</v>
      </c>
      <c r="BQ17" s="23">
        <f t="shared" si="1"/>
        <v>80002</v>
      </c>
      <c r="BR17" s="23">
        <f t="shared" si="1"/>
        <v>20002</v>
      </c>
      <c r="BS17">
        <f t="shared" si="11"/>
        <v>11.289794413577894</v>
      </c>
      <c r="BT17">
        <f t="shared" si="12"/>
        <v>11.289794413577894</v>
      </c>
      <c r="BU17">
        <f t="shared" si="13"/>
        <v>9.9035375512861705</v>
      </c>
      <c r="BV17">
        <f t="shared" ref="BV17:BV24" si="20">LN(BM17)</f>
        <v>0</v>
      </c>
      <c r="BW17">
        <f t="shared" ref="BW17:BW24" si="21">LN(BN17)</f>
        <v>0</v>
      </c>
      <c r="BX17">
        <f t="shared" ref="BX17:BX24" si="22">LN(BO17)</f>
        <v>0</v>
      </c>
      <c r="BY17">
        <f t="shared" si="17"/>
        <v>11.289806913343524</v>
      </c>
      <c r="BZ17">
        <f t="shared" si="18"/>
        <v>11.289806913343524</v>
      </c>
      <c r="CA17">
        <f t="shared" si="19"/>
        <v>9.9035875475364605</v>
      </c>
    </row>
    <row r="18" spans="1:79">
      <c r="A18" s="6">
        <v>42233</v>
      </c>
      <c r="B18" s="6">
        <v>42236</v>
      </c>
      <c r="C18" s="6" t="s">
        <v>42</v>
      </c>
      <c r="D18" s="9">
        <v>200000</v>
      </c>
      <c r="E18" s="9">
        <v>80000</v>
      </c>
      <c r="F18" s="9">
        <v>140000</v>
      </c>
      <c r="G18" s="4">
        <v>11.849397700000001</v>
      </c>
      <c r="H18" s="9">
        <v>120000</v>
      </c>
      <c r="I18" s="9">
        <v>400000</v>
      </c>
      <c r="J18" s="9">
        <v>260000</v>
      </c>
      <c r="K18" s="4">
        <v>12.468436909999999</v>
      </c>
      <c r="L18" s="9">
        <v>40000</v>
      </c>
      <c r="M18" s="9">
        <v>0</v>
      </c>
      <c r="N18" s="9">
        <v>20000</v>
      </c>
      <c r="O18" s="4">
        <v>9.9035750129999993</v>
      </c>
      <c r="P18" s="4">
        <v>1.6</v>
      </c>
      <c r="Q18" s="14">
        <v>42236</v>
      </c>
      <c r="R18" s="7">
        <v>1.1015732854285714</v>
      </c>
      <c r="S18" s="7">
        <v>183.42354583139368</v>
      </c>
      <c r="T18" s="4">
        <v>4.76</v>
      </c>
      <c r="U18" s="4">
        <v>10.3</v>
      </c>
      <c r="V18" s="4">
        <v>2.98</v>
      </c>
      <c r="W18" s="21">
        <v>18.3</v>
      </c>
      <c r="X18" s="21">
        <v>230</v>
      </c>
      <c r="Y18" s="4">
        <v>2.8760534365538888</v>
      </c>
      <c r="Z18" s="4">
        <v>27.801508760815537</v>
      </c>
      <c r="AA18" s="7">
        <v>25.783999999999999</v>
      </c>
      <c r="AB18" s="7">
        <v>25.54</v>
      </c>
      <c r="AC18" s="7">
        <v>9.0069999999999997</v>
      </c>
      <c r="AD18" s="7">
        <v>3.67</v>
      </c>
      <c r="AE18" s="7">
        <v>3.6560000000000001</v>
      </c>
      <c r="AF18" s="7">
        <v>26.238</v>
      </c>
      <c r="AG18" s="7">
        <v>25.908000000000001</v>
      </c>
      <c r="AH18" s="7">
        <v>8.7070000000000007</v>
      </c>
      <c r="AI18" s="7">
        <v>2.8239999999999998</v>
      </c>
      <c r="AJ18" s="7">
        <v>3.0859999999999999</v>
      </c>
      <c r="AK18" s="7">
        <v>26.120999999999999</v>
      </c>
      <c r="AL18" s="7">
        <v>25.771999999999998</v>
      </c>
      <c r="AM18" s="4">
        <v>9.2847399999999993</v>
      </c>
      <c r="AN18" s="4">
        <v>2.6766999999999999</v>
      </c>
      <c r="AO18" s="4">
        <v>2.7033999999999998</v>
      </c>
      <c r="AP18" s="4">
        <v>770.93872859999999</v>
      </c>
      <c r="AQ18" s="4">
        <v>32.868099999999998</v>
      </c>
      <c r="AR18" s="4">
        <v>3.6581999999999999</v>
      </c>
      <c r="AS18">
        <v>1000</v>
      </c>
      <c r="AT18">
        <v>600</v>
      </c>
      <c r="AU18">
        <v>0.45800000000000002</v>
      </c>
      <c r="AV18">
        <v>0.60199999999999998</v>
      </c>
      <c r="AW18">
        <v>5.3</v>
      </c>
      <c r="AX18">
        <v>0.34699999999999998</v>
      </c>
      <c r="AY18">
        <v>0</v>
      </c>
      <c r="AZ18">
        <v>0.97299999999999998</v>
      </c>
      <c r="BA18">
        <v>1.5300404761904767</v>
      </c>
      <c r="BB18">
        <v>5.8114999999999997</v>
      </c>
      <c r="BC18">
        <v>2.7699999999999999E-2</v>
      </c>
      <c r="BD18" s="9">
        <v>140000</v>
      </c>
      <c r="BE18" s="9">
        <v>260000</v>
      </c>
      <c r="BF18" s="9">
        <v>20000</v>
      </c>
      <c r="BG18" s="23">
        <v>80000</v>
      </c>
      <c r="BH18" s="23">
        <v>240000</v>
      </c>
      <c r="BI18" s="23">
        <v>160000</v>
      </c>
      <c r="BJ18" s="23">
        <f t="shared" si="4"/>
        <v>140001</v>
      </c>
      <c r="BK18" s="23">
        <f t="shared" si="5"/>
        <v>260001</v>
      </c>
      <c r="BL18" s="23">
        <f t="shared" si="6"/>
        <v>20001</v>
      </c>
      <c r="BM18" s="23">
        <f t="shared" si="7"/>
        <v>80001</v>
      </c>
      <c r="BN18" s="23">
        <f t="shared" si="8"/>
        <v>240001</v>
      </c>
      <c r="BO18" s="23">
        <f t="shared" si="9"/>
        <v>160001</v>
      </c>
      <c r="BP18" s="23">
        <f t="shared" si="10"/>
        <v>220002</v>
      </c>
      <c r="BQ18" s="23">
        <f t="shared" si="1"/>
        <v>500002</v>
      </c>
      <c r="BR18" s="23">
        <f t="shared" si="1"/>
        <v>180002</v>
      </c>
      <c r="BS18">
        <f t="shared" si="11"/>
        <v>11.849404844423074</v>
      </c>
      <c r="BT18">
        <f t="shared" si="12"/>
        <v>12.468440756144114</v>
      </c>
      <c r="BU18">
        <f t="shared" si="13"/>
        <v>9.9035375512861705</v>
      </c>
      <c r="BV18">
        <f t="shared" si="20"/>
        <v>11.289794413577894</v>
      </c>
      <c r="BW18">
        <f t="shared" si="21"/>
        <v>12.388398368982115</v>
      </c>
      <c r="BX18">
        <f t="shared" si="22"/>
        <v>11.982935344196433</v>
      </c>
      <c r="BY18">
        <f t="shared" si="17"/>
        <v>12.301391916202267</v>
      </c>
      <c r="BZ18">
        <f t="shared" si="18"/>
        <v>13.122367377396328</v>
      </c>
      <c r="CA18">
        <f t="shared" si="19"/>
        <v>12.100723240921731</v>
      </c>
    </row>
    <row r="19" spans="1:79">
      <c r="A19" s="6">
        <v>42240</v>
      </c>
      <c r="B19" s="6"/>
      <c r="C19" s="6" t="s">
        <v>42</v>
      </c>
      <c r="D19" s="9"/>
      <c r="E19" s="9"/>
      <c r="F19" s="9"/>
      <c r="G19" s="4"/>
      <c r="H19" s="9"/>
      <c r="I19" s="9"/>
      <c r="J19" s="9"/>
      <c r="K19" s="4"/>
      <c r="L19" s="9"/>
      <c r="M19" s="9"/>
      <c r="N19" s="9"/>
      <c r="O19" s="4"/>
      <c r="P19">
        <v>1.25</v>
      </c>
      <c r="Q19" s="14"/>
      <c r="R19" s="7">
        <v>0.76354363916666668</v>
      </c>
      <c r="S19" s="7">
        <v>262.82037710746391</v>
      </c>
      <c r="T19" s="22">
        <v>1.75</v>
      </c>
      <c r="U19" s="22">
        <v>3.83</v>
      </c>
      <c r="V19" s="22">
        <v>2.31</v>
      </c>
      <c r="W19" s="18">
        <v>22</v>
      </c>
      <c r="X19" s="20">
        <v>249</v>
      </c>
      <c r="Y19" s="4">
        <v>3.3292493537676133</v>
      </c>
      <c r="Z19" s="4">
        <v>25.036192681898847</v>
      </c>
      <c r="AA19">
        <v>25.698799999999999</v>
      </c>
      <c r="AB19">
        <v>25.349499999999999</v>
      </c>
      <c r="AC19">
        <v>9.0935199999999998</v>
      </c>
      <c r="AD19">
        <v>3.2749000000000001</v>
      </c>
      <c r="AE19">
        <v>3.2722000000000002</v>
      </c>
      <c r="AF19">
        <v>26.1432</v>
      </c>
      <c r="AG19">
        <v>25.660799999999998</v>
      </c>
      <c r="AH19">
        <v>9.4988299999999999</v>
      </c>
      <c r="AI19">
        <v>3.0718999999999999</v>
      </c>
      <c r="AJ19">
        <v>3.3025000000000002</v>
      </c>
      <c r="AK19">
        <v>26.4025</v>
      </c>
      <c r="AL19">
        <v>25.779699999999998</v>
      </c>
      <c r="AM19" s="18">
        <v>8.8976100000000002</v>
      </c>
      <c r="AN19">
        <v>3.0148000000000001</v>
      </c>
      <c r="AO19">
        <v>2.9742999999999999</v>
      </c>
      <c r="AP19" s="4"/>
      <c r="AQ19">
        <v>34.9651</v>
      </c>
      <c r="AR19">
        <v>3.9864999999999999</v>
      </c>
      <c r="BA19">
        <v>2.3230023809523805</v>
      </c>
      <c r="BB19">
        <v>6.7055999999999996</v>
      </c>
      <c r="BC19">
        <v>5.9999999999999995E-4</v>
      </c>
      <c r="BD19" s="9"/>
      <c r="BE19" s="9"/>
      <c r="BF19" s="9"/>
      <c r="BJ19" s="23"/>
      <c r="BK19" s="23"/>
      <c r="BL19" s="23"/>
      <c r="BM19" s="23"/>
      <c r="BN19" s="23"/>
      <c r="BO19" s="23"/>
      <c r="BP19" s="23"/>
      <c r="BQ19" s="23"/>
      <c r="BR19" s="23"/>
    </row>
    <row r="20" spans="1:79">
      <c r="A20" s="6">
        <v>42247</v>
      </c>
      <c r="B20" s="11">
        <v>42247</v>
      </c>
      <c r="C20" s="6" t="s">
        <v>42</v>
      </c>
      <c r="D20" s="9">
        <v>0</v>
      </c>
      <c r="E20" s="9">
        <v>25500</v>
      </c>
      <c r="F20" s="9">
        <v>12800</v>
      </c>
      <c r="G20" s="4">
        <v>9.4532865509999997</v>
      </c>
      <c r="H20" s="9">
        <v>0</v>
      </c>
      <c r="I20" s="9">
        <v>50900</v>
      </c>
      <c r="J20" s="9">
        <v>25500</v>
      </c>
      <c r="K20" s="4">
        <v>10.144471019999999</v>
      </c>
      <c r="L20" s="9">
        <v>0</v>
      </c>
      <c r="M20" s="9">
        <v>0</v>
      </c>
      <c r="N20" s="9">
        <v>0</v>
      </c>
      <c r="O20" s="4">
        <v>0</v>
      </c>
      <c r="P20" s="4">
        <v>1.4</v>
      </c>
      <c r="Q20" s="14">
        <v>42247</v>
      </c>
      <c r="R20" s="7">
        <v>0.64708592899999995</v>
      </c>
      <c r="S20" s="7">
        <v>287.06751007771101</v>
      </c>
      <c r="T20" s="4">
        <v>3.76</v>
      </c>
      <c r="U20" s="4">
        <v>18.3</v>
      </c>
      <c r="V20" s="4">
        <v>3.5999999999999999E-3</v>
      </c>
      <c r="W20" s="18">
        <v>23.1</v>
      </c>
      <c r="X20" s="20">
        <v>285</v>
      </c>
      <c r="Y20" s="4">
        <v>1.0819660925575478</v>
      </c>
      <c r="Z20" s="4">
        <v>27.291317323928745</v>
      </c>
      <c r="AA20" s="7">
        <v>24.774000000000001</v>
      </c>
      <c r="AB20" s="7">
        <v>24.23</v>
      </c>
      <c r="AC20" s="7">
        <v>9.3810000000000002</v>
      </c>
      <c r="AD20" s="7">
        <v>3.903</v>
      </c>
      <c r="AE20" s="7">
        <v>4.1440000000000001</v>
      </c>
      <c r="AF20" s="7">
        <v>25.225000000000001</v>
      </c>
      <c r="AG20" s="7">
        <v>24.321999999999999</v>
      </c>
      <c r="AH20" s="7">
        <v>9.3230000000000004</v>
      </c>
      <c r="AI20" s="7">
        <v>4.6520000000000001</v>
      </c>
      <c r="AJ20" s="7">
        <v>3.621</v>
      </c>
      <c r="AK20" s="7">
        <v>24.477</v>
      </c>
      <c r="AL20" s="7">
        <v>24.326000000000001</v>
      </c>
      <c r="AM20" s="4">
        <v>9.2624999999999993</v>
      </c>
      <c r="AN20" s="4">
        <v>3.7406000000000001</v>
      </c>
      <c r="AO20" s="4">
        <v>3.6936</v>
      </c>
      <c r="AP20" s="4">
        <v>757.59507269999995</v>
      </c>
      <c r="AQ20" s="4">
        <v>27.714600000000001</v>
      </c>
      <c r="AR20" s="4">
        <v>3.5455000000000001</v>
      </c>
      <c r="AU20">
        <v>5.07</v>
      </c>
      <c r="AV20">
        <v>5.42</v>
      </c>
      <c r="AW20">
        <v>0</v>
      </c>
      <c r="AX20">
        <v>0</v>
      </c>
      <c r="AY20">
        <v>0.54900000000000004</v>
      </c>
      <c r="AZ20">
        <v>0.34699999999999998</v>
      </c>
      <c r="BA20">
        <v>1.117598958333333</v>
      </c>
      <c r="BB20">
        <v>4.0233999999999996</v>
      </c>
      <c r="BC20">
        <v>0</v>
      </c>
      <c r="BD20" s="9">
        <v>12800</v>
      </c>
      <c r="BE20" s="9">
        <v>25500</v>
      </c>
      <c r="BF20" s="9">
        <v>0</v>
      </c>
      <c r="BG20" s="23">
        <v>369000</v>
      </c>
      <c r="BH20" s="23">
        <v>89100</v>
      </c>
      <c r="BI20" s="23">
        <v>38200</v>
      </c>
      <c r="BJ20" s="23">
        <f t="shared" si="4"/>
        <v>12801</v>
      </c>
      <c r="BK20" s="23">
        <f t="shared" si="5"/>
        <v>25501</v>
      </c>
      <c r="BL20" s="23">
        <f t="shared" si="6"/>
        <v>1</v>
      </c>
      <c r="BM20" s="23">
        <f t="shared" si="7"/>
        <v>369001</v>
      </c>
      <c r="BN20" s="23">
        <f t="shared" si="8"/>
        <v>89101</v>
      </c>
      <c r="BO20" s="23">
        <f t="shared" si="9"/>
        <v>38201</v>
      </c>
      <c r="BP20" s="23">
        <f t="shared" si="10"/>
        <v>381802</v>
      </c>
      <c r="BQ20" s="23">
        <f t="shared" si="10"/>
        <v>114602</v>
      </c>
      <c r="BR20" s="23">
        <f t="shared" si="10"/>
        <v>38202</v>
      </c>
      <c r="BS20">
        <f t="shared" si="11"/>
        <v>9.4572785718561097</v>
      </c>
      <c r="BT20">
        <f t="shared" si="12"/>
        <v>10.146472946063877</v>
      </c>
      <c r="BU20">
        <f t="shared" si="13"/>
        <v>0</v>
      </c>
      <c r="BV20">
        <f t="shared" si="20"/>
        <v>12.818554633046093</v>
      </c>
      <c r="BW20">
        <f t="shared" si="21"/>
        <v>11.397525836740476</v>
      </c>
      <c r="BX20">
        <f t="shared" si="22"/>
        <v>10.5506169722625</v>
      </c>
      <c r="BY20">
        <f t="shared" si="17"/>
        <v>12.852657428604747</v>
      </c>
      <c r="BZ20">
        <f t="shared" si="18"/>
        <v>11.649220535117472</v>
      </c>
      <c r="CA20">
        <f t="shared" si="19"/>
        <v>10.550643149245081</v>
      </c>
    </row>
    <row r="21" spans="1:79">
      <c r="A21" s="6">
        <v>42254</v>
      </c>
      <c r="B21" s="11"/>
      <c r="C21" s="6" t="s">
        <v>42</v>
      </c>
      <c r="D21" s="9"/>
      <c r="E21" s="9"/>
      <c r="F21" s="9"/>
      <c r="G21" s="4"/>
      <c r="H21" s="9"/>
      <c r="I21" s="9"/>
      <c r="J21" s="9"/>
      <c r="K21" s="4"/>
      <c r="L21" s="9"/>
      <c r="M21" s="9"/>
      <c r="N21" s="9"/>
      <c r="O21" s="4"/>
      <c r="P21" s="4"/>
      <c r="Q21" s="14"/>
      <c r="R21" s="7">
        <v>0.697079998857143</v>
      </c>
      <c r="S21" s="7">
        <v>266.61044116053199</v>
      </c>
      <c r="T21" s="15">
        <v>2.76</v>
      </c>
      <c r="U21" s="15">
        <v>7.82</v>
      </c>
      <c r="V21" s="15">
        <v>1.8</v>
      </c>
      <c r="W21" s="18">
        <v>24.1</v>
      </c>
      <c r="X21" s="20">
        <v>342</v>
      </c>
      <c r="Y21" s="4">
        <v>2.2106137803800276</v>
      </c>
      <c r="Z21" s="4">
        <v>31.39834163183146</v>
      </c>
      <c r="AA21">
        <v>24.709800000000001</v>
      </c>
      <c r="AB21">
        <v>24.521000000000001</v>
      </c>
      <c r="AC21">
        <v>8.4247200000000007</v>
      </c>
      <c r="AD21">
        <v>3.5009999999999999</v>
      </c>
      <c r="AE21">
        <v>3.5213999999999999</v>
      </c>
      <c r="AF21">
        <v>25.2287</v>
      </c>
      <c r="AG21">
        <v>24.915099999999999</v>
      </c>
      <c r="AH21">
        <v>8.6415199999999999</v>
      </c>
      <c r="AI21">
        <v>3.1631999999999998</v>
      </c>
      <c r="AJ21">
        <v>3.3477000000000001</v>
      </c>
      <c r="AK21">
        <v>25.142399999999999</v>
      </c>
      <c r="AL21" s="4">
        <v>22.510200000000001</v>
      </c>
      <c r="AM21" s="18">
        <v>8.4055300000000006</v>
      </c>
      <c r="AN21">
        <v>3.1652</v>
      </c>
      <c r="AO21">
        <v>3.1956000000000002</v>
      </c>
      <c r="AP21" s="4"/>
      <c r="AQ21">
        <v>28.9175</v>
      </c>
      <c r="AR21">
        <v>4.3688000000000002</v>
      </c>
      <c r="BD21" s="9"/>
      <c r="BE21" s="9"/>
      <c r="BF21" s="9"/>
      <c r="BJ21" s="23"/>
      <c r="BK21" s="23"/>
      <c r="BL21" s="23"/>
      <c r="BM21" s="23"/>
      <c r="BN21" s="23"/>
      <c r="BO21" s="23"/>
      <c r="BP21" s="23"/>
      <c r="BQ21" s="23"/>
      <c r="BR21" s="23"/>
    </row>
    <row r="22" spans="1:79">
      <c r="A22" s="6">
        <v>42261</v>
      </c>
      <c r="B22" s="6">
        <v>42261</v>
      </c>
      <c r="C22" s="6" t="s">
        <v>42</v>
      </c>
      <c r="D22" s="9">
        <v>0</v>
      </c>
      <c r="E22" s="9">
        <v>0</v>
      </c>
      <c r="F22" s="9">
        <v>0</v>
      </c>
      <c r="G22" s="4">
        <v>0</v>
      </c>
      <c r="H22" s="9">
        <v>40000</v>
      </c>
      <c r="I22" s="9">
        <v>20000</v>
      </c>
      <c r="J22" s="9">
        <v>30000</v>
      </c>
      <c r="K22" s="4">
        <v>10.308952659999999</v>
      </c>
      <c r="L22" s="9">
        <v>0</v>
      </c>
      <c r="M22" s="9">
        <v>0</v>
      </c>
      <c r="N22" s="9">
        <v>0</v>
      </c>
      <c r="O22" s="4">
        <v>0</v>
      </c>
      <c r="P22" s="4"/>
      <c r="Q22" s="14">
        <v>42261</v>
      </c>
      <c r="R22" s="7">
        <v>0.72558241714285721</v>
      </c>
      <c r="S22" s="7">
        <v>235.79216292316755</v>
      </c>
      <c r="T22" s="4">
        <v>0</v>
      </c>
      <c r="U22" s="4">
        <v>6.87</v>
      </c>
      <c r="V22" s="4">
        <v>2.56</v>
      </c>
      <c r="W22" s="19">
        <v>20</v>
      </c>
      <c r="X22" s="19">
        <v>263</v>
      </c>
      <c r="Y22" s="4">
        <v>0.57075616139945906</v>
      </c>
      <c r="Z22" s="4">
        <v>29.088235111941106</v>
      </c>
      <c r="AA22" s="7">
        <v>22.428000000000001</v>
      </c>
      <c r="AB22" s="7">
        <v>22.071999999999999</v>
      </c>
      <c r="AC22" s="7">
        <v>7.016</v>
      </c>
      <c r="AD22" s="7">
        <v>4.5119999999999996</v>
      </c>
      <c r="AE22" s="7">
        <v>4.806</v>
      </c>
      <c r="AF22" s="7">
        <v>22.86</v>
      </c>
      <c r="AG22" s="7">
        <v>22.548999999999999</v>
      </c>
      <c r="AH22" s="7">
        <v>6.9139999999999997</v>
      </c>
      <c r="AI22" s="7">
        <v>5.0890000000000004</v>
      </c>
      <c r="AJ22" s="7">
        <v>5.0789999999999997</v>
      </c>
      <c r="AK22" s="7">
        <v>22.876000000000001</v>
      </c>
      <c r="AL22" s="7">
        <v>21.786999999999999</v>
      </c>
      <c r="AM22" s="4">
        <v>6.4953200000000004</v>
      </c>
      <c r="AN22" s="4">
        <v>4.5651999999999999</v>
      </c>
      <c r="AO22" s="4">
        <v>4.7685000000000004</v>
      </c>
      <c r="AP22" s="4"/>
      <c r="AQ22" s="4">
        <v>28.9175</v>
      </c>
      <c r="AR22" s="4">
        <v>4.3688000000000002</v>
      </c>
      <c r="AS22">
        <v>600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0.34699999999999998</v>
      </c>
      <c r="AZ22">
        <v>0</v>
      </c>
      <c r="BD22" s="9">
        <v>0</v>
      </c>
      <c r="BE22" s="9">
        <v>30000</v>
      </c>
      <c r="BF22" s="9">
        <v>0</v>
      </c>
      <c r="BG22" s="23">
        <v>40000</v>
      </c>
      <c r="BH22" s="23">
        <v>20000</v>
      </c>
      <c r="BI22" s="23">
        <v>10000</v>
      </c>
      <c r="BJ22" s="23">
        <f t="shared" si="4"/>
        <v>1</v>
      </c>
      <c r="BK22" s="23">
        <f t="shared" si="5"/>
        <v>30001</v>
      </c>
      <c r="BL22" s="23">
        <f t="shared" si="6"/>
        <v>1</v>
      </c>
      <c r="BM22" s="23">
        <f t="shared" si="7"/>
        <v>40001</v>
      </c>
      <c r="BN22" s="23">
        <f t="shared" si="8"/>
        <v>20001</v>
      </c>
      <c r="BO22" s="23">
        <f t="shared" si="9"/>
        <v>10001</v>
      </c>
      <c r="BP22" s="23">
        <f t="shared" si="10"/>
        <v>40002</v>
      </c>
      <c r="BQ22" s="23">
        <f t="shared" si="10"/>
        <v>50002</v>
      </c>
      <c r="BR22" s="23">
        <f t="shared" si="10"/>
        <v>10002</v>
      </c>
      <c r="BS22">
        <f t="shared" si="11"/>
        <v>0</v>
      </c>
      <c r="BT22">
        <f t="shared" si="12"/>
        <v>10.308985993422082</v>
      </c>
      <c r="BU22">
        <f t="shared" si="13"/>
        <v>0</v>
      </c>
      <c r="BV22">
        <f t="shared" si="20"/>
        <v>10.596659732783579</v>
      </c>
      <c r="BW22">
        <f t="shared" si="21"/>
        <v>9.9035375512861705</v>
      </c>
      <c r="BX22">
        <f t="shared" si="22"/>
        <v>9.2104403669765169</v>
      </c>
      <c r="BY22">
        <f t="shared" si="17"/>
        <v>10.596684731846114</v>
      </c>
      <c r="BZ22">
        <f t="shared" si="18"/>
        <v>10.819818283610305</v>
      </c>
      <c r="CA22">
        <f t="shared" si="19"/>
        <v>9.2105403519788496</v>
      </c>
    </row>
    <row r="23" spans="1:79">
      <c r="A23" s="6">
        <v>42268</v>
      </c>
      <c r="B23" s="6"/>
      <c r="C23" s="6" t="s">
        <v>42</v>
      </c>
      <c r="D23" s="9"/>
      <c r="E23" s="9"/>
      <c r="F23" s="9"/>
      <c r="G23" s="4"/>
      <c r="H23" s="9"/>
      <c r="I23" s="9"/>
      <c r="J23" s="9"/>
      <c r="K23" s="4"/>
      <c r="L23" s="9"/>
      <c r="M23" s="9"/>
      <c r="N23" s="9"/>
      <c r="O23" s="4"/>
      <c r="P23" s="4"/>
      <c r="Q23" s="14"/>
      <c r="R23" s="7">
        <v>0.31849388699999998</v>
      </c>
      <c r="S23" s="7">
        <v>649.63500880612912</v>
      </c>
      <c r="T23" s="15">
        <v>4.78</v>
      </c>
      <c r="U23" s="15">
        <v>9.0399999999999991</v>
      </c>
      <c r="V23" s="15">
        <v>3.54</v>
      </c>
      <c r="W23" s="18">
        <v>24.3</v>
      </c>
      <c r="X23" s="20">
        <v>285</v>
      </c>
      <c r="Y23" s="4">
        <v>3.3834490708153706</v>
      </c>
      <c r="Z23" s="4">
        <v>25.947476696424054</v>
      </c>
      <c r="AA23">
        <v>21.629100000000001</v>
      </c>
      <c r="AB23">
        <v>21.6419</v>
      </c>
      <c r="AC23">
        <v>7.0851899999999999</v>
      </c>
      <c r="AD23">
        <v>4.0179</v>
      </c>
      <c r="AE23">
        <v>4.0242000000000004</v>
      </c>
      <c r="AF23">
        <v>21.689399999999999</v>
      </c>
      <c r="AG23">
        <v>21.796800000000001</v>
      </c>
      <c r="AH23">
        <v>7.0061999999999998</v>
      </c>
      <c r="AI23">
        <v>5.6230000000000002</v>
      </c>
      <c r="AJ23">
        <v>4.0151000000000003</v>
      </c>
      <c r="AK23">
        <v>21.757000000000001</v>
      </c>
      <c r="AL23">
        <v>21.787299999999998</v>
      </c>
      <c r="AM23" s="18">
        <v>7.3449</v>
      </c>
      <c r="AN23">
        <v>4.2679</v>
      </c>
      <c r="AO23">
        <v>3.8477000000000001</v>
      </c>
      <c r="AP23" s="4"/>
      <c r="AQ23">
        <v>14.300599999999999</v>
      </c>
      <c r="AR23">
        <v>5.1412000000000004</v>
      </c>
      <c r="BD23" s="9"/>
      <c r="BE23" s="9"/>
      <c r="BF23" s="9"/>
      <c r="BJ23" s="23"/>
      <c r="BK23" s="23"/>
      <c r="BL23" s="23"/>
      <c r="BM23" s="23"/>
      <c r="BN23" s="23"/>
      <c r="BO23" s="23"/>
      <c r="BP23" s="23"/>
      <c r="BQ23" s="23"/>
      <c r="BR23" s="23"/>
    </row>
    <row r="24" spans="1:79">
      <c r="A24" s="6">
        <v>42275</v>
      </c>
      <c r="B24" s="6">
        <v>42275</v>
      </c>
      <c r="C24" s="6" t="s">
        <v>42</v>
      </c>
      <c r="D24" s="9">
        <v>440000</v>
      </c>
      <c r="E24" s="9">
        <v>500000</v>
      </c>
      <c r="F24" s="9">
        <v>470000</v>
      </c>
      <c r="G24" s="4">
        <v>13.060487970000001</v>
      </c>
      <c r="H24" s="9">
        <v>160000</v>
      </c>
      <c r="I24" s="12"/>
      <c r="J24" s="9">
        <v>160000</v>
      </c>
      <c r="K24" s="4">
        <v>11.982929090000001</v>
      </c>
      <c r="L24" s="9">
        <v>80000</v>
      </c>
      <c r="M24" s="9">
        <v>20000</v>
      </c>
      <c r="N24" s="9">
        <v>50000</v>
      </c>
      <c r="O24" s="4">
        <v>10.819865739999999</v>
      </c>
      <c r="P24" s="4"/>
      <c r="Q24" s="14">
        <v>42275</v>
      </c>
      <c r="R24" s="7">
        <v>1.718884146857143</v>
      </c>
      <c r="S24" s="7">
        <v>87.845667333587855</v>
      </c>
      <c r="T24" s="4">
        <v>5.77</v>
      </c>
      <c r="U24" s="4">
        <v>8.74</v>
      </c>
      <c r="V24" s="4">
        <v>0.79</v>
      </c>
      <c r="W24" s="8">
        <v>22.1</v>
      </c>
      <c r="X24" s="4">
        <v>266</v>
      </c>
      <c r="Y24" s="4">
        <v>3.6139710128990323</v>
      </c>
      <c r="Z24" s="4">
        <v>26.62447065628524</v>
      </c>
      <c r="AA24" s="7">
        <v>19.298999999999999</v>
      </c>
      <c r="AB24" s="7">
        <v>19.227</v>
      </c>
      <c r="AC24" s="7">
        <v>6.7670000000000003</v>
      </c>
      <c r="AD24" s="7">
        <v>3.9729999999999999</v>
      </c>
      <c r="AE24" s="7">
        <v>3.91</v>
      </c>
      <c r="AF24" s="7">
        <v>19.544</v>
      </c>
      <c r="AG24" s="7">
        <v>19.327999999999999</v>
      </c>
      <c r="AH24" s="7">
        <v>6.6989999999999998</v>
      </c>
      <c r="AI24" s="7">
        <v>3.802</v>
      </c>
      <c r="AJ24" s="7">
        <v>4.0359999999999996</v>
      </c>
      <c r="AK24" s="7">
        <v>19.803000000000001</v>
      </c>
      <c r="AL24" s="7">
        <v>19.675999999999998</v>
      </c>
      <c r="AM24" s="4">
        <v>5.93574</v>
      </c>
      <c r="AN24" s="4">
        <v>3.7271000000000001</v>
      </c>
      <c r="AO24" s="4">
        <v>3.9651999999999998</v>
      </c>
      <c r="AP24" s="4"/>
      <c r="AQ24" s="4">
        <v>8.9545999999999992</v>
      </c>
      <c r="AR24" s="4">
        <v>5.3608000000000002</v>
      </c>
      <c r="AS24">
        <v>7200</v>
      </c>
      <c r="AT24">
        <v>1200</v>
      </c>
      <c r="AU24">
        <v>6.3899999999999998E-2</v>
      </c>
      <c r="AW24">
        <v>0.69299999999999995</v>
      </c>
      <c r="AX24">
        <v>0.14399999999999999</v>
      </c>
      <c r="AY24">
        <v>0.54900000000000004</v>
      </c>
      <c r="AZ24">
        <v>0</v>
      </c>
      <c r="BD24" s="9">
        <v>470000</v>
      </c>
      <c r="BE24" s="9">
        <v>160000</v>
      </c>
      <c r="BF24" s="9">
        <v>50000</v>
      </c>
      <c r="BG24" s="23">
        <v>70000</v>
      </c>
      <c r="BH24" s="23">
        <v>60000</v>
      </c>
      <c r="BI24" s="23">
        <v>10000</v>
      </c>
      <c r="BJ24" s="23">
        <f t="shared" si="4"/>
        <v>470001</v>
      </c>
      <c r="BK24" s="23">
        <f t="shared" si="5"/>
        <v>160001</v>
      </c>
      <c r="BL24" s="23">
        <f t="shared" si="6"/>
        <v>50001</v>
      </c>
      <c r="BM24" s="23">
        <f t="shared" si="7"/>
        <v>70001</v>
      </c>
      <c r="BN24" s="23">
        <f t="shared" si="8"/>
        <v>60001</v>
      </c>
      <c r="BO24" s="23">
        <f t="shared" si="9"/>
        <v>10001</v>
      </c>
      <c r="BP24" s="23">
        <f t="shared" si="10"/>
        <v>540002</v>
      </c>
      <c r="BQ24" s="23">
        <f t="shared" si="10"/>
        <v>220002</v>
      </c>
      <c r="BR24" s="23">
        <f t="shared" si="10"/>
        <v>60002</v>
      </c>
      <c r="BS24">
        <f t="shared" si="11"/>
        <v>13.060490101343552</v>
      </c>
      <c r="BT24">
        <f t="shared" si="12"/>
        <v>11.982935344196433</v>
      </c>
      <c r="BU24">
        <f t="shared" si="13"/>
        <v>10.819798284210286</v>
      </c>
      <c r="BV24">
        <f t="shared" si="20"/>
        <v>11.156264806643742</v>
      </c>
      <c r="BW24">
        <f t="shared" si="21"/>
        <v>11.002116507732017</v>
      </c>
      <c r="BX24">
        <f t="shared" si="22"/>
        <v>9.2104403669765169</v>
      </c>
      <c r="BY24">
        <f t="shared" si="17"/>
        <v>13.199328122237302</v>
      </c>
      <c r="BZ24">
        <f t="shared" si="18"/>
        <v>12.301391916202267</v>
      </c>
      <c r="CA24">
        <f t="shared" si="19"/>
        <v>11.002133173982028</v>
      </c>
    </row>
    <row r="25" spans="1:79">
      <c r="A25" s="6">
        <v>42282</v>
      </c>
      <c r="B25" s="6">
        <v>42282</v>
      </c>
      <c r="C25" s="6" t="s">
        <v>42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v>1.6</v>
      </c>
      <c r="Q25" s="7"/>
      <c r="R25" s="7">
        <v>5.4785779877142868</v>
      </c>
      <c r="S25" s="7">
        <v>3.2639241312682978</v>
      </c>
      <c r="T25" s="15">
        <v>32.6</v>
      </c>
      <c r="U25" s="16">
        <v>7.64</v>
      </c>
      <c r="V25" s="15">
        <v>3.66</v>
      </c>
      <c r="W25" s="8">
        <v>15.7</v>
      </c>
      <c r="X25" s="4">
        <v>220</v>
      </c>
      <c r="Y25" s="4">
        <v>23.197404102013071</v>
      </c>
      <c r="Z25" s="4">
        <v>30.996642002504391</v>
      </c>
      <c r="AA25" s="7">
        <v>16.510999999999999</v>
      </c>
      <c r="AB25" s="7">
        <v>16.23</v>
      </c>
      <c r="AC25" s="7">
        <v>7.2729999999999997</v>
      </c>
      <c r="AD25" s="7">
        <v>4.9749999999999996</v>
      </c>
      <c r="AE25" s="7">
        <v>5.1120000000000001</v>
      </c>
      <c r="AF25" s="7">
        <v>16.777000000000001</v>
      </c>
      <c r="AG25" s="7">
        <v>16.474</v>
      </c>
      <c r="AH25" s="7">
        <v>6.88</v>
      </c>
      <c r="AI25" s="7">
        <v>5.4610000000000003</v>
      </c>
      <c r="AJ25" s="7">
        <v>5.04</v>
      </c>
      <c r="AK25" s="7">
        <v>16.818999999999999</v>
      </c>
      <c r="AL25" s="7">
        <v>16.738</v>
      </c>
      <c r="AM25" s="4">
        <v>6.7861700000000003</v>
      </c>
      <c r="AN25" s="4">
        <v>4.8299000000000003</v>
      </c>
      <c r="AO25" s="4">
        <v>4.7999000000000001</v>
      </c>
      <c r="AP25" s="4"/>
      <c r="AQ25" s="4">
        <v>1.1996</v>
      </c>
      <c r="AR25" s="4">
        <v>1.1124000000000001</v>
      </c>
      <c r="AS25">
        <v>1200</v>
      </c>
      <c r="AT25">
        <v>0</v>
      </c>
      <c r="BD25" s="4"/>
      <c r="BE25" s="4"/>
      <c r="BF25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Carey Lab, Virginia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Hamre</dc:creator>
  <cp:lastModifiedBy>Kate Hamre</cp:lastModifiedBy>
  <dcterms:created xsi:type="dcterms:W3CDTF">2016-01-10T17:01:30Z</dcterms:created>
  <dcterms:modified xsi:type="dcterms:W3CDTF">2016-01-28T01:20:30Z</dcterms:modified>
</cp:coreProperties>
</file>