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TIC TOC 2019/QA:QC/"/>
    </mc:Choice>
  </mc:AlternateContent>
  <xr:revisionPtr revIDLastSave="0" documentId="13_ncr:1_{CE4D5A79-BC03-C342-B65C-15941B482075}" xr6:coauthVersionLast="36" xr6:coauthVersionMax="36" xr10:uidLastSave="{00000000-0000-0000-0000-000000000000}"/>
  <bookViews>
    <workbookView xWindow="4400" yWindow="460" windowWidth="21120" windowHeight="14240" xr2:uid="{BDAD2F60-68AC-614F-8FE8-30D744A25995}"/>
  </bookViews>
  <sheets>
    <sheet name="notes" sheetId="1" r:id="rId1"/>
    <sheet name="17Jan20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9" i="2" l="1"/>
  <c r="AI40" i="2" l="1"/>
  <c r="AE35" i="2"/>
  <c r="AJ68" i="2" l="1"/>
  <c r="AJ40" i="2"/>
  <c r="AJ73" i="2"/>
  <c r="AS7" i="2"/>
  <c r="AS5" i="2"/>
  <c r="AS2" i="2"/>
  <c r="AL33" i="2"/>
  <c r="AJ58" i="2"/>
  <c r="AQ66" i="2"/>
  <c r="AP68" i="2"/>
  <c r="AO73" i="2"/>
  <c r="AO71" i="2"/>
  <c r="AO68" i="2"/>
  <c r="AO66" i="2"/>
  <c r="AO64" i="2"/>
  <c r="AO62" i="2"/>
  <c r="AO60" i="2"/>
  <c r="AO58" i="2"/>
  <c r="AO56" i="2"/>
  <c r="AO54" i="2"/>
  <c r="AO52" i="2"/>
  <c r="AO50" i="2"/>
  <c r="AO48" i="2"/>
  <c r="AO46" i="2"/>
  <c r="AO44" i="2"/>
  <c r="AO42" i="2"/>
  <c r="AQ33" i="2"/>
  <c r="AP35" i="2"/>
  <c r="AO40" i="2"/>
  <c r="AO38" i="2"/>
  <c r="AO35" i="2"/>
  <c r="AO33" i="2"/>
  <c r="AO31" i="2"/>
  <c r="AO29" i="2"/>
  <c r="AO27" i="2"/>
  <c r="AO25" i="2"/>
  <c r="AO23" i="2"/>
  <c r="AO21" i="2"/>
  <c r="AO19" i="2"/>
  <c r="AO17" i="2"/>
  <c r="AO15" i="2"/>
  <c r="AO13" i="2"/>
  <c r="AO11" i="2"/>
  <c r="AO9" i="2"/>
  <c r="AO7" i="2"/>
  <c r="AO5" i="2"/>
  <c r="AO2" i="2"/>
  <c r="AD73" i="2"/>
  <c r="AI73" i="2"/>
  <c r="AN73" i="2"/>
  <c r="AN7" i="2"/>
  <c r="AN40" i="2"/>
  <c r="AL66" i="2"/>
  <c r="AJ71" i="2"/>
  <c r="AK68" i="2"/>
  <c r="AJ66" i="2"/>
  <c r="AJ64" i="2"/>
  <c r="AJ62" i="2"/>
  <c r="AJ60" i="2"/>
  <c r="AJ56" i="2"/>
  <c r="AJ54" i="2"/>
  <c r="AJ52" i="2"/>
  <c r="AJ50" i="2"/>
  <c r="AJ48" i="2"/>
  <c r="AJ46" i="2"/>
  <c r="AJ44" i="2"/>
  <c r="AJ42" i="2"/>
  <c r="AJ38" i="2"/>
  <c r="AK35" i="2"/>
  <c r="AJ35" i="2"/>
  <c r="AJ33" i="2"/>
  <c r="AJ31" i="2"/>
  <c r="AJ29" i="2"/>
  <c r="AJ27" i="2"/>
  <c r="AJ25" i="2"/>
  <c r="AJ23" i="2"/>
  <c r="AJ21" i="2"/>
  <c r="AJ19" i="2"/>
  <c r="AJ17" i="2"/>
  <c r="AJ15" i="2"/>
  <c r="AJ13" i="2"/>
  <c r="AJ11" i="2"/>
  <c r="AJ7" i="2"/>
  <c r="AJ5" i="2"/>
  <c r="AI7" i="2"/>
  <c r="AJ2" i="2"/>
  <c r="AF68" i="2"/>
  <c r="AG66" i="2"/>
  <c r="AE73" i="2"/>
  <c r="AE71" i="2"/>
  <c r="AE68" i="2"/>
  <c r="AE66" i="2"/>
  <c r="AE64" i="2"/>
  <c r="AE62" i="2"/>
  <c r="AE60" i="2"/>
  <c r="AE58" i="2"/>
  <c r="AE56" i="2"/>
  <c r="AE54" i="2"/>
  <c r="AE52" i="2"/>
  <c r="AE50" i="2"/>
  <c r="AE48" i="2"/>
  <c r="AE46" i="2"/>
  <c r="AE44" i="2"/>
  <c r="AE42" i="2"/>
  <c r="AE40" i="2"/>
  <c r="AE38" i="2"/>
  <c r="AG33" i="2"/>
  <c r="AF35" i="2"/>
  <c r="AE33" i="2"/>
  <c r="AE31" i="2"/>
  <c r="AE29" i="2"/>
  <c r="AE27" i="2"/>
  <c r="AE25" i="2"/>
  <c r="AE23" i="2"/>
  <c r="AE21" i="2"/>
  <c r="AE19" i="2"/>
  <c r="AE17" i="2"/>
  <c r="AE15" i="2"/>
  <c r="AE13" i="2"/>
  <c r="AE11" i="2"/>
  <c r="AE9" i="2"/>
  <c r="AE7" i="2"/>
  <c r="AE5" i="2"/>
  <c r="AE2" i="2" l="1"/>
  <c r="AD40" i="2"/>
  <c r="AV73" i="2" l="1"/>
  <c r="AU73" i="2"/>
  <c r="AT73" i="2"/>
  <c r="AS73" i="2"/>
  <c r="AV71" i="2"/>
  <c r="AU71" i="2"/>
  <c r="AT71" i="2"/>
  <c r="AS71" i="2"/>
  <c r="AV68" i="2"/>
  <c r="AU68" i="2"/>
  <c r="AT68" i="2"/>
  <c r="AS68" i="2"/>
  <c r="AV66" i="2"/>
  <c r="AU66" i="2"/>
  <c r="AT66" i="2"/>
  <c r="AS66" i="2"/>
  <c r="AV64" i="2"/>
  <c r="AU64" i="2"/>
  <c r="AT64" i="2"/>
  <c r="AS64" i="2"/>
  <c r="AV62" i="2"/>
  <c r="AU62" i="2"/>
  <c r="AT62" i="2"/>
  <c r="AS62" i="2"/>
  <c r="AV60" i="2"/>
  <c r="AU60" i="2"/>
  <c r="AT60" i="2"/>
  <c r="AS60" i="2"/>
  <c r="AV58" i="2"/>
  <c r="AU58" i="2"/>
  <c r="AT58" i="2"/>
  <c r="AS58" i="2"/>
  <c r="AV56" i="2"/>
  <c r="AU56" i="2"/>
  <c r="AT56" i="2"/>
  <c r="AS56" i="2"/>
  <c r="AV54" i="2"/>
  <c r="AU54" i="2"/>
  <c r="AT54" i="2"/>
  <c r="AS54" i="2"/>
  <c r="AV52" i="2"/>
  <c r="AU52" i="2"/>
  <c r="AT52" i="2"/>
  <c r="AS52" i="2"/>
  <c r="AV50" i="2"/>
  <c r="AU50" i="2"/>
  <c r="AT50" i="2"/>
  <c r="AS50" i="2"/>
  <c r="AV48" i="2"/>
  <c r="AU48" i="2"/>
  <c r="AT48" i="2"/>
  <c r="AS48" i="2"/>
  <c r="AV46" i="2"/>
  <c r="AU46" i="2"/>
  <c r="AT46" i="2"/>
  <c r="AS46" i="2"/>
  <c r="AV44" i="2"/>
  <c r="AU44" i="2"/>
  <c r="AT44" i="2"/>
  <c r="AS44" i="2"/>
  <c r="AV42" i="2"/>
  <c r="AU42" i="2"/>
  <c r="AT42" i="2"/>
  <c r="AS42" i="2"/>
  <c r="AV40" i="2"/>
  <c r="AU40" i="2"/>
  <c r="AT40" i="2"/>
  <c r="AS40" i="2"/>
  <c r="AV38" i="2"/>
  <c r="AU38" i="2"/>
  <c r="AT38" i="2"/>
  <c r="AS38" i="2"/>
  <c r="AV35" i="2"/>
  <c r="AU35" i="2"/>
  <c r="AT35" i="2"/>
  <c r="AS35" i="2"/>
  <c r="AV33" i="2"/>
  <c r="AU33" i="2"/>
  <c r="AT33" i="2"/>
  <c r="AS33" i="2"/>
  <c r="AV31" i="2"/>
  <c r="AU31" i="2"/>
  <c r="AT31" i="2"/>
  <c r="AS31" i="2"/>
  <c r="AV29" i="2"/>
  <c r="AU29" i="2"/>
  <c r="AT29" i="2"/>
  <c r="AS29" i="2"/>
  <c r="AV27" i="2"/>
  <c r="AU27" i="2"/>
  <c r="AT27" i="2"/>
  <c r="AS27" i="2"/>
  <c r="AV25" i="2"/>
  <c r="AU25" i="2"/>
  <c r="AT25" i="2"/>
  <c r="AS25" i="2"/>
  <c r="AV23" i="2"/>
  <c r="AU23" i="2"/>
  <c r="AT23" i="2"/>
  <c r="AS23" i="2"/>
  <c r="AV21" i="2"/>
  <c r="AU21" i="2"/>
  <c r="AT21" i="2"/>
  <c r="AS21" i="2"/>
  <c r="AV19" i="2"/>
  <c r="AU19" i="2"/>
  <c r="AT19" i="2"/>
  <c r="AS19" i="2"/>
  <c r="AV17" i="2"/>
  <c r="AU17" i="2"/>
  <c r="AT17" i="2"/>
  <c r="AS17" i="2"/>
  <c r="AV15" i="2"/>
  <c r="AU15" i="2"/>
  <c r="AT15" i="2"/>
  <c r="AS15" i="2"/>
  <c r="AV13" i="2"/>
  <c r="AU13" i="2"/>
  <c r="AT13" i="2"/>
  <c r="AS13" i="2"/>
  <c r="AV11" i="2"/>
  <c r="AU11" i="2"/>
  <c r="AT11" i="2"/>
  <c r="AS11" i="2"/>
  <c r="AV9" i="2"/>
  <c r="AU9" i="2"/>
  <c r="AT9" i="2"/>
  <c r="AS9" i="2"/>
  <c r="AV7" i="2"/>
  <c r="AU7" i="2"/>
  <c r="AT7" i="2"/>
  <c r="AD7" i="2"/>
  <c r="AV5" i="2"/>
  <c r="AU5" i="2"/>
  <c r="AT5" i="2"/>
  <c r="AV2" i="2"/>
  <c r="AU2" i="2"/>
  <c r="AT2" i="2"/>
</calcChain>
</file>

<file path=xl/sharedStrings.xml><?xml version="1.0" encoding="utf-8"?>
<sst xmlns="http://schemas.openxmlformats.org/spreadsheetml/2006/main" count="337" uniqueCount="82">
  <si>
    <t>rerun on 17Jan2020 with different samples for the spikes</t>
  </si>
  <si>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</si>
  <si>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</si>
  <si>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</si>
  <si>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</si>
  <si>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</si>
  <si>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</si>
  <si>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</si>
  <si>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</si>
  <si>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</si>
  <si>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</si>
  <si>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</si>
  <si>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</si>
  <si>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</si>
  <si>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</si>
  <si>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</si>
  <si>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</si>
  <si>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</si>
  <si>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</si>
  <si>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</si>
  <si>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</si>
  <si>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</si>
  <si>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</si>
  <si>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</si>
  <si>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</si>
  <si>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</si>
  <si>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</si>
  <si>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Misc. Notes</t>
  </si>
  <si>
    <t>BRN Data Quality Code (1=no problems, 2=note, 3=fatal flaws)</t>
  </si>
  <si>
    <t>BRN Sample Notes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</si>
  <si>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</si>
  <si>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</si>
  <si>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</si>
  <si>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</si>
  <si>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</si>
  <si>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</si>
  <si>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</si>
  <si>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</si>
  <si>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</si>
  <si>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</si>
  <si>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</si>
  <si>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</si>
  <si>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</si>
  <si>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</si>
  <si>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</si>
  <si>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</si>
  <si>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RunIn</t>
  </si>
  <si>
    <t>TIC/TC/TNb</t>
  </si>
  <si>
    <t>Flush</t>
  </si>
  <si>
    <t>Water Blank</t>
  </si>
  <si>
    <t>Reference</t>
  </si>
  <si>
    <t>Offset w TIC dec19</t>
  </si>
  <si>
    <t>2020-JAN-17</t>
  </si>
  <si>
    <t>chk std 3</t>
  </si>
  <si>
    <t>F28Aug19 6.2m</t>
  </si>
  <si>
    <t>F08Nov19 1.6m</t>
  </si>
  <si>
    <t>B08Aug19 9.0m</t>
  </si>
  <si>
    <t>B22Aug19 B01 R1</t>
  </si>
  <si>
    <t>F19Aug19 0.1m</t>
  </si>
  <si>
    <t>F04Oct19 9.0m</t>
  </si>
  <si>
    <t>F01Jul19 WET</t>
  </si>
  <si>
    <t>B20Sep19 B01 R1</t>
  </si>
  <si>
    <t>F27Sep19 1.6m</t>
  </si>
  <si>
    <t>F02Sep19 3.8m</t>
  </si>
  <si>
    <t>F01Jul19 WET SPK</t>
  </si>
  <si>
    <t>F19Aug19 0.1m DUP</t>
  </si>
  <si>
    <t>B22Aug19 B100 R1</t>
  </si>
  <si>
    <t>F11Oct19 1.6m</t>
  </si>
  <si>
    <t>F20Sep19 5.0m</t>
  </si>
  <si>
    <t>F01Jul19 6.1m</t>
  </si>
  <si>
    <t>F19Aug19 6.2m</t>
  </si>
  <si>
    <t>B22Aug19 B45 R1</t>
  </si>
  <si>
    <t>B01Aug19 0.1m</t>
  </si>
  <si>
    <t>B04Oct19 B100 R1</t>
  </si>
  <si>
    <t>B01Aug19 6.0m</t>
  </si>
  <si>
    <t>F10Jun19 3.8m</t>
  </si>
  <si>
    <t>F20Nov19 1.6m</t>
  </si>
  <si>
    <t>B01Aug19 0.1m SPK</t>
  </si>
  <si>
    <t>F19Aug19 6.2 DUP</t>
  </si>
  <si>
    <t>samples originally run on 10Jan2020, but probe was not aligned so did not actually run any of the samples</t>
  </si>
  <si>
    <t>reference waater (position 3) was too low for middle and end of run</t>
  </si>
  <si>
    <t>Another bad run --&gt; samples rerun on different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</si>
</sst>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9" fontId="0" fillId="0" borderId="0" xfId="0" applyNumberFormat="1"/>
    <xf numFmtId="0" fontId="0" fillId="0" borderId="0" xfId="0" applyFill="1"/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C868-BE4E-3941-AAE5-9FADCF9D8E1E}">
  <dimension ref="A3:B8"/>
  <sheetViews>
    <sheetView tabSelected="1" zoomScale="143" workbookViewId="0">
      <selection activeCell="C12" sqref="C12"/>
    </sheetView>
  </sheetViews>
  <sheetFormatPr baseColWidth="10" defaultRowHeight="16" x14ac:dyDescent="0.2"/>
  <sheetData>
    <row r="3" spans="1:2" x14ac:dyDescent="0.2">
      <c r="A3" t="s">
        <v>79</v>
      </c>
    </row>
    <row r="4" spans="1:2" x14ac:dyDescent="0.2">
      <c r="B4" t="s">
        <v>0</v>
      </c>
    </row>
    <row r="6" spans="1:2" x14ac:dyDescent="0.2">
      <c r="B6" t="s">
        <v>80</v>
      </c>
    </row>
    <row r="8" spans="1:2" x14ac:dyDescent="0.2">
      <c r="B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2098-321B-D546-B4FF-EA7D1AC935DB}">
  <dimension ref="A1:AV76"/>
  <sheetViews>
    <sheetView topLeftCell="AE1" zoomScale="125" workbookViewId="0">
      <selection activeCell="O9" sqref="O9"/>
    </sheetView>
  </sheetViews>
  <sheetFormatPr baseColWidth="10" defaultRowHeight="16" x14ac:dyDescent="0.2"/>
  <cols>
    <col min="3" max="3" width="18" customWidth="1"/>
  </cols>
  <sheetData>
    <row r="1" spans="1:48" ht="170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/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 t="s">
        <v>38</v>
      </c>
      <c r="AO1" s="1" t="s">
        <v>39</v>
      </c>
      <c r="AP1" s="1" t="s">
        <v>40</v>
      </c>
      <c r="AQ1" s="1" t="s">
        <v>41</v>
      </c>
      <c r="AR1" s="1"/>
      <c r="AS1" s="1" t="s">
        <v>42</v>
      </c>
      <c r="AT1" s="1" t="s">
        <v>43</v>
      </c>
      <c r="AU1" s="1" t="s">
        <v>44</v>
      </c>
      <c r="AV1" s="1" t="s">
        <v>45</v>
      </c>
    </row>
    <row r="2" spans="1:48" x14ac:dyDescent="0.2">
      <c r="A2">
        <v>1</v>
      </c>
      <c r="B2">
        <v>3</v>
      </c>
      <c r="C2" t="s">
        <v>46</v>
      </c>
      <c r="D2" t="s">
        <v>47</v>
      </c>
      <c r="E2" t="s">
        <v>51</v>
      </c>
      <c r="G2">
        <v>0.3</v>
      </c>
      <c r="H2">
        <v>0.3</v>
      </c>
      <c r="I2">
        <v>3050</v>
      </c>
      <c r="J2">
        <v>5618</v>
      </c>
      <c r="L2">
        <v>7057</v>
      </c>
      <c r="M2">
        <v>12.891</v>
      </c>
      <c r="N2">
        <v>9.35</v>
      </c>
      <c r="O2">
        <v>0</v>
      </c>
      <c r="Q2">
        <v>1.1910000000000001</v>
      </c>
      <c r="R2">
        <v>1</v>
      </c>
      <c r="S2">
        <v>0</v>
      </c>
      <c r="T2">
        <v>0</v>
      </c>
      <c r="V2">
        <v>0</v>
      </c>
      <c r="Y2" t="s">
        <v>52</v>
      </c>
      <c r="Z2" s="2">
        <v>0.43342592592592594</v>
      </c>
      <c r="AB2">
        <v>1</v>
      </c>
      <c r="AE2">
        <f>ABS(100*(M2-M3)/(AVERAGE(M2:M3)))</f>
        <v>17.962296123702608</v>
      </c>
      <c r="AJ2" t="e">
        <f>ABS(100*(O2-O3)/(AVERAGE(O2:O3)))</f>
        <v>#DIV/0!</v>
      </c>
      <c r="AO2">
        <f>ABS(100*(Q2-Q3)/(AVERAGE(Q2:Q3)))</f>
        <v>4.0312628547922609</v>
      </c>
      <c r="AS2">
        <f>AVERAGE(M2:M3)</f>
        <v>14.163</v>
      </c>
      <c r="AT2">
        <f>AVERAGE(N2:N3)</f>
        <v>9.5314999999999994</v>
      </c>
      <c r="AU2">
        <f>AVERAGE(O2:O3)</f>
        <v>0</v>
      </c>
      <c r="AV2">
        <f>AVERAGE(Q2:Q3)</f>
        <v>1.2155</v>
      </c>
    </row>
    <row r="3" spans="1:48" x14ac:dyDescent="0.2">
      <c r="A3">
        <v>2</v>
      </c>
      <c r="B3">
        <v>3</v>
      </c>
      <c r="C3" t="s">
        <v>46</v>
      </c>
      <c r="D3" t="s">
        <v>47</v>
      </c>
      <c r="E3" t="s">
        <v>51</v>
      </c>
      <c r="G3">
        <v>0.3</v>
      </c>
      <c r="H3">
        <v>0.3</v>
      </c>
      <c r="I3">
        <v>3648</v>
      </c>
      <c r="J3">
        <v>5834</v>
      </c>
      <c r="L3">
        <v>7364</v>
      </c>
      <c r="M3">
        <v>15.435</v>
      </c>
      <c r="N3">
        <v>9.7129999999999992</v>
      </c>
      <c r="O3">
        <v>0</v>
      </c>
      <c r="Q3">
        <v>1.24</v>
      </c>
      <c r="R3">
        <v>1</v>
      </c>
      <c r="S3">
        <v>0</v>
      </c>
      <c r="T3">
        <v>0</v>
      </c>
      <c r="V3">
        <v>0</v>
      </c>
      <c r="Y3" t="s">
        <v>52</v>
      </c>
      <c r="Z3" s="2">
        <v>0.43914351851851857</v>
      </c>
      <c r="AB3">
        <v>1</v>
      </c>
    </row>
    <row r="4" spans="1:48" x14ac:dyDescent="0.2">
      <c r="A4">
        <v>3</v>
      </c>
      <c r="B4">
        <v>1</v>
      </c>
      <c r="D4" t="s">
        <v>48</v>
      </c>
      <c r="Y4" t="s">
        <v>52</v>
      </c>
      <c r="Z4" s="2">
        <v>0.44353009259259263</v>
      </c>
      <c r="AB4">
        <v>1</v>
      </c>
    </row>
    <row r="5" spans="1:48" x14ac:dyDescent="0.2">
      <c r="A5">
        <v>4</v>
      </c>
      <c r="B5">
        <v>2</v>
      </c>
      <c r="C5" t="s">
        <v>49</v>
      </c>
      <c r="D5" t="s">
        <v>47</v>
      </c>
      <c r="E5" t="s">
        <v>51</v>
      </c>
      <c r="G5">
        <v>0.3</v>
      </c>
      <c r="H5">
        <v>0.3</v>
      </c>
      <c r="I5">
        <v>69</v>
      </c>
      <c r="J5">
        <v>316</v>
      </c>
      <c r="L5">
        <v>65</v>
      </c>
      <c r="M5">
        <v>0.34799999999999998</v>
      </c>
      <c r="N5">
        <v>0.51500000000000001</v>
      </c>
      <c r="O5">
        <v>0.16800000000000001</v>
      </c>
      <c r="Q5">
        <v>1.2999999999999999E-2</v>
      </c>
      <c r="R5">
        <v>1</v>
      </c>
      <c r="S5">
        <v>0</v>
      </c>
      <c r="T5">
        <v>0</v>
      </c>
      <c r="V5">
        <v>0</v>
      </c>
      <c r="Y5" t="s">
        <v>52</v>
      </c>
      <c r="Z5" s="2">
        <v>0.45314814814814813</v>
      </c>
      <c r="AB5">
        <v>1</v>
      </c>
      <c r="AE5">
        <f>ABS(100*(M5-M6)/(AVERAGE(M5:M6)))</f>
        <v>3.5087719298245488</v>
      </c>
      <c r="AJ5">
        <f>ABS(100*(O5-O6)/(AVERAGE(O5:O6)))</f>
        <v>200</v>
      </c>
      <c r="AO5">
        <f>ABS(100*(Q5-Q6)/(AVERAGE(Q5:Q6)))</f>
        <v>7.9999999999999929</v>
      </c>
      <c r="AS5">
        <f>AVERAGE(M5:M6)</f>
        <v>0.34199999999999997</v>
      </c>
      <c r="AT5">
        <f>AVERAGE(N5:N6)</f>
        <v>0.377</v>
      </c>
      <c r="AU5">
        <f>AVERAGE(O5:O6)</f>
        <v>8.4000000000000005E-2</v>
      </c>
      <c r="AV5">
        <f>AVERAGE(Q5:Q6)</f>
        <v>1.2500000000000001E-2</v>
      </c>
    </row>
    <row r="6" spans="1:48" x14ac:dyDescent="0.2">
      <c r="A6">
        <v>5</v>
      </c>
      <c r="B6">
        <v>2</v>
      </c>
      <c r="C6" t="s">
        <v>49</v>
      </c>
      <c r="D6" t="s">
        <v>47</v>
      </c>
      <c r="E6" t="s">
        <v>51</v>
      </c>
      <c r="G6">
        <v>0.3</v>
      </c>
      <c r="H6">
        <v>0.3</v>
      </c>
      <c r="I6">
        <v>66</v>
      </c>
      <c r="J6">
        <v>149</v>
      </c>
      <c r="L6">
        <v>62</v>
      </c>
      <c r="M6">
        <v>0.33600000000000002</v>
      </c>
      <c r="N6">
        <v>0.23899999999999999</v>
      </c>
      <c r="O6">
        <v>0</v>
      </c>
      <c r="Q6">
        <v>1.2E-2</v>
      </c>
      <c r="R6">
        <v>1</v>
      </c>
      <c r="S6">
        <v>0</v>
      </c>
      <c r="T6">
        <v>0</v>
      </c>
      <c r="V6">
        <v>0</v>
      </c>
      <c r="Y6" t="s">
        <v>52</v>
      </c>
      <c r="Z6" s="2">
        <v>0.45851851851851855</v>
      </c>
      <c r="AB6">
        <v>1</v>
      </c>
    </row>
    <row r="7" spans="1:48" x14ac:dyDescent="0.2">
      <c r="A7">
        <v>6</v>
      </c>
      <c r="B7">
        <v>4</v>
      </c>
      <c r="C7" t="s">
        <v>53</v>
      </c>
      <c r="D7" t="s">
        <v>47</v>
      </c>
      <c r="E7" t="s">
        <v>51</v>
      </c>
      <c r="G7">
        <v>0.3</v>
      </c>
      <c r="H7">
        <v>0.3</v>
      </c>
      <c r="I7">
        <v>1044</v>
      </c>
      <c r="J7">
        <v>4198</v>
      </c>
      <c r="L7">
        <v>2845</v>
      </c>
      <c r="M7">
        <v>4.42</v>
      </c>
      <c r="N7">
        <v>6.9729999999999999</v>
      </c>
      <c r="O7">
        <v>2.5529999999999999</v>
      </c>
      <c r="Q7">
        <v>0.49399999999999999</v>
      </c>
      <c r="R7">
        <v>1</v>
      </c>
      <c r="S7">
        <v>0</v>
      </c>
      <c r="T7">
        <v>0</v>
      </c>
      <c r="V7">
        <v>0</v>
      </c>
      <c r="Y7" t="s">
        <v>52</v>
      </c>
      <c r="Z7" s="2">
        <v>0.46909722222222222</v>
      </c>
      <c r="AB7">
        <v>1</v>
      </c>
      <c r="AD7">
        <f>ABS(100*(AVERAGE(M7:M8)-3.24)/3.24)</f>
        <v>37.623456790123441</v>
      </c>
      <c r="AE7">
        <f>ABS(100*(M7-M8)/(AVERAGE(M7:M8)))</f>
        <v>1.7492711370262457</v>
      </c>
      <c r="AI7">
        <f>ABS(100*(AVERAGE(O7:O8)-4.3)/4.3)</f>
        <v>40.116279069767437</v>
      </c>
      <c r="AJ7">
        <f>ABS(100*(O7-O8)/(AVERAGE(O7:O8)))</f>
        <v>1.7087378640776714</v>
      </c>
      <c r="AN7">
        <f>ABS(100*(AVERAGE(Q7:Q8)-0.3)/0.3)</f>
        <v>66</v>
      </c>
      <c r="AO7">
        <f>ABS(100*(Q7-Q8)/(AVERAGE(Q7:Q8)))</f>
        <v>1.6064257028112463</v>
      </c>
      <c r="AS7">
        <f>AVERAGE(M7:M8)</f>
        <v>4.4589999999999996</v>
      </c>
      <c r="AT7">
        <f>AVERAGE(N7:N8)</f>
        <v>7.0339999999999998</v>
      </c>
      <c r="AU7">
        <f>AVERAGE(O7:O8)</f>
        <v>2.5750000000000002</v>
      </c>
      <c r="AV7">
        <f>AVERAGE(Q7:Q8)</f>
        <v>0.498</v>
      </c>
    </row>
    <row r="8" spans="1:48" x14ac:dyDescent="0.2">
      <c r="A8">
        <v>7</v>
      </c>
      <c r="B8">
        <v>4</v>
      </c>
      <c r="C8" t="s">
        <v>53</v>
      </c>
      <c r="D8" t="s">
        <v>47</v>
      </c>
      <c r="E8" t="s">
        <v>51</v>
      </c>
      <c r="G8">
        <v>0.3</v>
      </c>
      <c r="H8">
        <v>0.3</v>
      </c>
      <c r="I8">
        <v>1062</v>
      </c>
      <c r="J8">
        <v>4271</v>
      </c>
      <c r="L8">
        <v>2895</v>
      </c>
      <c r="M8">
        <v>4.4980000000000002</v>
      </c>
      <c r="N8">
        <v>7.0949999999999998</v>
      </c>
      <c r="O8">
        <v>2.597</v>
      </c>
      <c r="Q8">
        <v>0.502</v>
      </c>
      <c r="R8">
        <v>1</v>
      </c>
      <c r="S8">
        <v>0</v>
      </c>
      <c r="T8">
        <v>0</v>
      </c>
      <c r="V8">
        <v>0</v>
      </c>
      <c r="Y8" t="s">
        <v>52</v>
      </c>
      <c r="Z8" s="2">
        <v>0.47475694444444444</v>
      </c>
      <c r="AB8">
        <v>1</v>
      </c>
    </row>
    <row r="9" spans="1:48" x14ac:dyDescent="0.2">
      <c r="A9">
        <v>8</v>
      </c>
      <c r="B9">
        <v>3</v>
      </c>
      <c r="C9" t="s">
        <v>50</v>
      </c>
      <c r="D9" t="s">
        <v>47</v>
      </c>
      <c r="E9" t="s">
        <v>51</v>
      </c>
      <c r="G9">
        <v>0.3</v>
      </c>
      <c r="H9">
        <v>0.3</v>
      </c>
      <c r="I9">
        <v>2870</v>
      </c>
      <c r="J9">
        <v>5448</v>
      </c>
      <c r="L9">
        <v>7341</v>
      </c>
      <c r="M9">
        <v>12.124000000000001</v>
      </c>
      <c r="N9">
        <v>9.0660000000000007</v>
      </c>
      <c r="O9">
        <v>0</v>
      </c>
      <c r="Q9">
        <v>1.2370000000000001</v>
      </c>
      <c r="R9">
        <v>1</v>
      </c>
      <c r="S9">
        <v>0</v>
      </c>
      <c r="T9">
        <v>0</v>
      </c>
      <c r="V9">
        <v>0</v>
      </c>
      <c r="Y9" t="s">
        <v>52</v>
      </c>
      <c r="Z9" s="2">
        <v>0.48510416666666667</v>
      </c>
      <c r="AB9">
        <v>1</v>
      </c>
      <c r="AE9">
        <f>ABS(100*(M9-M10)/(AVERAGE(M9:M10)))</f>
        <v>4.2068714925915378</v>
      </c>
      <c r="AJ9" t="e">
        <f>ABS(100*(O9-O10)/(AVERAGE(O9:O10)))</f>
        <v>#DIV/0!</v>
      </c>
      <c r="AO9">
        <f>ABS(100*(Q9-Q10)/(AVERAGE(Q9:Q10)))</f>
        <v>1.8422106527833328</v>
      </c>
      <c r="AS9">
        <f>AVERAGE(M9:M10)</f>
        <v>12.384499999999999</v>
      </c>
      <c r="AT9">
        <f>AVERAGE(N9:N10)</f>
        <v>9.0165000000000006</v>
      </c>
      <c r="AU9">
        <f>AVERAGE(O9:O10)</f>
        <v>0</v>
      </c>
      <c r="AV9">
        <f>AVERAGE(Q9:Q10)</f>
        <v>1.2484999999999999</v>
      </c>
    </row>
    <row r="10" spans="1:48" x14ac:dyDescent="0.2">
      <c r="A10">
        <v>9</v>
      </c>
      <c r="B10">
        <v>3</v>
      </c>
      <c r="C10" t="s">
        <v>50</v>
      </c>
      <c r="D10" t="s">
        <v>47</v>
      </c>
      <c r="E10" t="s">
        <v>51</v>
      </c>
      <c r="G10">
        <v>0.3</v>
      </c>
      <c r="H10">
        <v>0.3</v>
      </c>
      <c r="I10">
        <v>2992</v>
      </c>
      <c r="J10">
        <v>5390</v>
      </c>
      <c r="L10">
        <v>7488</v>
      </c>
      <c r="M10">
        <v>12.645</v>
      </c>
      <c r="N10">
        <v>8.9670000000000005</v>
      </c>
      <c r="O10">
        <v>0</v>
      </c>
      <c r="Q10">
        <v>1.26</v>
      </c>
      <c r="R10">
        <v>1</v>
      </c>
      <c r="S10">
        <v>0</v>
      </c>
      <c r="T10">
        <v>0</v>
      </c>
      <c r="V10">
        <v>0</v>
      </c>
      <c r="Y10" t="s">
        <v>52</v>
      </c>
      <c r="Z10" s="2">
        <v>0.49071759259259262</v>
      </c>
      <c r="AB10">
        <v>1</v>
      </c>
    </row>
    <row r="11" spans="1:48" x14ac:dyDescent="0.2">
      <c r="A11">
        <v>10</v>
      </c>
      <c r="B11">
        <v>8</v>
      </c>
      <c r="C11" t="s">
        <v>54</v>
      </c>
      <c r="D11" t="s">
        <v>47</v>
      </c>
      <c r="E11" t="s">
        <v>51</v>
      </c>
      <c r="G11">
        <v>0.3</v>
      </c>
      <c r="H11">
        <v>0.3</v>
      </c>
      <c r="I11">
        <v>1850</v>
      </c>
      <c r="J11">
        <v>3851</v>
      </c>
      <c r="L11">
        <v>2776</v>
      </c>
      <c r="M11">
        <v>7.8079999999999998</v>
      </c>
      <c r="N11">
        <v>6.3929999999999998</v>
      </c>
      <c r="O11">
        <v>0</v>
      </c>
      <c r="Q11">
        <v>0.48199999999999998</v>
      </c>
      <c r="R11">
        <v>1</v>
      </c>
      <c r="S11">
        <v>0</v>
      </c>
      <c r="T11">
        <v>0</v>
      </c>
      <c r="V11">
        <v>0</v>
      </c>
      <c r="Y11" t="s">
        <v>52</v>
      </c>
      <c r="Z11" s="2">
        <v>0.50103009259259257</v>
      </c>
      <c r="AB11">
        <v>1</v>
      </c>
      <c r="AE11">
        <f>ABS(100*(M11-M12)/(AVERAGE(M11:M12)))</f>
        <v>2.6912628719439127</v>
      </c>
      <c r="AJ11" t="e">
        <f>ABS(100*(O11-O12)/(AVERAGE(O11:O12)))</f>
        <v>#DIV/0!</v>
      </c>
      <c r="AO11">
        <f>ABS(100*(Q11-Q12)/(AVERAGE(Q11:Q12)))</f>
        <v>1.4418125643666337</v>
      </c>
      <c r="AS11">
        <f>AVERAGE(M11:M12)</f>
        <v>7.9145000000000003</v>
      </c>
      <c r="AT11">
        <f>AVERAGE(N11:N12)</f>
        <v>6.4005000000000001</v>
      </c>
      <c r="AU11">
        <f>AVERAGE(O11:O12)</f>
        <v>0</v>
      </c>
      <c r="AV11">
        <f>AVERAGE(Q11:Q12)</f>
        <v>0.48549999999999999</v>
      </c>
    </row>
    <row r="12" spans="1:48" x14ac:dyDescent="0.2">
      <c r="A12">
        <v>11</v>
      </c>
      <c r="B12">
        <v>8</v>
      </c>
      <c r="C12" t="s">
        <v>54</v>
      </c>
      <c r="D12" t="s">
        <v>47</v>
      </c>
      <c r="E12" t="s">
        <v>51</v>
      </c>
      <c r="G12">
        <v>0.3</v>
      </c>
      <c r="H12">
        <v>0.3</v>
      </c>
      <c r="I12">
        <v>1900</v>
      </c>
      <c r="J12">
        <v>3860</v>
      </c>
      <c r="L12">
        <v>2816</v>
      </c>
      <c r="M12">
        <v>8.0210000000000008</v>
      </c>
      <c r="N12">
        <v>6.4080000000000004</v>
      </c>
      <c r="O12">
        <v>0</v>
      </c>
      <c r="Q12">
        <v>0.48899999999999999</v>
      </c>
      <c r="R12">
        <v>1</v>
      </c>
      <c r="S12">
        <v>0</v>
      </c>
      <c r="T12">
        <v>0</v>
      </c>
      <c r="V12">
        <v>0</v>
      </c>
      <c r="Y12" t="s">
        <v>52</v>
      </c>
      <c r="Z12" s="2">
        <v>0.50655092592592588</v>
      </c>
      <c r="AB12">
        <v>1</v>
      </c>
    </row>
    <row r="13" spans="1:48" x14ac:dyDescent="0.2">
      <c r="A13">
        <v>12</v>
      </c>
      <c r="B13">
        <v>9</v>
      </c>
      <c r="C13" t="s">
        <v>55</v>
      </c>
      <c r="D13" t="s">
        <v>47</v>
      </c>
      <c r="E13" t="s">
        <v>51</v>
      </c>
      <c r="G13">
        <v>0.3</v>
      </c>
      <c r="H13">
        <v>0.3</v>
      </c>
      <c r="I13">
        <v>1558</v>
      </c>
      <c r="J13">
        <v>4916</v>
      </c>
      <c r="L13">
        <v>1929</v>
      </c>
      <c r="M13">
        <v>6.58</v>
      </c>
      <c r="N13">
        <v>8.1739999999999995</v>
      </c>
      <c r="O13">
        <v>1.5940000000000001</v>
      </c>
      <c r="Q13">
        <v>0.33700000000000002</v>
      </c>
      <c r="R13">
        <v>1</v>
      </c>
      <c r="S13">
        <v>0</v>
      </c>
      <c r="T13">
        <v>0</v>
      </c>
      <c r="V13">
        <v>0</v>
      </c>
      <c r="Y13" t="s">
        <v>52</v>
      </c>
      <c r="Z13" s="2">
        <v>0.5169907407407407</v>
      </c>
      <c r="AB13">
        <v>1</v>
      </c>
      <c r="AE13">
        <f>ABS(100*(M13-M14)/(AVERAGE(M13:M14)))</f>
        <v>0.64034151547491713</v>
      </c>
      <c r="AJ13">
        <f>ABS(100*(O13-O14)/(AVERAGE(O13:O14)))</f>
        <v>1.8645121193287773</v>
      </c>
      <c r="AO13">
        <f>ABS(100*(Q13-Q14)/(AVERAGE(Q13:Q14)))</f>
        <v>4.9204052098407987</v>
      </c>
      <c r="AS13">
        <f>AVERAGE(M13:M14)</f>
        <v>6.5590000000000002</v>
      </c>
      <c r="AT13">
        <f>AVERAGE(N13:N14)</f>
        <v>8.1679999999999993</v>
      </c>
      <c r="AU13">
        <f>AVERAGE(O13:O14)</f>
        <v>1.609</v>
      </c>
      <c r="AV13">
        <f>AVERAGE(Q13:Q14)</f>
        <v>0.34550000000000003</v>
      </c>
    </row>
    <row r="14" spans="1:48" x14ac:dyDescent="0.2">
      <c r="A14">
        <v>13</v>
      </c>
      <c r="B14">
        <v>9</v>
      </c>
      <c r="C14" t="s">
        <v>55</v>
      </c>
      <c r="D14" t="s">
        <v>47</v>
      </c>
      <c r="E14" t="s">
        <v>51</v>
      </c>
      <c r="G14">
        <v>0.3</v>
      </c>
      <c r="H14">
        <v>0.3</v>
      </c>
      <c r="I14">
        <v>1548</v>
      </c>
      <c r="J14">
        <v>4909</v>
      </c>
      <c r="L14">
        <v>2027</v>
      </c>
      <c r="M14">
        <v>6.5380000000000003</v>
      </c>
      <c r="N14">
        <v>8.1620000000000008</v>
      </c>
      <c r="O14">
        <v>1.6240000000000001</v>
      </c>
      <c r="Q14">
        <v>0.35399999999999998</v>
      </c>
      <c r="R14">
        <v>1</v>
      </c>
      <c r="S14">
        <v>0</v>
      </c>
      <c r="T14">
        <v>0</v>
      </c>
      <c r="V14">
        <v>0</v>
      </c>
      <c r="Y14" t="s">
        <v>52</v>
      </c>
      <c r="Z14" s="2">
        <v>0.52258101851851857</v>
      </c>
      <c r="AB14">
        <v>1</v>
      </c>
    </row>
    <row r="15" spans="1:48" x14ac:dyDescent="0.2">
      <c r="A15">
        <v>14</v>
      </c>
      <c r="B15">
        <v>10</v>
      </c>
      <c r="C15" t="s">
        <v>56</v>
      </c>
      <c r="D15" t="s">
        <v>47</v>
      </c>
      <c r="E15" t="s">
        <v>51</v>
      </c>
      <c r="G15">
        <v>0.3</v>
      </c>
      <c r="H15">
        <v>0.3</v>
      </c>
      <c r="I15">
        <v>1843</v>
      </c>
      <c r="J15">
        <v>4398</v>
      </c>
      <c r="L15">
        <v>10307</v>
      </c>
      <c r="M15">
        <v>7.78</v>
      </c>
      <c r="N15">
        <v>7.3070000000000004</v>
      </c>
      <c r="O15">
        <v>0</v>
      </c>
      <c r="Q15">
        <v>1.7030000000000001</v>
      </c>
      <c r="R15">
        <v>1</v>
      </c>
      <c r="S15">
        <v>0</v>
      </c>
      <c r="T15">
        <v>0</v>
      </c>
      <c r="V15">
        <v>0</v>
      </c>
      <c r="Y15" t="s">
        <v>52</v>
      </c>
      <c r="Z15" s="2">
        <v>0.53280092592592598</v>
      </c>
      <c r="AB15">
        <v>1</v>
      </c>
      <c r="AE15">
        <f>ABS(100*(M15-M16)/(AVERAGE(M15:M16)))</f>
        <v>0.98484364008441461</v>
      </c>
      <c r="AJ15" t="e">
        <f>ABS(100*(O15-O16)/(AVERAGE(O15:O16)))</f>
        <v>#DIV/0!</v>
      </c>
      <c r="AO15">
        <f>ABS(100*(Q15-Q16)/(AVERAGE(Q15:Q16)))</f>
        <v>1.2255617157863967</v>
      </c>
      <c r="AS15">
        <f>AVERAGE(M15:M16)</f>
        <v>7.8185000000000002</v>
      </c>
      <c r="AT15">
        <f>AVERAGE(N15:N16)</f>
        <v>7.3315000000000001</v>
      </c>
      <c r="AU15">
        <f>AVERAGE(O15:O16)</f>
        <v>0</v>
      </c>
      <c r="AV15">
        <f>AVERAGE(Q15:Q16)</f>
        <v>1.7135</v>
      </c>
    </row>
    <row r="16" spans="1:48" x14ac:dyDescent="0.2">
      <c r="A16">
        <v>15</v>
      </c>
      <c r="B16">
        <v>10</v>
      </c>
      <c r="C16" t="s">
        <v>56</v>
      </c>
      <c r="D16" t="s">
        <v>47</v>
      </c>
      <c r="E16" t="s">
        <v>51</v>
      </c>
      <c r="G16">
        <v>0.3</v>
      </c>
      <c r="H16">
        <v>0.3</v>
      </c>
      <c r="I16">
        <v>1861</v>
      </c>
      <c r="J16">
        <v>4427</v>
      </c>
      <c r="L16">
        <v>10443</v>
      </c>
      <c r="M16">
        <v>7.8570000000000002</v>
      </c>
      <c r="N16">
        <v>7.3559999999999999</v>
      </c>
      <c r="O16">
        <v>0</v>
      </c>
      <c r="Q16">
        <v>1.724</v>
      </c>
      <c r="R16">
        <v>1</v>
      </c>
      <c r="S16">
        <v>0</v>
      </c>
      <c r="T16">
        <v>0</v>
      </c>
      <c r="V16">
        <v>0</v>
      </c>
      <c r="Y16" t="s">
        <v>52</v>
      </c>
      <c r="Z16" s="2">
        <v>0.53832175925925929</v>
      </c>
      <c r="AB16">
        <v>1</v>
      </c>
    </row>
    <row r="17" spans="1:48" x14ac:dyDescent="0.2">
      <c r="A17">
        <v>16</v>
      </c>
      <c r="B17">
        <v>11</v>
      </c>
      <c r="C17" t="s">
        <v>57</v>
      </c>
      <c r="D17" t="s">
        <v>47</v>
      </c>
      <c r="E17" t="s">
        <v>51</v>
      </c>
      <c r="G17">
        <v>0.3</v>
      </c>
      <c r="H17">
        <v>0.3</v>
      </c>
      <c r="I17">
        <v>925</v>
      </c>
      <c r="J17">
        <v>3197</v>
      </c>
      <c r="L17">
        <v>1236</v>
      </c>
      <c r="M17">
        <v>3.9239999999999999</v>
      </c>
      <c r="N17">
        <v>5.3019999999999996</v>
      </c>
      <c r="O17">
        <v>1.3779999999999999</v>
      </c>
      <c r="Q17">
        <v>0.217</v>
      </c>
      <c r="R17">
        <v>1</v>
      </c>
      <c r="S17">
        <v>0</v>
      </c>
      <c r="T17">
        <v>0</v>
      </c>
      <c r="V17">
        <v>0</v>
      </c>
      <c r="Y17" t="s">
        <v>52</v>
      </c>
      <c r="Z17" s="2">
        <v>0.54849537037037044</v>
      </c>
      <c r="AB17">
        <v>1</v>
      </c>
      <c r="AE17">
        <f>ABS(100*(M17-M18)/(AVERAGE(M17:M18)))</f>
        <v>5.9107209101026426</v>
      </c>
      <c r="AJ17">
        <f>ABS(100*(O17-O18)/(AVERAGE(O17:O18)))</f>
        <v>15.987460815047021</v>
      </c>
      <c r="AO17">
        <f>ABS(100*(Q17-Q18)/(AVERAGE(Q17:Q18)))</f>
        <v>0.45977011494252917</v>
      </c>
      <c r="AS17">
        <f>AVERAGE(M17:M18)</f>
        <v>4.0434999999999999</v>
      </c>
      <c r="AT17">
        <f>AVERAGE(N17:N18)</f>
        <v>5.3194999999999997</v>
      </c>
      <c r="AU17">
        <f>AVERAGE(O17:O18)</f>
        <v>1.2759999999999998</v>
      </c>
      <c r="AV17">
        <f>AVERAGE(Q17:Q18)</f>
        <v>0.2175</v>
      </c>
    </row>
    <row r="18" spans="1:48" x14ac:dyDescent="0.2">
      <c r="A18">
        <v>17</v>
      </c>
      <c r="B18">
        <v>11</v>
      </c>
      <c r="C18" t="s">
        <v>57</v>
      </c>
      <c r="D18" t="s">
        <v>47</v>
      </c>
      <c r="E18" t="s">
        <v>51</v>
      </c>
      <c r="G18">
        <v>0.3</v>
      </c>
      <c r="H18">
        <v>0.3</v>
      </c>
      <c r="I18">
        <v>982</v>
      </c>
      <c r="J18">
        <v>3218</v>
      </c>
      <c r="L18">
        <v>1238</v>
      </c>
      <c r="M18">
        <v>4.1630000000000003</v>
      </c>
      <c r="N18">
        <v>5.3369999999999997</v>
      </c>
      <c r="O18">
        <v>1.1739999999999999</v>
      </c>
      <c r="Q18">
        <v>0.218</v>
      </c>
      <c r="R18">
        <v>1</v>
      </c>
      <c r="S18">
        <v>0</v>
      </c>
      <c r="T18">
        <v>0</v>
      </c>
      <c r="V18">
        <v>0</v>
      </c>
      <c r="Y18" t="s">
        <v>52</v>
      </c>
      <c r="Z18" s="2">
        <v>0.55406250000000001</v>
      </c>
      <c r="AB18">
        <v>1</v>
      </c>
    </row>
    <row r="19" spans="1:48" x14ac:dyDescent="0.2">
      <c r="A19">
        <v>18</v>
      </c>
      <c r="B19">
        <v>12</v>
      </c>
      <c r="C19" t="s">
        <v>58</v>
      </c>
      <c r="D19" t="s">
        <v>47</v>
      </c>
      <c r="E19" t="s">
        <v>51</v>
      </c>
      <c r="G19">
        <v>0.3</v>
      </c>
      <c r="H19">
        <v>0.3</v>
      </c>
      <c r="I19">
        <v>1256</v>
      </c>
      <c r="J19">
        <v>5165</v>
      </c>
      <c r="L19">
        <v>2358</v>
      </c>
      <c r="M19">
        <v>5.3129999999999997</v>
      </c>
      <c r="N19">
        <v>8.5909999999999993</v>
      </c>
      <c r="O19">
        <v>3.2770000000000001</v>
      </c>
      <c r="Q19">
        <v>0.41099999999999998</v>
      </c>
      <c r="R19">
        <v>1</v>
      </c>
      <c r="S19">
        <v>0</v>
      </c>
      <c r="T19">
        <v>0</v>
      </c>
      <c r="V19">
        <v>0</v>
      </c>
      <c r="Y19" t="s">
        <v>52</v>
      </c>
      <c r="Z19" s="2">
        <v>0.56440972222222219</v>
      </c>
      <c r="AB19">
        <v>1</v>
      </c>
      <c r="AE19">
        <f>ABS(100*(M19-M20)/(AVERAGE(M19:M20)))</f>
        <v>0.30069535801541092</v>
      </c>
      <c r="AJ19">
        <f>ABS(100*(O19-O20)/(AVERAGE(O19:O20)))</f>
        <v>1.0321797207043051</v>
      </c>
      <c r="AO19">
        <f>ABS(100*(Q19-Q20)/(AVERAGE(Q19:Q20)))</f>
        <v>4.28571428571429</v>
      </c>
      <c r="AS19">
        <f>AVERAGE(M19:M20)</f>
        <v>5.3209999999999997</v>
      </c>
      <c r="AT19">
        <f>AVERAGE(N19:N20)</f>
        <v>8.6155000000000008</v>
      </c>
      <c r="AU19">
        <f>AVERAGE(O19:O20)</f>
        <v>3.294</v>
      </c>
      <c r="AV19">
        <f>AVERAGE(Q19:Q20)</f>
        <v>0.42</v>
      </c>
    </row>
    <row r="20" spans="1:48" x14ac:dyDescent="0.2">
      <c r="A20">
        <v>19</v>
      </c>
      <c r="B20">
        <v>12</v>
      </c>
      <c r="C20" t="s">
        <v>58</v>
      </c>
      <c r="D20" t="s">
        <v>47</v>
      </c>
      <c r="E20" t="s">
        <v>51</v>
      </c>
      <c r="G20">
        <v>0.3</v>
      </c>
      <c r="H20">
        <v>0.3</v>
      </c>
      <c r="I20">
        <v>1260</v>
      </c>
      <c r="J20">
        <v>5194</v>
      </c>
      <c r="L20">
        <v>2469</v>
      </c>
      <c r="M20">
        <v>5.3289999999999997</v>
      </c>
      <c r="N20">
        <v>8.64</v>
      </c>
      <c r="O20">
        <v>3.3109999999999999</v>
      </c>
      <c r="Q20">
        <v>0.42899999999999999</v>
      </c>
      <c r="R20">
        <v>1</v>
      </c>
      <c r="S20">
        <v>0</v>
      </c>
      <c r="T20">
        <v>0</v>
      </c>
      <c r="V20">
        <v>0</v>
      </c>
      <c r="Y20" t="s">
        <v>52</v>
      </c>
      <c r="Z20" s="2">
        <v>0.57005787037037037</v>
      </c>
      <c r="AB20">
        <v>1</v>
      </c>
    </row>
    <row r="21" spans="1:48" x14ac:dyDescent="0.2">
      <c r="A21">
        <v>20</v>
      </c>
      <c r="B21">
        <v>13</v>
      </c>
      <c r="C21" t="s">
        <v>59</v>
      </c>
      <c r="D21" t="s">
        <v>47</v>
      </c>
      <c r="E21" t="s">
        <v>51</v>
      </c>
      <c r="G21">
        <v>0.3</v>
      </c>
      <c r="H21">
        <v>0.3</v>
      </c>
      <c r="I21">
        <v>2244</v>
      </c>
      <c r="J21">
        <v>4554</v>
      </c>
      <c r="L21">
        <v>6815</v>
      </c>
      <c r="M21">
        <v>9.4749999999999996</v>
      </c>
      <c r="N21">
        <v>7.569</v>
      </c>
      <c r="O21">
        <v>0</v>
      </c>
      <c r="Q21">
        <v>1.1519999999999999</v>
      </c>
      <c r="R21">
        <v>1</v>
      </c>
      <c r="S21">
        <v>0</v>
      </c>
      <c r="T21">
        <v>0</v>
      </c>
      <c r="V21">
        <v>0</v>
      </c>
      <c r="Y21" t="s">
        <v>52</v>
      </c>
      <c r="Z21" s="2">
        <v>0.58018518518518525</v>
      </c>
      <c r="AB21">
        <v>1</v>
      </c>
      <c r="AE21">
        <f>ABS(100*(M21-M22)/(AVERAGE(M21:M22)))</f>
        <v>1.3173271008180045</v>
      </c>
      <c r="AJ21" t="e">
        <f>ABS(100*(O21-O22)/(AVERAGE(O21:O22)))</f>
        <v>#DIV/0!</v>
      </c>
      <c r="AO21">
        <f>ABS(100*(Q21-Q22)/(AVERAGE(Q21:Q22)))</f>
        <v>1.9767941555651167</v>
      </c>
      <c r="AS21">
        <f>AVERAGE(M21:M22)</f>
        <v>9.4130000000000003</v>
      </c>
      <c r="AT21">
        <f>AVERAGE(N21:N22)</f>
        <v>7.5890000000000004</v>
      </c>
      <c r="AU21">
        <f>AVERAGE(O21:O22)</f>
        <v>0</v>
      </c>
      <c r="AV21">
        <f>AVERAGE(Q21:Q22)</f>
        <v>1.1635</v>
      </c>
    </row>
    <row r="22" spans="1:48" x14ac:dyDescent="0.2">
      <c r="A22">
        <v>21</v>
      </c>
      <c r="B22">
        <v>13</v>
      </c>
      <c r="C22" t="s">
        <v>59</v>
      </c>
      <c r="D22" t="s">
        <v>47</v>
      </c>
      <c r="E22" t="s">
        <v>51</v>
      </c>
      <c r="G22">
        <v>0.3</v>
      </c>
      <c r="H22">
        <v>0.3</v>
      </c>
      <c r="I22">
        <v>2215</v>
      </c>
      <c r="J22">
        <v>4578</v>
      </c>
      <c r="L22">
        <v>6957</v>
      </c>
      <c r="M22">
        <v>9.3510000000000009</v>
      </c>
      <c r="N22">
        <v>7.609</v>
      </c>
      <c r="O22">
        <v>0</v>
      </c>
      <c r="Q22">
        <v>1.175</v>
      </c>
      <c r="R22">
        <v>1</v>
      </c>
      <c r="S22">
        <v>0</v>
      </c>
      <c r="T22">
        <v>0</v>
      </c>
      <c r="V22">
        <v>0</v>
      </c>
      <c r="Y22" t="s">
        <v>52</v>
      </c>
      <c r="Z22" s="2">
        <v>0.58568287037037037</v>
      </c>
      <c r="AB22">
        <v>1</v>
      </c>
    </row>
    <row r="23" spans="1:48" x14ac:dyDescent="0.2">
      <c r="A23">
        <v>22</v>
      </c>
      <c r="B23">
        <v>14</v>
      </c>
      <c r="C23" t="s">
        <v>60</v>
      </c>
      <c r="D23" t="s">
        <v>47</v>
      </c>
      <c r="E23" t="s">
        <v>51</v>
      </c>
      <c r="G23">
        <v>0.3</v>
      </c>
      <c r="H23">
        <v>0.3</v>
      </c>
      <c r="I23">
        <v>1612</v>
      </c>
      <c r="J23">
        <v>3824</v>
      </c>
      <c r="L23">
        <v>1021</v>
      </c>
      <c r="M23">
        <v>6.8070000000000004</v>
      </c>
      <c r="N23">
        <v>6.3479999999999999</v>
      </c>
      <c r="O23">
        <v>0</v>
      </c>
      <c r="Q23">
        <v>0.18</v>
      </c>
      <c r="R23">
        <v>1</v>
      </c>
      <c r="S23">
        <v>0</v>
      </c>
      <c r="T23">
        <v>0</v>
      </c>
      <c r="V23">
        <v>0</v>
      </c>
      <c r="Y23" t="s">
        <v>52</v>
      </c>
      <c r="Z23" s="2">
        <v>0.59589120370370374</v>
      </c>
      <c r="AB23">
        <v>1</v>
      </c>
      <c r="AE23">
        <f>ABS(100*(M23-M24)/(AVERAGE(M23:M24)))</f>
        <v>4.0446203670384984</v>
      </c>
      <c r="AJ23" t="e">
        <f>ABS(100*(O23-O24)/(AVERAGE(O23:O24)))</f>
        <v>#DIV/0!</v>
      </c>
      <c r="AO23">
        <f>ABS(100*(Q23-Q24)/(AVERAGE(Q23:Q24)))</f>
        <v>3.9660056657223834</v>
      </c>
      <c r="AS23">
        <f>AVERAGE(M23:M24)</f>
        <v>6.9474999999999998</v>
      </c>
      <c r="AT23">
        <f>AVERAGE(N23:N24)</f>
        <v>6.2770000000000001</v>
      </c>
      <c r="AU23">
        <f>AVERAGE(O23:O24)</f>
        <v>0</v>
      </c>
      <c r="AV23">
        <f>AVERAGE(Q23:Q24)</f>
        <v>0.17649999999999999</v>
      </c>
    </row>
    <row r="24" spans="1:48" x14ac:dyDescent="0.2">
      <c r="A24">
        <v>23</v>
      </c>
      <c r="B24">
        <v>14</v>
      </c>
      <c r="C24" t="s">
        <v>60</v>
      </c>
      <c r="D24" t="s">
        <v>47</v>
      </c>
      <c r="E24" t="s">
        <v>51</v>
      </c>
      <c r="G24">
        <v>0.3</v>
      </c>
      <c r="H24">
        <v>0.3</v>
      </c>
      <c r="I24">
        <v>1679</v>
      </c>
      <c r="J24">
        <v>3738</v>
      </c>
      <c r="L24">
        <v>978</v>
      </c>
      <c r="M24">
        <v>7.0880000000000001</v>
      </c>
      <c r="N24">
        <v>6.2060000000000004</v>
      </c>
      <c r="O24">
        <v>0</v>
      </c>
      <c r="Q24">
        <v>0.17299999999999999</v>
      </c>
      <c r="R24">
        <v>1</v>
      </c>
      <c r="S24">
        <v>0</v>
      </c>
      <c r="T24">
        <v>0</v>
      </c>
      <c r="V24">
        <v>0</v>
      </c>
      <c r="Y24" t="s">
        <v>52</v>
      </c>
      <c r="Z24" s="2">
        <v>0.60142361111111109</v>
      </c>
      <c r="AB24">
        <v>1</v>
      </c>
    </row>
    <row r="25" spans="1:48" x14ac:dyDescent="0.2">
      <c r="A25">
        <v>24</v>
      </c>
      <c r="B25">
        <v>15</v>
      </c>
      <c r="C25" t="s">
        <v>61</v>
      </c>
      <c r="D25" t="s">
        <v>47</v>
      </c>
      <c r="E25" t="s">
        <v>51</v>
      </c>
      <c r="G25">
        <v>0.3</v>
      </c>
      <c r="H25">
        <v>0.3</v>
      </c>
      <c r="I25">
        <v>984</v>
      </c>
      <c r="J25">
        <v>3665</v>
      </c>
      <c r="L25">
        <v>1714</v>
      </c>
      <c r="M25">
        <v>4.1689999999999996</v>
      </c>
      <c r="N25">
        <v>6.0830000000000002</v>
      </c>
      <c r="O25">
        <v>1.9139999999999999</v>
      </c>
      <c r="Q25">
        <v>0.3</v>
      </c>
      <c r="R25">
        <v>1</v>
      </c>
      <c r="S25">
        <v>0</v>
      </c>
      <c r="T25">
        <v>0</v>
      </c>
      <c r="V25">
        <v>0</v>
      </c>
      <c r="Y25" t="s">
        <v>52</v>
      </c>
      <c r="Z25" s="2">
        <v>0.6115856481481482</v>
      </c>
      <c r="AB25">
        <v>1</v>
      </c>
      <c r="AE25">
        <f>ABS(100*(M25-M26)/(AVERAGE(M25:M26)))</f>
        <v>2.5015179113539712</v>
      </c>
      <c r="AJ25">
        <f>ABS(100*(O25-O26)/(AVERAGE(O25:O26)))</f>
        <v>3.7929267042542318</v>
      </c>
      <c r="AO25">
        <f>ABS(100*(Q25-Q26)/(AVERAGE(Q25:Q26)))</f>
        <v>0.33277870216306188</v>
      </c>
      <c r="AS25">
        <f>AVERAGE(M25:M26)</f>
        <v>4.1174999999999997</v>
      </c>
      <c r="AT25">
        <f>AVERAGE(N25:N26)</f>
        <v>6.0685000000000002</v>
      </c>
      <c r="AU25">
        <f>AVERAGE(O25:O26)</f>
        <v>1.9510000000000001</v>
      </c>
      <c r="AV25">
        <f>AVERAGE(Q25:Q26)</f>
        <v>0.30049999999999999</v>
      </c>
    </row>
    <row r="26" spans="1:48" x14ac:dyDescent="0.2">
      <c r="A26">
        <v>25</v>
      </c>
      <c r="B26">
        <v>15</v>
      </c>
      <c r="C26" t="s">
        <v>61</v>
      </c>
      <c r="D26" t="s">
        <v>47</v>
      </c>
      <c r="E26" t="s">
        <v>51</v>
      </c>
      <c r="G26">
        <v>0.3</v>
      </c>
      <c r="H26">
        <v>0.3</v>
      </c>
      <c r="I26">
        <v>959</v>
      </c>
      <c r="J26">
        <v>3648</v>
      </c>
      <c r="L26">
        <v>1717</v>
      </c>
      <c r="M26">
        <v>4.0659999999999998</v>
      </c>
      <c r="N26">
        <v>6.0540000000000003</v>
      </c>
      <c r="O26">
        <v>1.988</v>
      </c>
      <c r="Q26">
        <v>0.30099999999999999</v>
      </c>
      <c r="R26">
        <v>1</v>
      </c>
      <c r="S26">
        <v>0</v>
      </c>
      <c r="T26">
        <v>0</v>
      </c>
      <c r="V26">
        <v>0</v>
      </c>
      <c r="Y26" t="s">
        <v>52</v>
      </c>
      <c r="Z26" s="2">
        <v>0.61711805555555554</v>
      </c>
      <c r="AB26">
        <v>1</v>
      </c>
    </row>
    <row r="27" spans="1:48" x14ac:dyDescent="0.2">
      <c r="A27">
        <v>26</v>
      </c>
      <c r="B27">
        <v>16</v>
      </c>
      <c r="C27" t="s">
        <v>62</v>
      </c>
      <c r="D27" t="s">
        <v>47</v>
      </c>
      <c r="E27" t="s">
        <v>51</v>
      </c>
      <c r="G27">
        <v>0.3</v>
      </c>
      <c r="H27">
        <v>0.3</v>
      </c>
      <c r="I27">
        <v>1407</v>
      </c>
      <c r="J27">
        <v>5258</v>
      </c>
      <c r="L27">
        <v>2168</v>
      </c>
      <c r="M27">
        <v>5.9470000000000001</v>
      </c>
      <c r="N27">
        <v>8.7469999999999999</v>
      </c>
      <c r="O27">
        <v>2.8</v>
      </c>
      <c r="Q27">
        <v>0.378</v>
      </c>
      <c r="R27">
        <v>1</v>
      </c>
      <c r="S27">
        <v>0</v>
      </c>
      <c r="T27">
        <v>0</v>
      </c>
      <c r="V27">
        <v>0</v>
      </c>
      <c r="Y27" t="s">
        <v>52</v>
      </c>
      <c r="Z27" s="2">
        <v>0.62739583333333326</v>
      </c>
      <c r="AB27">
        <v>1</v>
      </c>
      <c r="AE27">
        <f>ABS(100*(M27-M28)/(AVERAGE(M27:M28)))</f>
        <v>3.5672997522708538</v>
      </c>
      <c r="AJ27">
        <f>ABS(100*(O27-O28)/(AVERAGE(O27:O28)))</f>
        <v>0.17841213202498973</v>
      </c>
      <c r="AO27">
        <f>ABS(100*(Q27-Q28)/(AVERAGE(Q27:Q28)))</f>
        <v>1.314060446780553</v>
      </c>
      <c r="AS27">
        <f>AVERAGE(M27:M28)</f>
        <v>6.0549999999999997</v>
      </c>
      <c r="AT27">
        <f>AVERAGE(N27:N28)</f>
        <v>8.8574999999999999</v>
      </c>
      <c r="AU27">
        <f>AVERAGE(O27:O28)</f>
        <v>2.8025000000000002</v>
      </c>
      <c r="AV27">
        <f>AVERAGE(Q27:Q28)</f>
        <v>0.3805</v>
      </c>
    </row>
    <row r="28" spans="1:48" x14ac:dyDescent="0.2">
      <c r="A28">
        <v>27</v>
      </c>
      <c r="B28">
        <v>16</v>
      </c>
      <c r="C28" t="s">
        <v>62</v>
      </c>
      <c r="D28" t="s">
        <v>47</v>
      </c>
      <c r="E28" t="s">
        <v>51</v>
      </c>
      <c r="G28">
        <v>0.3</v>
      </c>
      <c r="H28">
        <v>0.3</v>
      </c>
      <c r="I28">
        <v>1459</v>
      </c>
      <c r="J28">
        <v>5390</v>
      </c>
      <c r="L28">
        <v>2199</v>
      </c>
      <c r="M28">
        <v>6.1630000000000003</v>
      </c>
      <c r="N28">
        <v>8.968</v>
      </c>
      <c r="O28">
        <v>2.8050000000000002</v>
      </c>
      <c r="Q28">
        <v>0.38300000000000001</v>
      </c>
      <c r="R28">
        <v>1</v>
      </c>
      <c r="S28">
        <v>0</v>
      </c>
      <c r="T28">
        <v>0</v>
      </c>
      <c r="V28">
        <v>0</v>
      </c>
      <c r="Y28" t="s">
        <v>52</v>
      </c>
      <c r="Z28" s="2">
        <v>0.63300925925925922</v>
      </c>
      <c r="AB28">
        <v>1</v>
      </c>
    </row>
    <row r="29" spans="1:48" x14ac:dyDescent="0.2">
      <c r="A29">
        <v>28</v>
      </c>
      <c r="B29">
        <v>17</v>
      </c>
      <c r="C29" t="s">
        <v>63</v>
      </c>
      <c r="D29" t="s">
        <v>47</v>
      </c>
      <c r="E29" t="s">
        <v>51</v>
      </c>
      <c r="G29">
        <v>0.3</v>
      </c>
      <c r="H29">
        <v>0.3</v>
      </c>
      <c r="I29">
        <v>1501</v>
      </c>
      <c r="J29">
        <v>4239</v>
      </c>
      <c r="L29">
        <v>1732</v>
      </c>
      <c r="M29">
        <v>6.3390000000000004</v>
      </c>
      <c r="N29">
        <v>7.0419999999999998</v>
      </c>
      <c r="O29">
        <v>0.70299999999999996</v>
      </c>
      <c r="Q29">
        <v>0.30299999999999999</v>
      </c>
      <c r="R29">
        <v>1</v>
      </c>
      <c r="S29">
        <v>0</v>
      </c>
      <c r="T29">
        <v>0</v>
      </c>
      <c r="V29">
        <v>0</v>
      </c>
      <c r="Y29" t="s">
        <v>52</v>
      </c>
      <c r="Z29" s="2">
        <v>0.64314814814814814</v>
      </c>
      <c r="AB29">
        <v>1</v>
      </c>
      <c r="AE29">
        <f>ABS(100*(M29-M30)/(AVERAGE(M29:M30)))</f>
        <v>2.9224312140525375</v>
      </c>
      <c r="AJ29">
        <f>ABS(100*(O29-O30)/(AVERAGE(O29:O30)))</f>
        <v>12.708018154311643</v>
      </c>
      <c r="AO29">
        <f>ABS(100*(Q29-Q30)/(AVERAGE(Q29:Q30)))</f>
        <v>1.9607843137254919</v>
      </c>
      <c r="AS29">
        <f>AVERAGE(M29:M30)</f>
        <v>6.4329999999999998</v>
      </c>
      <c r="AT29">
        <f>AVERAGE(N29:N30)</f>
        <v>7.0939999999999994</v>
      </c>
      <c r="AU29">
        <f>AVERAGE(O29:O30)</f>
        <v>0.66100000000000003</v>
      </c>
      <c r="AV29">
        <f>AVERAGE(Q29:Q30)</f>
        <v>0.30599999999999999</v>
      </c>
    </row>
    <row r="30" spans="1:48" x14ac:dyDescent="0.2">
      <c r="A30">
        <v>29</v>
      </c>
      <c r="B30">
        <v>17</v>
      </c>
      <c r="C30" t="s">
        <v>63</v>
      </c>
      <c r="D30" t="s">
        <v>47</v>
      </c>
      <c r="E30" t="s">
        <v>51</v>
      </c>
      <c r="G30">
        <v>0.3</v>
      </c>
      <c r="H30">
        <v>0.3</v>
      </c>
      <c r="I30">
        <v>1545</v>
      </c>
      <c r="J30">
        <v>4301</v>
      </c>
      <c r="L30">
        <v>1767</v>
      </c>
      <c r="M30">
        <v>6.5270000000000001</v>
      </c>
      <c r="N30">
        <v>7.1459999999999999</v>
      </c>
      <c r="O30">
        <v>0.61899999999999999</v>
      </c>
      <c r="Q30">
        <v>0.309</v>
      </c>
      <c r="R30">
        <v>1</v>
      </c>
      <c r="S30">
        <v>0</v>
      </c>
      <c r="T30">
        <v>0</v>
      </c>
      <c r="V30">
        <v>0</v>
      </c>
      <c r="Y30" t="s">
        <v>52</v>
      </c>
      <c r="Z30" s="2">
        <v>0.64871527777777771</v>
      </c>
      <c r="AB30">
        <v>1</v>
      </c>
    </row>
    <row r="31" spans="1:48" x14ac:dyDescent="0.2">
      <c r="A31">
        <v>30</v>
      </c>
      <c r="B31">
        <v>18</v>
      </c>
      <c r="C31" t="s">
        <v>64</v>
      </c>
      <c r="D31" t="s">
        <v>47</v>
      </c>
      <c r="E31" t="s">
        <v>51</v>
      </c>
      <c r="G31">
        <v>0.3</v>
      </c>
      <c r="H31">
        <v>0.3</v>
      </c>
      <c r="I31">
        <v>2844</v>
      </c>
      <c r="J31">
        <v>7614</v>
      </c>
      <c r="L31">
        <v>2867</v>
      </c>
      <c r="M31">
        <v>12.016999999999999</v>
      </c>
      <c r="N31">
        <v>12.706</v>
      </c>
      <c r="O31">
        <v>0.69</v>
      </c>
      <c r="Q31">
        <v>0.497</v>
      </c>
      <c r="R31">
        <v>1</v>
      </c>
      <c r="S31">
        <v>0</v>
      </c>
      <c r="T31">
        <v>0</v>
      </c>
      <c r="V31">
        <v>0</v>
      </c>
      <c r="Y31" t="s">
        <v>52</v>
      </c>
      <c r="Z31" s="2">
        <v>0.65930555555555559</v>
      </c>
      <c r="AB31">
        <v>1</v>
      </c>
      <c r="AE31">
        <f>ABS(100*(M31-M32)/(AVERAGE(M31:M32)))</f>
        <v>1.5359207266721713</v>
      </c>
      <c r="AJ31">
        <f>ABS(100*(O31-O32)/(AVERAGE(O31:O32)))</f>
        <v>59.154929577464777</v>
      </c>
      <c r="AO31">
        <f>ABS(100*(Q31-Q32)/(AVERAGE(Q31:Q32)))</f>
        <v>2.032520325203254</v>
      </c>
      <c r="AS31">
        <f>AVERAGE(M31:M32)</f>
        <v>12.11</v>
      </c>
      <c r="AT31">
        <f>AVERAGE(N31:N32)</f>
        <v>12.641500000000001</v>
      </c>
      <c r="AU31">
        <f>AVERAGE(O31:O32)</f>
        <v>0.53249999999999997</v>
      </c>
      <c r="AV31">
        <f>AVERAGE(Q31:Q32)</f>
        <v>0.49199999999999999</v>
      </c>
    </row>
    <row r="32" spans="1:48" x14ac:dyDescent="0.2">
      <c r="A32">
        <v>31</v>
      </c>
      <c r="B32">
        <v>18</v>
      </c>
      <c r="C32" t="s">
        <v>64</v>
      </c>
      <c r="D32" t="s">
        <v>47</v>
      </c>
      <c r="E32" t="s">
        <v>51</v>
      </c>
      <c r="G32">
        <v>0.3</v>
      </c>
      <c r="H32">
        <v>0.3</v>
      </c>
      <c r="I32">
        <v>2888</v>
      </c>
      <c r="J32">
        <v>7538</v>
      </c>
      <c r="L32">
        <v>2808</v>
      </c>
      <c r="M32">
        <v>12.202999999999999</v>
      </c>
      <c r="N32">
        <v>12.577</v>
      </c>
      <c r="O32">
        <v>0.375</v>
      </c>
      <c r="Q32">
        <v>0.48699999999999999</v>
      </c>
      <c r="R32">
        <v>1</v>
      </c>
      <c r="S32">
        <v>0</v>
      </c>
      <c r="T32">
        <v>0</v>
      </c>
      <c r="V32">
        <v>0</v>
      </c>
      <c r="Y32" t="s">
        <v>52</v>
      </c>
      <c r="Z32" s="2">
        <v>0.66506944444444438</v>
      </c>
      <c r="AB32">
        <v>1</v>
      </c>
    </row>
    <row r="33" spans="1:48" x14ac:dyDescent="0.2">
      <c r="A33">
        <v>32</v>
      </c>
      <c r="B33">
        <v>19</v>
      </c>
      <c r="C33" t="s">
        <v>65</v>
      </c>
      <c r="D33" t="s">
        <v>47</v>
      </c>
      <c r="E33" t="s">
        <v>51</v>
      </c>
      <c r="G33">
        <v>0.3</v>
      </c>
      <c r="H33">
        <v>0.3</v>
      </c>
      <c r="I33">
        <v>1259</v>
      </c>
      <c r="J33">
        <v>5302</v>
      </c>
      <c r="L33">
        <v>2271</v>
      </c>
      <c r="M33">
        <v>5.3250000000000002</v>
      </c>
      <c r="N33">
        <v>8.82</v>
      </c>
      <c r="O33">
        <v>3.4950000000000001</v>
      </c>
      <c r="Q33">
        <v>0.39600000000000002</v>
      </c>
      <c r="R33">
        <v>1</v>
      </c>
      <c r="S33">
        <v>0</v>
      </c>
      <c r="T33">
        <v>0</v>
      </c>
      <c r="V33">
        <v>0</v>
      </c>
      <c r="Y33" t="s">
        <v>52</v>
      </c>
      <c r="Z33" s="2">
        <v>0.67543981481481474</v>
      </c>
      <c r="AB33">
        <v>1</v>
      </c>
      <c r="AE33">
        <f>ABS(100*(M33-M34)/(AVERAGE(M33:M34)))</f>
        <v>4.9271911347192985</v>
      </c>
      <c r="AG33">
        <f>100*((AVERAGE(M31:M32)*50)-(AVERAGE(M23:M24)*50))/(1000*0.15)</f>
        <v>172.08333333333334</v>
      </c>
      <c r="AJ33">
        <f>ABS(100*(O33-O34)/(AVERAGE(O33:O34)))</f>
        <v>4.2366691015339661</v>
      </c>
      <c r="AL33">
        <f>100*((AVERAGE(O31:O32)*50)-(AVERAGE(O23:O24)*50))/(1000*0.15)</f>
        <v>17.75</v>
      </c>
      <c r="AO33">
        <f>ABS(100*(Q33-Q34)/(AVERAGE(Q33:Q34)))</f>
        <v>1.2706480304955539</v>
      </c>
      <c r="AQ33">
        <f>100*((AVERAGE(Q31:Q32)*50)-(AVERAGE(Q23:Q24)*50))/(100*0.15)</f>
        <v>105.16666666666669</v>
      </c>
      <c r="AS33">
        <f>AVERAGE(M33:M34)</f>
        <v>5.4595000000000002</v>
      </c>
      <c r="AT33">
        <f>AVERAGE(N33:N34)</f>
        <v>8.8820000000000014</v>
      </c>
      <c r="AU33">
        <f>AVERAGE(O33:O34)</f>
        <v>3.4225000000000003</v>
      </c>
      <c r="AV33">
        <f>AVERAGE(Q33:Q34)</f>
        <v>0.39350000000000002</v>
      </c>
    </row>
    <row r="34" spans="1:48" x14ac:dyDescent="0.2">
      <c r="A34">
        <v>33</v>
      </c>
      <c r="B34">
        <v>19</v>
      </c>
      <c r="C34" t="s">
        <v>65</v>
      </c>
      <c r="D34" t="s">
        <v>47</v>
      </c>
      <c r="E34" t="s">
        <v>51</v>
      </c>
      <c r="G34">
        <v>0.3</v>
      </c>
      <c r="H34">
        <v>0.3</v>
      </c>
      <c r="I34">
        <v>1323</v>
      </c>
      <c r="J34">
        <v>5376</v>
      </c>
      <c r="L34">
        <v>2242</v>
      </c>
      <c r="M34">
        <v>5.5940000000000003</v>
      </c>
      <c r="N34">
        <v>8.9440000000000008</v>
      </c>
      <c r="O34">
        <v>3.35</v>
      </c>
      <c r="Q34">
        <v>0.39100000000000001</v>
      </c>
      <c r="R34">
        <v>1</v>
      </c>
      <c r="S34">
        <v>0</v>
      </c>
      <c r="T34">
        <v>0</v>
      </c>
      <c r="V34">
        <v>0</v>
      </c>
      <c r="Y34" t="s">
        <v>52</v>
      </c>
      <c r="Z34" s="2">
        <v>0.68107638888888899</v>
      </c>
      <c r="AB34">
        <v>1</v>
      </c>
    </row>
    <row r="35" spans="1:48" x14ac:dyDescent="0.2">
      <c r="A35">
        <v>34</v>
      </c>
      <c r="B35">
        <v>1</v>
      </c>
      <c r="D35" t="s">
        <v>48</v>
      </c>
      <c r="Y35" t="s">
        <v>52</v>
      </c>
      <c r="Z35" s="2">
        <v>0.68546296296296294</v>
      </c>
      <c r="AB35">
        <v>1</v>
      </c>
      <c r="AE35">
        <f>ABS(100*(M35-M36)/(AVERAGE(M35:M36)))</f>
        <v>100</v>
      </c>
      <c r="AF35">
        <f>ABS(100*((AVERAGE(M33:M34)-AVERAGE(M19:M20))/(AVERAGE(M19:M20,M33:M34))))</f>
        <v>2.5694541069523775</v>
      </c>
      <c r="AJ35" t="e">
        <f>ABS(100*(O36-O37)/(AVERAGE(O36:O37)))</f>
        <v>#DIV/0!</v>
      </c>
      <c r="AK35">
        <f>ABS(100*((AVERAGE(O33:O34)-AVERAGE(O19:O20))/(AVERAGE(O19:O20,O33:O34))))</f>
        <v>3.8263976773617294</v>
      </c>
      <c r="AO35">
        <f>ABS(100*(Q36-Q37)/(AVERAGE(Q36:Q37)))</f>
        <v>9.5238095238095166</v>
      </c>
      <c r="AP35">
        <f>ABS(100*((AVERAGE(Q33:Q34)-AVERAGE(Q19:Q20))/(AVERAGE(Q19:Q20,Q33:Q34))))</f>
        <v>6.5150583896742384</v>
      </c>
      <c r="AS35">
        <f>AVERAGE(M35:M36)</f>
        <v>0.21199999999999999</v>
      </c>
      <c r="AT35">
        <f>AVERAGE(N35:N36)</f>
        <v>0.158</v>
      </c>
      <c r="AU35">
        <f>AVERAGE(O35:O36)</f>
        <v>0</v>
      </c>
      <c r="AV35">
        <f>AVERAGE(Q35:Q36)</f>
        <v>0.02</v>
      </c>
    </row>
    <row r="36" spans="1:48" x14ac:dyDescent="0.2">
      <c r="A36">
        <v>35</v>
      </c>
      <c r="B36">
        <v>2</v>
      </c>
      <c r="C36" t="s">
        <v>49</v>
      </c>
      <c r="D36" t="s">
        <v>47</v>
      </c>
      <c r="E36" t="s">
        <v>51</v>
      </c>
      <c r="G36">
        <v>0.3</v>
      </c>
      <c r="H36">
        <v>0.3</v>
      </c>
      <c r="I36">
        <v>36</v>
      </c>
      <c r="J36">
        <v>100</v>
      </c>
      <c r="L36">
        <v>107</v>
      </c>
      <c r="M36">
        <v>0.21199999999999999</v>
      </c>
      <c r="N36">
        <v>0.158</v>
      </c>
      <c r="O36">
        <v>0</v>
      </c>
      <c r="Q36">
        <v>0.02</v>
      </c>
      <c r="R36">
        <v>1</v>
      </c>
      <c r="S36">
        <v>0</v>
      </c>
      <c r="T36">
        <v>0</v>
      </c>
      <c r="V36">
        <v>0</v>
      </c>
      <c r="Y36" t="s">
        <v>52</v>
      </c>
      <c r="Z36" s="2">
        <v>0.69502314814814825</v>
      </c>
      <c r="AB36">
        <v>1</v>
      </c>
    </row>
    <row r="37" spans="1:48" x14ac:dyDescent="0.2">
      <c r="A37">
        <v>36</v>
      </c>
      <c r="B37">
        <v>2</v>
      </c>
      <c r="C37" t="s">
        <v>49</v>
      </c>
      <c r="D37" t="s">
        <v>47</v>
      </c>
      <c r="E37" t="s">
        <v>51</v>
      </c>
      <c r="G37">
        <v>0.3</v>
      </c>
      <c r="H37">
        <v>0.3</v>
      </c>
      <c r="I37">
        <v>77</v>
      </c>
      <c r="J37">
        <v>118</v>
      </c>
      <c r="L37">
        <v>115</v>
      </c>
      <c r="M37">
        <v>0.38200000000000001</v>
      </c>
      <c r="N37">
        <v>0.188</v>
      </c>
      <c r="O37">
        <v>0</v>
      </c>
      <c r="Q37">
        <v>2.1999999999999999E-2</v>
      </c>
      <c r="R37">
        <v>1</v>
      </c>
      <c r="S37">
        <v>0</v>
      </c>
      <c r="T37">
        <v>0</v>
      </c>
      <c r="V37">
        <v>0</v>
      </c>
      <c r="Y37" t="s">
        <v>52</v>
      </c>
      <c r="Z37" s="2">
        <v>0.70043981481481488</v>
      </c>
    </row>
    <row r="38" spans="1:48" x14ac:dyDescent="0.2">
      <c r="A38">
        <v>37</v>
      </c>
      <c r="B38">
        <v>5</v>
      </c>
      <c r="C38" t="s">
        <v>53</v>
      </c>
      <c r="D38" t="s">
        <v>47</v>
      </c>
      <c r="E38" t="s">
        <v>51</v>
      </c>
      <c r="G38">
        <v>0.3</v>
      </c>
      <c r="H38">
        <v>0.3</v>
      </c>
      <c r="I38">
        <v>1158</v>
      </c>
      <c r="J38">
        <v>3632</v>
      </c>
      <c r="L38">
        <v>1763</v>
      </c>
      <c r="M38">
        <v>4.9000000000000004</v>
      </c>
      <c r="N38">
        <v>6.0270000000000001</v>
      </c>
      <c r="O38">
        <v>1.1279999999999999</v>
      </c>
      <c r="Q38">
        <v>0.308</v>
      </c>
      <c r="R38">
        <v>1</v>
      </c>
      <c r="S38">
        <v>0</v>
      </c>
      <c r="T38">
        <v>0</v>
      </c>
      <c r="V38">
        <v>0</v>
      </c>
      <c r="Y38" t="s">
        <v>52</v>
      </c>
      <c r="Z38" s="2">
        <v>0.71084490740740736</v>
      </c>
      <c r="AB38">
        <v>1</v>
      </c>
      <c r="AE38">
        <f>ABS(100*(M38-M39)/(AVERAGE(M38:M39)))</f>
        <v>4.6641419174805652</v>
      </c>
      <c r="AJ38">
        <f>ABS(100*(O38-O39)/(AVERAGE(O38:O39)))</f>
        <v>14.959504525964739</v>
      </c>
      <c r="AO38">
        <f>ABS(100*(Q38-Q39)/(AVERAGE(Q38:Q39)))</f>
        <v>0</v>
      </c>
      <c r="AR38" s="3"/>
      <c r="AS38">
        <f>AVERAGE(M38:M39)</f>
        <v>5.0170000000000003</v>
      </c>
      <c r="AT38">
        <f>AVERAGE(N38:N39)</f>
        <v>6.0660000000000007</v>
      </c>
      <c r="AU38">
        <f>AVERAGE(O38:O39)</f>
        <v>1.0494999999999999</v>
      </c>
      <c r="AV38">
        <f>AVERAGE(Q38:Q39)</f>
        <v>0.308</v>
      </c>
    </row>
    <row r="39" spans="1:48" x14ac:dyDescent="0.2">
      <c r="A39">
        <v>38</v>
      </c>
      <c r="B39">
        <v>5</v>
      </c>
      <c r="C39" t="s">
        <v>53</v>
      </c>
      <c r="D39" t="s">
        <v>47</v>
      </c>
      <c r="E39" t="s">
        <v>51</v>
      </c>
      <c r="G39">
        <v>0.3</v>
      </c>
      <c r="H39">
        <v>0.3</v>
      </c>
      <c r="I39">
        <v>1214</v>
      </c>
      <c r="J39">
        <v>3678</v>
      </c>
      <c r="L39">
        <v>1761</v>
      </c>
      <c r="M39">
        <v>5.1340000000000003</v>
      </c>
      <c r="N39">
        <v>6.1050000000000004</v>
      </c>
      <c r="O39">
        <v>0.97099999999999997</v>
      </c>
      <c r="Q39">
        <v>0.308</v>
      </c>
      <c r="R39">
        <v>1</v>
      </c>
      <c r="S39">
        <v>0</v>
      </c>
      <c r="T39">
        <v>0</v>
      </c>
      <c r="V39">
        <v>0</v>
      </c>
      <c r="Y39" t="s">
        <v>52</v>
      </c>
      <c r="Z39" s="2">
        <v>0.71649305555555554</v>
      </c>
      <c r="AB39">
        <v>1</v>
      </c>
    </row>
    <row r="40" spans="1:48" x14ac:dyDescent="0.2">
      <c r="A40">
        <v>39</v>
      </c>
      <c r="B40">
        <v>3</v>
      </c>
      <c r="C40" t="s">
        <v>50</v>
      </c>
      <c r="D40" t="s">
        <v>47</v>
      </c>
      <c r="E40" t="s">
        <v>51</v>
      </c>
      <c r="G40">
        <v>0.3</v>
      </c>
      <c r="H40">
        <v>0.3</v>
      </c>
      <c r="I40">
        <v>174</v>
      </c>
      <c r="J40">
        <v>4530</v>
      </c>
      <c r="L40">
        <v>5624</v>
      </c>
      <c r="M40">
        <v>0.78500000000000003</v>
      </c>
      <c r="N40">
        <v>7.5289999999999999</v>
      </c>
      <c r="O40">
        <v>6.7439999999999998</v>
      </c>
      <c r="Q40">
        <v>0.95799999999999996</v>
      </c>
      <c r="R40">
        <v>1</v>
      </c>
      <c r="S40">
        <v>0</v>
      </c>
      <c r="T40">
        <v>0</v>
      </c>
      <c r="V40">
        <v>0</v>
      </c>
      <c r="Y40" t="s">
        <v>52</v>
      </c>
      <c r="Z40" s="2">
        <v>0.72689814814814813</v>
      </c>
      <c r="AB40">
        <v>1</v>
      </c>
      <c r="AD40">
        <f>ABS(100*(AVERAGE(M38:M39)-3.24)/3.24)</f>
        <v>54.845679012345684</v>
      </c>
      <c r="AE40">
        <f>ABS(100*(M40-M41)/(AVERAGE(M40:M41)))</f>
        <v>162.3410889901655</v>
      </c>
      <c r="AI40">
        <f>ABS(100*(AVERAGE(O38:O39)-4.3)/4.3)</f>
        <v>75.593023255813947</v>
      </c>
      <c r="AJ40">
        <f>ABS(100*(O40-O41)/(AVERAGE(O40:O41)))</f>
        <v>110.06896551724139</v>
      </c>
      <c r="AN40">
        <f>ABS(100*(AVERAGE(Q38:Q39)-0.3)/0.3)</f>
        <v>2.6666666666666692</v>
      </c>
      <c r="AO40">
        <f>ABS(100*(Q40-Q41)/(AVERAGE(Q40:Q41)))</f>
        <v>24.622425629290628</v>
      </c>
      <c r="AS40">
        <f>AVERAGE(M40:M41)</f>
        <v>4.1689999999999996</v>
      </c>
      <c r="AT40">
        <f>AVERAGE(N40:N41)</f>
        <v>8.5190000000000001</v>
      </c>
      <c r="AU40">
        <f>AVERAGE(O40:O41)</f>
        <v>4.3499999999999996</v>
      </c>
      <c r="AV40">
        <f>AVERAGE(Q40:Q41)</f>
        <v>1.0925</v>
      </c>
    </row>
    <row r="41" spans="1:48" x14ac:dyDescent="0.2">
      <c r="A41">
        <v>40</v>
      </c>
      <c r="B41">
        <v>3</v>
      </c>
      <c r="C41" t="s">
        <v>50</v>
      </c>
      <c r="D41" t="s">
        <v>47</v>
      </c>
      <c r="E41" t="s">
        <v>51</v>
      </c>
      <c r="G41">
        <v>0.3</v>
      </c>
      <c r="H41">
        <v>0.3</v>
      </c>
      <c r="I41">
        <v>1789</v>
      </c>
      <c r="J41">
        <v>5713</v>
      </c>
      <c r="L41">
        <v>7281</v>
      </c>
      <c r="M41">
        <v>7.5529999999999999</v>
      </c>
      <c r="N41">
        <v>9.5090000000000003</v>
      </c>
      <c r="O41">
        <v>1.956</v>
      </c>
      <c r="Q41">
        <v>1.2270000000000001</v>
      </c>
      <c r="R41">
        <v>1</v>
      </c>
      <c r="S41">
        <v>0</v>
      </c>
      <c r="T41">
        <v>0</v>
      </c>
      <c r="V41">
        <v>0</v>
      </c>
      <c r="Y41" t="s">
        <v>52</v>
      </c>
      <c r="Z41" s="2">
        <v>0.7325694444444445</v>
      </c>
      <c r="AB41">
        <v>1</v>
      </c>
    </row>
    <row r="42" spans="1:48" x14ac:dyDescent="0.2">
      <c r="A42">
        <v>41</v>
      </c>
      <c r="B42">
        <v>20</v>
      </c>
      <c r="C42" t="s">
        <v>66</v>
      </c>
      <c r="D42" t="s">
        <v>47</v>
      </c>
      <c r="E42" t="s">
        <v>51</v>
      </c>
      <c r="G42">
        <v>0.3</v>
      </c>
      <c r="H42">
        <v>0.3</v>
      </c>
      <c r="I42">
        <v>1334</v>
      </c>
      <c r="J42">
        <v>3364</v>
      </c>
      <c r="L42">
        <v>667</v>
      </c>
      <c r="M42">
        <v>5.641</v>
      </c>
      <c r="N42">
        <v>5.58</v>
      </c>
      <c r="O42">
        <v>0</v>
      </c>
      <c r="Q42">
        <v>0.11799999999999999</v>
      </c>
      <c r="R42">
        <v>1</v>
      </c>
      <c r="S42">
        <v>0</v>
      </c>
      <c r="T42">
        <v>0</v>
      </c>
      <c r="V42">
        <v>0</v>
      </c>
      <c r="Y42" t="s">
        <v>52</v>
      </c>
      <c r="Z42" s="2">
        <v>0.74271990740740745</v>
      </c>
      <c r="AB42">
        <v>1</v>
      </c>
      <c r="AE42">
        <f>ABS(100*(M42-M43)/(AVERAGE(M42:M43)))</f>
        <v>2.9172853524325237</v>
      </c>
      <c r="AJ42" t="e">
        <f>ABS(100*(O42-O43)/(AVERAGE(O42:O43)))</f>
        <v>#DIV/0!</v>
      </c>
      <c r="AO42">
        <f>ABS(100*(Q42-Q43)/(AVERAGE(Q42:Q43)))</f>
        <v>4.1493775933609998</v>
      </c>
      <c r="AS42">
        <f>AVERAGE(M42:M43)</f>
        <v>5.7244999999999999</v>
      </c>
      <c r="AT42">
        <f>AVERAGE(N42:N43)</f>
        <v>5.5495000000000001</v>
      </c>
      <c r="AU42">
        <f>AVERAGE(O42:O43)</f>
        <v>0</v>
      </c>
      <c r="AV42">
        <f>AVERAGE(Q42:Q43)</f>
        <v>0.1205</v>
      </c>
    </row>
    <row r="43" spans="1:48" x14ac:dyDescent="0.2">
      <c r="A43">
        <v>42</v>
      </c>
      <c r="B43">
        <v>20</v>
      </c>
      <c r="C43" t="s">
        <v>66</v>
      </c>
      <c r="D43" t="s">
        <v>47</v>
      </c>
      <c r="E43" t="s">
        <v>51</v>
      </c>
      <c r="G43">
        <v>0.3</v>
      </c>
      <c r="H43">
        <v>0.3</v>
      </c>
      <c r="I43">
        <v>1374</v>
      </c>
      <c r="J43">
        <v>3327</v>
      </c>
      <c r="L43">
        <v>696</v>
      </c>
      <c r="M43">
        <v>5.8079999999999998</v>
      </c>
      <c r="N43">
        <v>5.5190000000000001</v>
      </c>
      <c r="O43">
        <v>0</v>
      </c>
      <c r="Q43">
        <v>0.123</v>
      </c>
      <c r="R43">
        <v>1</v>
      </c>
      <c r="S43">
        <v>0</v>
      </c>
      <c r="T43">
        <v>0</v>
      </c>
      <c r="V43">
        <v>0</v>
      </c>
      <c r="Y43" t="s">
        <v>52</v>
      </c>
      <c r="Z43" s="2">
        <v>0.74831018518518511</v>
      </c>
      <c r="AB43">
        <v>1</v>
      </c>
    </row>
    <row r="44" spans="1:48" x14ac:dyDescent="0.2">
      <c r="A44">
        <v>43</v>
      </c>
      <c r="B44">
        <v>21</v>
      </c>
      <c r="C44" t="s">
        <v>67</v>
      </c>
      <c r="D44" t="s">
        <v>47</v>
      </c>
      <c r="E44" t="s">
        <v>51</v>
      </c>
      <c r="G44">
        <v>0.3</v>
      </c>
      <c r="H44">
        <v>0.3</v>
      </c>
      <c r="I44">
        <v>1414</v>
      </c>
      <c r="J44">
        <v>5514</v>
      </c>
      <c r="L44">
        <v>2188</v>
      </c>
      <c r="M44">
        <v>5.9749999999999996</v>
      </c>
      <c r="N44">
        <v>9.1760000000000002</v>
      </c>
      <c r="O44">
        <v>3.2010000000000001</v>
      </c>
      <c r="Q44">
        <v>0.38100000000000001</v>
      </c>
      <c r="R44">
        <v>1</v>
      </c>
      <c r="S44">
        <v>0</v>
      </c>
      <c r="T44">
        <v>0</v>
      </c>
      <c r="V44">
        <v>0</v>
      </c>
      <c r="Y44" t="s">
        <v>52</v>
      </c>
      <c r="Z44" s="2">
        <v>0.75858796296296294</v>
      </c>
      <c r="AB44">
        <v>1</v>
      </c>
      <c r="AE44">
        <f>ABS(100*(M44-M45)/(AVERAGE(M44:M45)))</f>
        <v>1.9391729510234523</v>
      </c>
      <c r="AJ44">
        <f>ABS(100*(O44-O45)/(AVERAGE(O44:O45)))</f>
        <v>1.1801242236024787</v>
      </c>
      <c r="AO44">
        <f>ABS(100*(Q44-Q45)/(AVERAGE(Q44:Q45)))</f>
        <v>3.1007751937984525</v>
      </c>
      <c r="AS44">
        <f>AVERAGE(M44:M45)</f>
        <v>6.0335000000000001</v>
      </c>
      <c r="AT44">
        <f>AVERAGE(N44:N45)</f>
        <v>9.2534999999999989</v>
      </c>
      <c r="AU44">
        <f>AVERAGE(O44:O45)</f>
        <v>3.2199999999999998</v>
      </c>
      <c r="AV44">
        <f>AVERAGE(Q44:Q45)</f>
        <v>0.38700000000000001</v>
      </c>
    </row>
    <row r="45" spans="1:48" x14ac:dyDescent="0.2">
      <c r="A45">
        <v>44</v>
      </c>
      <c r="B45">
        <v>21</v>
      </c>
      <c r="C45" t="s">
        <v>67</v>
      </c>
      <c r="D45" t="s">
        <v>47</v>
      </c>
      <c r="E45" t="s">
        <v>51</v>
      </c>
      <c r="G45">
        <v>0.3</v>
      </c>
      <c r="H45">
        <v>0.3</v>
      </c>
      <c r="I45">
        <v>1442</v>
      </c>
      <c r="J45">
        <v>5607</v>
      </c>
      <c r="L45">
        <v>2255</v>
      </c>
      <c r="M45">
        <v>6.0919999999999996</v>
      </c>
      <c r="N45">
        <v>9.3309999999999995</v>
      </c>
      <c r="O45">
        <v>3.2389999999999999</v>
      </c>
      <c r="Q45">
        <v>0.39300000000000002</v>
      </c>
      <c r="R45">
        <v>1</v>
      </c>
      <c r="S45">
        <v>0</v>
      </c>
      <c r="T45">
        <v>0</v>
      </c>
      <c r="V45">
        <v>0</v>
      </c>
      <c r="Y45" t="s">
        <v>52</v>
      </c>
      <c r="Z45" s="2">
        <v>0.76420138888888889</v>
      </c>
      <c r="AB45">
        <v>1</v>
      </c>
    </row>
    <row r="46" spans="1:48" x14ac:dyDescent="0.2">
      <c r="A46">
        <v>45</v>
      </c>
      <c r="B46">
        <v>22</v>
      </c>
      <c r="C46" t="s">
        <v>68</v>
      </c>
      <c r="D46" t="s">
        <v>47</v>
      </c>
      <c r="E46" t="s">
        <v>51</v>
      </c>
      <c r="G46">
        <v>0.3</v>
      </c>
      <c r="H46">
        <v>0.3</v>
      </c>
      <c r="I46">
        <v>1780</v>
      </c>
      <c r="J46">
        <v>4632</v>
      </c>
      <c r="L46">
        <v>3684</v>
      </c>
      <c r="M46">
        <v>7.5149999999999997</v>
      </c>
      <c r="N46">
        <v>7.6980000000000004</v>
      </c>
      <c r="O46">
        <v>0.184</v>
      </c>
      <c r="Q46">
        <v>0.63600000000000001</v>
      </c>
      <c r="R46">
        <v>1</v>
      </c>
      <c r="S46">
        <v>0</v>
      </c>
      <c r="T46">
        <v>0</v>
      </c>
      <c r="V46">
        <v>0</v>
      </c>
      <c r="Y46" t="s">
        <v>52</v>
      </c>
      <c r="Z46" s="2">
        <v>0.77434027777777781</v>
      </c>
      <c r="AB46">
        <v>1</v>
      </c>
      <c r="AE46">
        <f>ABS(100*(M46-M47)/(AVERAGE(M46:M47)))</f>
        <v>0.86121232196091946</v>
      </c>
      <c r="AJ46">
        <f>ABS(100*(O46-O47)/(AVERAGE(O46:O47)))</f>
        <v>2.1978021978021998</v>
      </c>
      <c r="AO46">
        <f>ABS(100*(Q46-Q47)/(AVERAGE(Q46:Q47)))</f>
        <v>1.5600624024961012</v>
      </c>
      <c r="AS46">
        <f>AVERAGE(M46:M47)</f>
        <v>7.5474999999999994</v>
      </c>
      <c r="AT46">
        <f>AVERAGE(N46:N47)</f>
        <v>7.7290000000000001</v>
      </c>
      <c r="AU46">
        <f>AVERAGE(O46:O47)</f>
        <v>0.182</v>
      </c>
      <c r="AV46">
        <f>AVERAGE(Q46:Q47)</f>
        <v>0.64100000000000001</v>
      </c>
    </row>
    <row r="47" spans="1:48" x14ac:dyDescent="0.2">
      <c r="A47">
        <v>46</v>
      </c>
      <c r="B47">
        <v>22</v>
      </c>
      <c r="C47" t="s">
        <v>68</v>
      </c>
      <c r="D47" t="s">
        <v>47</v>
      </c>
      <c r="E47" t="s">
        <v>51</v>
      </c>
      <c r="G47">
        <v>0.3</v>
      </c>
      <c r="H47">
        <v>0.3</v>
      </c>
      <c r="I47">
        <v>1795</v>
      </c>
      <c r="J47">
        <v>4668</v>
      </c>
      <c r="L47">
        <v>3744</v>
      </c>
      <c r="M47">
        <v>7.58</v>
      </c>
      <c r="N47">
        <v>7.76</v>
      </c>
      <c r="O47">
        <v>0.18</v>
      </c>
      <c r="Q47">
        <v>0.64600000000000002</v>
      </c>
      <c r="R47">
        <v>1</v>
      </c>
      <c r="S47">
        <v>0</v>
      </c>
      <c r="T47">
        <v>0</v>
      </c>
      <c r="V47">
        <v>0</v>
      </c>
      <c r="Y47" t="s">
        <v>52</v>
      </c>
      <c r="Z47" s="2">
        <v>0.77993055555555557</v>
      </c>
      <c r="AB47">
        <v>1</v>
      </c>
    </row>
    <row r="48" spans="1:48" x14ac:dyDescent="0.2">
      <c r="A48">
        <v>47</v>
      </c>
      <c r="B48">
        <v>23</v>
      </c>
      <c r="C48" t="s">
        <v>69</v>
      </c>
      <c r="D48" t="s">
        <v>47</v>
      </c>
      <c r="E48" t="s">
        <v>51</v>
      </c>
      <c r="G48">
        <v>0.3</v>
      </c>
      <c r="H48">
        <v>0.3</v>
      </c>
      <c r="I48">
        <v>1206</v>
      </c>
      <c r="J48">
        <v>3891</v>
      </c>
      <c r="L48">
        <v>1510</v>
      </c>
      <c r="M48">
        <v>5.1029999999999998</v>
      </c>
      <c r="N48">
        <v>6.4610000000000003</v>
      </c>
      <c r="O48">
        <v>1.3580000000000001</v>
      </c>
      <c r="Q48">
        <v>0.26500000000000001</v>
      </c>
      <c r="R48">
        <v>1</v>
      </c>
      <c r="S48">
        <v>0</v>
      </c>
      <c r="T48">
        <v>0</v>
      </c>
      <c r="V48">
        <v>0</v>
      </c>
      <c r="Y48" t="s">
        <v>52</v>
      </c>
      <c r="Z48" s="2">
        <v>0.78996527777777781</v>
      </c>
      <c r="AB48">
        <v>1</v>
      </c>
      <c r="AE48">
        <f>ABS(100*(M48-M49)/(AVERAGE(M48:M49)))</f>
        <v>4.4640291215633781</v>
      </c>
      <c r="AJ48">
        <f>ABS(100*(O48-O49)/(AVERAGE(O48:O49)))</f>
        <v>4.1337842916197038</v>
      </c>
      <c r="AO48">
        <f>ABS(100*(Q48-Q49)/(AVERAGE(Q48:Q49)))</f>
        <v>1.1385199240986728</v>
      </c>
      <c r="AS48">
        <f>AVERAGE(M48:M49)</f>
        <v>5.2195</v>
      </c>
      <c r="AT48">
        <f>AVERAGE(N48:N49)</f>
        <v>6.5500000000000007</v>
      </c>
      <c r="AU48">
        <f>AVERAGE(O48:O49)</f>
        <v>1.3305</v>
      </c>
      <c r="AV48">
        <f>AVERAGE(Q48:Q49)</f>
        <v>0.26350000000000001</v>
      </c>
    </row>
    <row r="49" spans="1:48" x14ac:dyDescent="0.2">
      <c r="A49">
        <v>48</v>
      </c>
      <c r="B49">
        <v>23</v>
      </c>
      <c r="C49" t="s">
        <v>69</v>
      </c>
      <c r="D49" t="s">
        <v>47</v>
      </c>
      <c r="E49" t="s">
        <v>51</v>
      </c>
      <c r="G49">
        <v>0.3</v>
      </c>
      <c r="H49">
        <v>0.3</v>
      </c>
      <c r="I49">
        <v>1262</v>
      </c>
      <c r="J49">
        <v>3998</v>
      </c>
      <c r="L49">
        <v>1496</v>
      </c>
      <c r="M49">
        <v>5.3360000000000003</v>
      </c>
      <c r="N49">
        <v>6.6390000000000002</v>
      </c>
      <c r="O49">
        <v>1.3029999999999999</v>
      </c>
      <c r="Q49">
        <v>0.26200000000000001</v>
      </c>
      <c r="R49">
        <v>1</v>
      </c>
      <c r="S49">
        <v>0</v>
      </c>
      <c r="T49">
        <v>0</v>
      </c>
      <c r="V49">
        <v>0</v>
      </c>
      <c r="Y49" t="s">
        <v>52</v>
      </c>
      <c r="Z49" s="2">
        <v>0.79552083333333334</v>
      </c>
      <c r="AB49">
        <v>1</v>
      </c>
    </row>
    <row r="50" spans="1:48" x14ac:dyDescent="0.2">
      <c r="A50">
        <v>49</v>
      </c>
      <c r="B50">
        <v>24</v>
      </c>
      <c r="C50" t="s">
        <v>70</v>
      </c>
      <c r="D50" t="s">
        <v>47</v>
      </c>
      <c r="E50" t="s">
        <v>51</v>
      </c>
      <c r="G50">
        <v>0.3</v>
      </c>
      <c r="H50">
        <v>0.3</v>
      </c>
      <c r="I50">
        <v>1735</v>
      </c>
      <c r="J50">
        <v>3779</v>
      </c>
      <c r="L50">
        <v>2024</v>
      </c>
      <c r="M50">
        <v>7.3239999999999998</v>
      </c>
      <c r="N50">
        <v>6.274</v>
      </c>
      <c r="O50">
        <v>0</v>
      </c>
      <c r="Q50">
        <v>0.35299999999999998</v>
      </c>
      <c r="R50">
        <v>1</v>
      </c>
      <c r="S50">
        <v>0</v>
      </c>
      <c r="T50">
        <v>0</v>
      </c>
      <c r="V50">
        <v>0</v>
      </c>
      <c r="Y50" t="s">
        <v>52</v>
      </c>
      <c r="Z50" s="2">
        <v>0.80554398148148154</v>
      </c>
      <c r="AB50">
        <v>1</v>
      </c>
      <c r="AE50">
        <f>ABS(100*(M50-M51)/(AVERAGE(M50:M51)))</f>
        <v>5.2546766622293841</v>
      </c>
      <c r="AJ50" t="e">
        <f>ABS(100*(O50-O51)/(AVERAGE(O50:O51)))</f>
        <v>#DIV/0!</v>
      </c>
      <c r="AO50">
        <f>ABS(100*(Q50-Q51)/(AVERAGE(Q50:Q51)))</f>
        <v>1.714285714285716</v>
      </c>
      <c r="AS50">
        <f>AVERAGE(M50:M51)</f>
        <v>7.1364999999999998</v>
      </c>
      <c r="AT50">
        <f>AVERAGE(N50:N51)</f>
        <v>6.3239999999999998</v>
      </c>
      <c r="AU50">
        <f>AVERAGE(O50:O51)</f>
        <v>0</v>
      </c>
      <c r="AV50">
        <f>AVERAGE(Q50:Q51)</f>
        <v>0.35</v>
      </c>
    </row>
    <row r="51" spans="1:48" x14ac:dyDescent="0.2">
      <c r="A51">
        <v>50</v>
      </c>
      <c r="B51">
        <v>24</v>
      </c>
      <c r="C51" t="s">
        <v>70</v>
      </c>
      <c r="D51" t="s">
        <v>47</v>
      </c>
      <c r="E51" t="s">
        <v>51</v>
      </c>
      <c r="G51">
        <v>0.3</v>
      </c>
      <c r="H51">
        <v>0.3</v>
      </c>
      <c r="I51">
        <v>1645</v>
      </c>
      <c r="J51">
        <v>3839</v>
      </c>
      <c r="L51">
        <v>1986</v>
      </c>
      <c r="M51">
        <v>6.9489999999999998</v>
      </c>
      <c r="N51">
        <v>6.3739999999999997</v>
      </c>
      <c r="O51">
        <v>0</v>
      </c>
      <c r="Q51">
        <v>0.34699999999999998</v>
      </c>
      <c r="R51">
        <v>1</v>
      </c>
      <c r="S51">
        <v>0</v>
      </c>
      <c r="T51">
        <v>0</v>
      </c>
      <c r="V51">
        <v>0</v>
      </c>
      <c r="Y51" t="s">
        <v>52</v>
      </c>
      <c r="Z51" s="2">
        <v>0.81116898148148142</v>
      </c>
      <c r="AB51">
        <v>1</v>
      </c>
    </row>
    <row r="52" spans="1:48" x14ac:dyDescent="0.2">
      <c r="A52">
        <v>51</v>
      </c>
      <c r="B52">
        <v>25</v>
      </c>
      <c r="C52" t="s">
        <v>71</v>
      </c>
      <c r="D52" t="s">
        <v>47</v>
      </c>
      <c r="E52" t="s">
        <v>51</v>
      </c>
      <c r="G52">
        <v>0.3</v>
      </c>
      <c r="H52">
        <v>0.3</v>
      </c>
      <c r="I52">
        <v>903</v>
      </c>
      <c r="J52">
        <v>3317</v>
      </c>
      <c r="L52">
        <v>1069</v>
      </c>
      <c r="M52">
        <v>3.83</v>
      </c>
      <c r="N52">
        <v>5.5019999999999998</v>
      </c>
      <c r="O52">
        <v>1.6719999999999999</v>
      </c>
      <c r="Q52">
        <v>0.188</v>
      </c>
      <c r="R52">
        <v>1</v>
      </c>
      <c r="S52">
        <v>0</v>
      </c>
      <c r="T52">
        <v>0</v>
      </c>
      <c r="V52">
        <v>0</v>
      </c>
      <c r="Y52" t="s">
        <v>52</v>
      </c>
      <c r="Z52" s="2">
        <v>0.82120370370370377</v>
      </c>
      <c r="AB52">
        <v>1</v>
      </c>
      <c r="AE52">
        <f>ABS(100*(M52-M53)/(AVERAGE(M52:M53)))</f>
        <v>0.39087947882736479</v>
      </c>
      <c r="AJ52">
        <f>ABS(100*(O52-O53)/(AVERAGE(O52:O53)))</f>
        <v>4.7764849969381409</v>
      </c>
      <c r="AO52">
        <f>ABS(100*(Q52-Q53)/(AVERAGE(Q52:Q53)))</f>
        <v>2.695417789757415</v>
      </c>
      <c r="AS52">
        <f>AVERAGE(M52:M53)</f>
        <v>3.8375000000000004</v>
      </c>
      <c r="AT52">
        <f>AVERAGE(N52:N53)</f>
        <v>5.4704999999999995</v>
      </c>
      <c r="AU52">
        <f>AVERAGE(O52:O53)</f>
        <v>1.633</v>
      </c>
      <c r="AV52">
        <f>AVERAGE(Q52:Q53)</f>
        <v>0.1855</v>
      </c>
    </row>
    <row r="53" spans="1:48" x14ac:dyDescent="0.2">
      <c r="A53">
        <v>52</v>
      </c>
      <c r="B53">
        <v>25</v>
      </c>
      <c r="C53" t="s">
        <v>71</v>
      </c>
      <c r="D53" t="s">
        <v>47</v>
      </c>
      <c r="E53" t="s">
        <v>51</v>
      </c>
      <c r="G53">
        <v>0.3</v>
      </c>
      <c r="H53">
        <v>0.3</v>
      </c>
      <c r="I53">
        <v>906</v>
      </c>
      <c r="J53">
        <v>3279</v>
      </c>
      <c r="L53">
        <v>1041</v>
      </c>
      <c r="M53">
        <v>3.8450000000000002</v>
      </c>
      <c r="N53">
        <v>5.4390000000000001</v>
      </c>
      <c r="O53">
        <v>1.5940000000000001</v>
      </c>
      <c r="Q53">
        <v>0.183</v>
      </c>
      <c r="R53">
        <v>1</v>
      </c>
      <c r="S53">
        <v>0</v>
      </c>
      <c r="T53">
        <v>0</v>
      </c>
      <c r="V53">
        <v>0</v>
      </c>
      <c r="Y53" t="s">
        <v>52</v>
      </c>
      <c r="Z53" s="2">
        <v>0.82671296296296293</v>
      </c>
      <c r="AB53">
        <v>1</v>
      </c>
    </row>
    <row r="54" spans="1:48" x14ac:dyDescent="0.2">
      <c r="A54">
        <v>53</v>
      </c>
      <c r="B54">
        <v>26</v>
      </c>
      <c r="C54" t="s">
        <v>72</v>
      </c>
      <c r="D54" t="s">
        <v>47</v>
      </c>
      <c r="E54" t="s">
        <v>51</v>
      </c>
      <c r="G54">
        <v>0.3</v>
      </c>
      <c r="H54">
        <v>0.3</v>
      </c>
      <c r="I54">
        <v>895</v>
      </c>
      <c r="J54">
        <v>3054</v>
      </c>
      <c r="L54">
        <v>1001</v>
      </c>
      <c r="M54">
        <v>3.7970000000000002</v>
      </c>
      <c r="N54">
        <v>5.0629999999999997</v>
      </c>
      <c r="O54">
        <v>1.266</v>
      </c>
      <c r="Q54">
        <v>0.17599999999999999</v>
      </c>
      <c r="R54">
        <v>1</v>
      </c>
      <c r="S54">
        <v>0</v>
      </c>
      <c r="T54">
        <v>0</v>
      </c>
      <c r="V54">
        <v>0</v>
      </c>
      <c r="Y54" t="s">
        <v>52</v>
      </c>
      <c r="Z54" s="2">
        <v>0.83668981481481486</v>
      </c>
      <c r="AB54">
        <v>1</v>
      </c>
      <c r="AE54">
        <f>ABS(100*(M54-M55)/(AVERAGE(M54:M55)))</f>
        <v>1.1655629139072856</v>
      </c>
      <c r="AJ54">
        <f>ABS(100*(O54-O55)/(AVERAGE(O54:O55)))</f>
        <v>3.3398058252427125</v>
      </c>
      <c r="AO54">
        <f>ABS(100*(Q54-Q55)/(AVERAGE(Q54:Q55)))</f>
        <v>3.8997214484679703</v>
      </c>
      <c r="AS54">
        <f>AVERAGE(M54:M55)</f>
        <v>3.7750000000000004</v>
      </c>
      <c r="AT54">
        <f>AVERAGE(N54:N55)</f>
        <v>5.0619999999999994</v>
      </c>
      <c r="AU54">
        <f>AVERAGE(O54:O55)</f>
        <v>1.2875000000000001</v>
      </c>
      <c r="AV54">
        <f>AVERAGE(Q54:Q55)</f>
        <v>0.17949999999999999</v>
      </c>
    </row>
    <row r="55" spans="1:48" x14ac:dyDescent="0.2">
      <c r="A55">
        <v>54</v>
      </c>
      <c r="B55">
        <v>26</v>
      </c>
      <c r="C55" t="s">
        <v>72</v>
      </c>
      <c r="D55" t="s">
        <v>47</v>
      </c>
      <c r="E55" t="s">
        <v>51</v>
      </c>
      <c r="G55">
        <v>0.3</v>
      </c>
      <c r="H55">
        <v>0.3</v>
      </c>
      <c r="I55">
        <v>884</v>
      </c>
      <c r="J55">
        <v>3053</v>
      </c>
      <c r="L55">
        <v>1040</v>
      </c>
      <c r="M55">
        <v>3.7530000000000001</v>
      </c>
      <c r="N55">
        <v>5.0609999999999999</v>
      </c>
      <c r="O55">
        <v>1.3089999999999999</v>
      </c>
      <c r="Q55">
        <v>0.183</v>
      </c>
      <c r="R55">
        <v>1</v>
      </c>
      <c r="S55">
        <v>0</v>
      </c>
      <c r="T55">
        <v>0</v>
      </c>
      <c r="V55">
        <v>0</v>
      </c>
      <c r="Y55" t="s">
        <v>52</v>
      </c>
      <c r="Z55" s="2">
        <v>0.84225694444444443</v>
      </c>
      <c r="AB55">
        <v>1</v>
      </c>
    </row>
    <row r="56" spans="1:48" x14ac:dyDescent="0.2">
      <c r="A56">
        <v>55</v>
      </c>
      <c r="B56">
        <v>27</v>
      </c>
      <c r="C56" t="s">
        <v>73</v>
      </c>
      <c r="D56" t="s">
        <v>47</v>
      </c>
      <c r="E56" t="s">
        <v>51</v>
      </c>
      <c r="G56">
        <v>0.3</v>
      </c>
      <c r="H56">
        <v>0.3</v>
      </c>
      <c r="I56">
        <v>1686</v>
      </c>
      <c r="J56">
        <v>3725</v>
      </c>
      <c r="L56">
        <v>645</v>
      </c>
      <c r="M56">
        <v>7.12</v>
      </c>
      <c r="N56">
        <v>6.1829999999999998</v>
      </c>
      <c r="O56">
        <v>0</v>
      </c>
      <c r="Q56">
        <v>0.114</v>
      </c>
      <c r="R56">
        <v>1</v>
      </c>
      <c r="S56">
        <v>0</v>
      </c>
      <c r="T56">
        <v>0</v>
      </c>
      <c r="V56">
        <v>0</v>
      </c>
      <c r="Y56" t="s">
        <v>52</v>
      </c>
      <c r="Z56" s="2">
        <v>0.8523842592592592</v>
      </c>
      <c r="AB56">
        <v>1</v>
      </c>
      <c r="AE56">
        <f>ABS(100*(M56-M57)/(AVERAGE(M56:M57)))</f>
        <v>1.3254272758981478</v>
      </c>
      <c r="AJ56" t="e">
        <f>ABS(100*(O56-O57)/(AVERAGE(O56:O57)))</f>
        <v>#DIV/0!</v>
      </c>
      <c r="AO56">
        <f>ABS(100*(Q56-Q57)/(AVERAGE(Q56:Q57)))</f>
        <v>4.2918454935622243</v>
      </c>
      <c r="AS56">
        <f>AVERAGE(M56:M57)</f>
        <v>7.1675000000000004</v>
      </c>
      <c r="AT56">
        <f>AVERAGE(N56:N57)</f>
        <v>6.1980000000000004</v>
      </c>
      <c r="AU56">
        <f>AVERAGE(O56:O57)</f>
        <v>0</v>
      </c>
      <c r="AV56">
        <f>AVERAGE(Q56:Q57)</f>
        <v>0.11649999999999999</v>
      </c>
    </row>
    <row r="57" spans="1:48" x14ac:dyDescent="0.2">
      <c r="A57">
        <v>56</v>
      </c>
      <c r="B57">
        <v>27</v>
      </c>
      <c r="C57" t="s">
        <v>73</v>
      </c>
      <c r="D57" t="s">
        <v>47</v>
      </c>
      <c r="E57" t="s">
        <v>51</v>
      </c>
      <c r="G57">
        <v>0.3</v>
      </c>
      <c r="H57">
        <v>0.3</v>
      </c>
      <c r="I57">
        <v>1709</v>
      </c>
      <c r="J57">
        <v>3743</v>
      </c>
      <c r="L57">
        <v>670</v>
      </c>
      <c r="M57">
        <v>7.2149999999999999</v>
      </c>
      <c r="N57">
        <v>6.2130000000000001</v>
      </c>
      <c r="O57">
        <v>0</v>
      </c>
      <c r="Q57">
        <v>0.11899999999999999</v>
      </c>
      <c r="R57">
        <v>1</v>
      </c>
      <c r="S57">
        <v>0</v>
      </c>
      <c r="T57">
        <v>0</v>
      </c>
      <c r="V57">
        <v>0</v>
      </c>
      <c r="Y57" t="s">
        <v>52</v>
      </c>
      <c r="Z57" s="2">
        <v>0.85804398148148142</v>
      </c>
      <c r="AB57">
        <v>1</v>
      </c>
    </row>
    <row r="58" spans="1:48" x14ac:dyDescent="0.2">
      <c r="A58">
        <v>57</v>
      </c>
      <c r="B58">
        <v>28</v>
      </c>
      <c r="C58" t="s">
        <v>74</v>
      </c>
      <c r="D58" t="s">
        <v>47</v>
      </c>
      <c r="E58" t="s">
        <v>51</v>
      </c>
      <c r="G58">
        <v>0.3</v>
      </c>
      <c r="H58">
        <v>0.3</v>
      </c>
      <c r="I58">
        <v>1211</v>
      </c>
      <c r="J58">
        <v>3105</v>
      </c>
      <c r="L58">
        <v>1228</v>
      </c>
      <c r="M58">
        <v>5.125</v>
      </c>
      <c r="N58">
        <v>5.149</v>
      </c>
      <c r="O58">
        <v>2.4E-2</v>
      </c>
      <c r="Q58">
        <v>0.216</v>
      </c>
      <c r="R58">
        <v>1</v>
      </c>
      <c r="S58">
        <v>0</v>
      </c>
      <c r="T58">
        <v>0</v>
      </c>
      <c r="V58">
        <v>0</v>
      </c>
      <c r="Y58" t="s">
        <v>52</v>
      </c>
      <c r="Z58" s="2">
        <v>0.86819444444444438</v>
      </c>
      <c r="AB58">
        <v>1</v>
      </c>
      <c r="AE58">
        <f>ABS(100*(M58-M59)/(AVERAGE(M58:M59)))</f>
        <v>1.6129032258064488</v>
      </c>
      <c r="AJ58">
        <f>ABS(100*(O58-O59)/(AVERAGE(O58:O59)))</f>
        <v>169.52380952380949</v>
      </c>
      <c r="AO58">
        <f>ABS(100*(Q58-Q59)/(AVERAGE(Q58:Q59)))</f>
        <v>0.92165898617511599</v>
      </c>
      <c r="AS58">
        <f>AVERAGE(M58:M59)</f>
        <v>5.0839999999999996</v>
      </c>
      <c r="AT58">
        <f>AVERAGE(N58:N59)</f>
        <v>5.242</v>
      </c>
      <c r="AU58">
        <f>AVERAGE(O58:O59)</f>
        <v>0.1575</v>
      </c>
      <c r="AV58">
        <f>AVERAGE(Q58:Q59)</f>
        <v>0.217</v>
      </c>
    </row>
    <row r="59" spans="1:48" x14ac:dyDescent="0.2">
      <c r="A59">
        <v>58</v>
      </c>
      <c r="B59">
        <v>28</v>
      </c>
      <c r="C59" t="s">
        <v>74</v>
      </c>
      <c r="D59" t="s">
        <v>47</v>
      </c>
      <c r="E59" t="s">
        <v>51</v>
      </c>
      <c r="G59">
        <v>0.3</v>
      </c>
      <c r="H59">
        <v>0.3</v>
      </c>
      <c r="I59">
        <v>1192</v>
      </c>
      <c r="J59">
        <v>3217</v>
      </c>
      <c r="L59">
        <v>1238</v>
      </c>
      <c r="M59">
        <v>5.0430000000000001</v>
      </c>
      <c r="N59">
        <v>5.335</v>
      </c>
      <c r="O59">
        <v>0.29099999999999998</v>
      </c>
      <c r="Q59">
        <v>0.218</v>
      </c>
      <c r="R59">
        <v>1</v>
      </c>
      <c r="S59">
        <v>0</v>
      </c>
      <c r="T59">
        <v>0</v>
      </c>
      <c r="V59">
        <v>0</v>
      </c>
      <c r="Y59" t="s">
        <v>52</v>
      </c>
      <c r="Z59" s="2">
        <v>0.87378472222222225</v>
      </c>
      <c r="AB59">
        <v>1</v>
      </c>
    </row>
    <row r="60" spans="1:48" x14ac:dyDescent="0.2">
      <c r="A60">
        <v>59</v>
      </c>
      <c r="B60">
        <v>29</v>
      </c>
      <c r="C60" t="s">
        <v>75</v>
      </c>
      <c r="D60" t="s">
        <v>47</v>
      </c>
      <c r="E60" t="s">
        <v>51</v>
      </c>
      <c r="G60">
        <v>0.3</v>
      </c>
      <c r="H60">
        <v>0.3</v>
      </c>
      <c r="I60">
        <v>1207</v>
      </c>
      <c r="J60">
        <v>2827</v>
      </c>
      <c r="L60">
        <v>881</v>
      </c>
      <c r="M60">
        <v>5.1079999999999997</v>
      </c>
      <c r="N60">
        <v>4.6849999999999996</v>
      </c>
      <c r="O60">
        <v>0</v>
      </c>
      <c r="Q60">
        <v>0.156</v>
      </c>
      <c r="R60">
        <v>1</v>
      </c>
      <c r="S60">
        <v>0</v>
      </c>
      <c r="T60">
        <v>0</v>
      </c>
      <c r="V60">
        <v>0</v>
      </c>
      <c r="Y60" t="s">
        <v>52</v>
      </c>
      <c r="Z60" s="2">
        <v>0.88391203703703702</v>
      </c>
      <c r="AB60">
        <v>1</v>
      </c>
      <c r="AE60">
        <f>ABS(100*(M60-M61)/(AVERAGE(M60:M61)))</f>
        <v>1.3224426293271201</v>
      </c>
      <c r="AJ60" t="e">
        <f>ABS(100*(O60-O61)/(AVERAGE(O60:O61)))</f>
        <v>#DIV/0!</v>
      </c>
      <c r="AO60">
        <f>ABS(100*(Q60-Q61)/(AVERAGE(Q60:Q61)))</f>
        <v>3.1545741324921162</v>
      </c>
      <c r="AS60">
        <f>AVERAGE(M60:M61)</f>
        <v>5.1419999999999995</v>
      </c>
      <c r="AT60">
        <f>AVERAGE(N60:N61)</f>
        <v>4.6974999999999998</v>
      </c>
      <c r="AU60">
        <f>AVERAGE(O60:O61)</f>
        <v>0</v>
      </c>
      <c r="AV60">
        <f>AVERAGE(Q60:Q61)</f>
        <v>0.1585</v>
      </c>
    </row>
    <row r="61" spans="1:48" x14ac:dyDescent="0.2">
      <c r="A61">
        <v>60</v>
      </c>
      <c r="B61">
        <v>29</v>
      </c>
      <c r="C61" t="s">
        <v>75</v>
      </c>
      <c r="D61" t="s">
        <v>47</v>
      </c>
      <c r="E61" t="s">
        <v>51</v>
      </c>
      <c r="G61">
        <v>0.3</v>
      </c>
      <c r="H61">
        <v>0.3</v>
      </c>
      <c r="I61">
        <v>1224</v>
      </c>
      <c r="J61">
        <v>2842</v>
      </c>
      <c r="L61">
        <v>911</v>
      </c>
      <c r="M61">
        <v>5.1760000000000002</v>
      </c>
      <c r="N61">
        <v>4.71</v>
      </c>
      <c r="O61">
        <v>0</v>
      </c>
      <c r="Q61">
        <v>0.161</v>
      </c>
      <c r="R61">
        <v>1</v>
      </c>
      <c r="S61">
        <v>0</v>
      </c>
      <c r="T61">
        <v>0</v>
      </c>
      <c r="V61">
        <v>0</v>
      </c>
      <c r="Y61" t="s">
        <v>52</v>
      </c>
      <c r="Z61" s="2">
        <v>0.88944444444444448</v>
      </c>
      <c r="AB61">
        <v>1</v>
      </c>
    </row>
    <row r="62" spans="1:48" x14ac:dyDescent="0.2">
      <c r="A62">
        <v>61</v>
      </c>
      <c r="B62">
        <v>30</v>
      </c>
      <c r="C62" t="s">
        <v>76</v>
      </c>
      <c r="D62" t="s">
        <v>47</v>
      </c>
      <c r="E62" t="s">
        <v>51</v>
      </c>
      <c r="G62">
        <v>0.3</v>
      </c>
      <c r="H62">
        <v>0.3</v>
      </c>
      <c r="I62">
        <v>1467</v>
      </c>
      <c r="J62">
        <v>4977</v>
      </c>
      <c r="L62">
        <v>1661</v>
      </c>
      <c r="M62">
        <v>6.1980000000000004</v>
      </c>
      <c r="N62">
        <v>8.2759999999999998</v>
      </c>
      <c r="O62">
        <v>2.077</v>
      </c>
      <c r="Q62">
        <v>0.29099999999999998</v>
      </c>
      <c r="R62">
        <v>1</v>
      </c>
      <c r="S62">
        <v>0</v>
      </c>
      <c r="T62">
        <v>0</v>
      </c>
      <c r="V62">
        <v>0</v>
      </c>
      <c r="Y62" t="s">
        <v>52</v>
      </c>
      <c r="Z62" s="2">
        <v>0.89978009259259262</v>
      </c>
      <c r="AB62">
        <v>1</v>
      </c>
      <c r="AE62">
        <f>ABS(100*(M62-M63)/(AVERAGE(M62:M63)))</f>
        <v>1.6135538523603613E-2</v>
      </c>
      <c r="AJ62">
        <f>ABS(100*(O62-O63)/(AVERAGE(O62:O63)))</f>
        <v>12.333408628868314</v>
      </c>
      <c r="AO62">
        <f>ABS(100*(Q62-Q63)/(AVERAGE(Q62:Q63)))</f>
        <v>5.3511705685618782</v>
      </c>
      <c r="AS62">
        <f>AVERAGE(M62:M63)</f>
        <v>6.1974999999999998</v>
      </c>
      <c r="AT62">
        <f>AVERAGE(N62:N63)</f>
        <v>8.4115000000000002</v>
      </c>
      <c r="AU62">
        <f>AVERAGE(O62:O63)</f>
        <v>2.2134999999999998</v>
      </c>
      <c r="AV62">
        <f>AVERAGE(Q62:Q63)</f>
        <v>0.29899999999999999</v>
      </c>
    </row>
    <row r="63" spans="1:48" x14ac:dyDescent="0.2">
      <c r="A63">
        <v>62</v>
      </c>
      <c r="B63">
        <v>30</v>
      </c>
      <c r="C63" t="s">
        <v>76</v>
      </c>
      <c r="D63" t="s">
        <v>47</v>
      </c>
      <c r="E63" t="s">
        <v>51</v>
      </c>
      <c r="G63">
        <v>0.3</v>
      </c>
      <c r="H63">
        <v>0.3</v>
      </c>
      <c r="I63">
        <v>1467</v>
      </c>
      <c r="J63">
        <v>5139</v>
      </c>
      <c r="L63">
        <v>1752</v>
      </c>
      <c r="M63">
        <v>6.1970000000000001</v>
      </c>
      <c r="N63">
        <v>8.5470000000000006</v>
      </c>
      <c r="O63">
        <v>2.35</v>
      </c>
      <c r="Q63">
        <v>0.307</v>
      </c>
      <c r="R63">
        <v>1</v>
      </c>
      <c r="S63">
        <v>0</v>
      </c>
      <c r="T63">
        <v>0</v>
      </c>
      <c r="V63">
        <v>0</v>
      </c>
      <c r="Y63" t="s">
        <v>52</v>
      </c>
      <c r="Z63" s="2">
        <v>0.90539351851851846</v>
      </c>
      <c r="AB63">
        <v>1</v>
      </c>
    </row>
    <row r="64" spans="1:48" x14ac:dyDescent="0.2">
      <c r="A64">
        <v>63</v>
      </c>
      <c r="B64">
        <v>31</v>
      </c>
      <c r="C64" t="s">
        <v>77</v>
      </c>
      <c r="D64" t="s">
        <v>47</v>
      </c>
      <c r="E64" t="s">
        <v>51</v>
      </c>
      <c r="G64">
        <v>0.3</v>
      </c>
      <c r="H64">
        <v>0.3</v>
      </c>
      <c r="I64">
        <v>1983</v>
      </c>
      <c r="J64">
        <v>6608</v>
      </c>
      <c r="L64">
        <v>2811</v>
      </c>
      <c r="M64">
        <v>8.3719999999999999</v>
      </c>
      <c r="N64">
        <v>11.012</v>
      </c>
      <c r="O64">
        <v>2.641</v>
      </c>
      <c r="Q64">
        <v>0.48799999999999999</v>
      </c>
      <c r="R64">
        <v>1</v>
      </c>
      <c r="S64">
        <v>0</v>
      </c>
      <c r="T64">
        <v>0</v>
      </c>
      <c r="V64">
        <v>0</v>
      </c>
      <c r="Y64" t="s">
        <v>52</v>
      </c>
      <c r="Z64" s="2">
        <v>0.91596064814814815</v>
      </c>
      <c r="AB64">
        <v>1</v>
      </c>
      <c r="AE64">
        <f>ABS(100*(M64-M65)/(AVERAGE(M64:M65)))</f>
        <v>0.797097138778183</v>
      </c>
      <c r="AJ64">
        <f>ABS(100*(O64-O65)/(AVERAGE(O64:O65)))</f>
        <v>3.5335689045936465</v>
      </c>
      <c r="AO64">
        <f>ABS(100*(Q64-Q65)/(AVERAGE(Q64:Q65)))</f>
        <v>0.81632653061224569</v>
      </c>
      <c r="AS64">
        <f>AVERAGE(M64:M65)</f>
        <v>8.4055</v>
      </c>
      <c r="AT64">
        <f>AVERAGE(N64:N65)</f>
        <v>11.093500000000001</v>
      </c>
      <c r="AU64">
        <f>AVERAGE(O64:O65)</f>
        <v>2.6885000000000003</v>
      </c>
      <c r="AV64">
        <f>AVERAGE(Q64:Q65)</f>
        <v>0.49</v>
      </c>
    </row>
    <row r="65" spans="1:48" x14ac:dyDescent="0.2">
      <c r="A65">
        <v>64</v>
      </c>
      <c r="B65">
        <v>31</v>
      </c>
      <c r="C65" t="s">
        <v>77</v>
      </c>
      <c r="D65" t="s">
        <v>47</v>
      </c>
      <c r="E65" t="s">
        <v>51</v>
      </c>
      <c r="G65">
        <v>0.3</v>
      </c>
      <c r="H65">
        <v>0.3</v>
      </c>
      <c r="I65">
        <v>1999</v>
      </c>
      <c r="J65">
        <v>6704</v>
      </c>
      <c r="L65">
        <v>2838</v>
      </c>
      <c r="M65">
        <v>8.4390000000000001</v>
      </c>
      <c r="N65">
        <v>11.175000000000001</v>
      </c>
      <c r="O65">
        <v>2.7360000000000002</v>
      </c>
      <c r="Q65">
        <v>0.49199999999999999</v>
      </c>
      <c r="R65">
        <v>1</v>
      </c>
      <c r="S65">
        <v>0</v>
      </c>
      <c r="T65">
        <v>0</v>
      </c>
      <c r="V65">
        <v>0</v>
      </c>
      <c r="Y65" t="s">
        <v>52</v>
      </c>
      <c r="Z65" s="2">
        <v>0.92179398148148151</v>
      </c>
      <c r="AB65">
        <v>1</v>
      </c>
    </row>
    <row r="66" spans="1:48" x14ac:dyDescent="0.2">
      <c r="A66">
        <v>65</v>
      </c>
      <c r="B66">
        <v>32</v>
      </c>
      <c r="C66" t="s">
        <v>78</v>
      </c>
      <c r="D66" t="s">
        <v>47</v>
      </c>
      <c r="E66" t="s">
        <v>51</v>
      </c>
      <c r="G66">
        <v>0.3</v>
      </c>
      <c r="H66">
        <v>0.3</v>
      </c>
      <c r="I66">
        <v>1560</v>
      </c>
      <c r="J66">
        <v>3488</v>
      </c>
      <c r="L66">
        <v>1868</v>
      </c>
      <c r="M66">
        <v>6.5910000000000002</v>
      </c>
      <c r="N66">
        <v>5.7880000000000003</v>
      </c>
      <c r="O66">
        <v>0</v>
      </c>
      <c r="Q66">
        <v>0.32600000000000001</v>
      </c>
      <c r="R66">
        <v>1</v>
      </c>
      <c r="S66">
        <v>0</v>
      </c>
      <c r="T66">
        <v>0</v>
      </c>
      <c r="V66">
        <v>0</v>
      </c>
      <c r="Y66" t="s">
        <v>52</v>
      </c>
      <c r="Z66" s="2">
        <v>0.93199074074074073</v>
      </c>
      <c r="AB66">
        <v>1</v>
      </c>
      <c r="AE66">
        <f>ABS(100*(M66-M67)/(AVERAGE(M66:M67)))</f>
        <v>3.1949835771872128</v>
      </c>
      <c r="AG66">
        <f>100*((AVERAGE(M64:M65)*50)-(AVERAGE(M54:M55)*50))/(1000*0.15)</f>
        <v>154.34999999999997</v>
      </c>
      <c r="AJ66" t="e">
        <f>ABS(100*(O66-O67)/(AVERAGE(O66:O67)))</f>
        <v>#DIV/0!</v>
      </c>
      <c r="AL66">
        <f>100*((AVERAGE(O64:O65)*50)-(AVERAGE(O54:O55)*50))/(1000*0.15)</f>
        <v>46.7</v>
      </c>
      <c r="AO66">
        <f>ABS(100*(Q66-Q67)/(AVERAGE(Q66:Q67)))</f>
        <v>5.6631892697466348</v>
      </c>
      <c r="AQ66">
        <f>100*((AVERAGE(Q64:Q65)*50)-(AVERAGE(Q54:Q55)*50))/(100*0.15)</f>
        <v>103.5</v>
      </c>
      <c r="AS66">
        <f>AVERAGE(M66:M67)</f>
        <v>6.6980000000000004</v>
      </c>
      <c r="AT66">
        <f>AVERAGE(N66:N67)</f>
        <v>5.8875000000000002</v>
      </c>
      <c r="AU66">
        <f>AVERAGE(O66:O67)</f>
        <v>0</v>
      </c>
      <c r="AV66">
        <f>AVERAGE(Q66:Q67)</f>
        <v>0.33550000000000002</v>
      </c>
    </row>
    <row r="67" spans="1:48" x14ac:dyDescent="0.2">
      <c r="A67">
        <v>66</v>
      </c>
      <c r="B67">
        <v>32</v>
      </c>
      <c r="C67" t="s">
        <v>78</v>
      </c>
      <c r="D67" t="s">
        <v>47</v>
      </c>
      <c r="E67" t="s">
        <v>51</v>
      </c>
      <c r="G67">
        <v>0.3</v>
      </c>
      <c r="H67">
        <v>0.3</v>
      </c>
      <c r="I67">
        <v>1611</v>
      </c>
      <c r="J67">
        <v>3608</v>
      </c>
      <c r="L67">
        <v>1978</v>
      </c>
      <c r="M67">
        <v>6.8049999999999997</v>
      </c>
      <c r="N67">
        <v>5.9870000000000001</v>
      </c>
      <c r="O67">
        <v>0</v>
      </c>
      <c r="Q67">
        <v>0.34499999999999997</v>
      </c>
      <c r="R67">
        <v>1</v>
      </c>
      <c r="S67">
        <v>0</v>
      </c>
      <c r="T67">
        <v>0</v>
      </c>
      <c r="V67">
        <v>0</v>
      </c>
      <c r="Y67" t="s">
        <v>52</v>
      </c>
      <c r="Z67" s="2">
        <v>0.93762731481481476</v>
      </c>
      <c r="AB67">
        <v>1</v>
      </c>
    </row>
    <row r="68" spans="1:48" x14ac:dyDescent="0.2">
      <c r="A68">
        <v>67</v>
      </c>
      <c r="B68">
        <v>1</v>
      </c>
      <c r="D68" t="s">
        <v>48</v>
      </c>
      <c r="Y68" t="s">
        <v>52</v>
      </c>
      <c r="Z68" s="2">
        <v>0.94195601851851851</v>
      </c>
      <c r="AB68">
        <v>1</v>
      </c>
      <c r="AE68">
        <f>ABS(100*(M69-M70)/(AVERAGE(M69:M70)))</f>
        <v>24.746450304259646</v>
      </c>
      <c r="AF68">
        <f>ABS(100*((AVERAGE(M66:M67)-AVERAGE(M50:M51))/(AVERAGE(M50:M51,M66:M67))))</f>
        <v>6.3392244027612055</v>
      </c>
      <c r="AJ68">
        <f>ABS(100*(O69-O70)/(AVERAGE(O69:O70)))</f>
        <v>200</v>
      </c>
      <c r="AK68" t="e">
        <f>ABS(100*((AVERAGE(O66:O67)-AVERAGE(O50:O51))/(AVERAGE(O50:O51,O66:O67))))</f>
        <v>#DIV/0!</v>
      </c>
      <c r="AO68">
        <f>ABS(100*(Q69-Q70)/(AVERAGE(Q69:Q70)))</f>
        <v>28.571428571428584</v>
      </c>
      <c r="AP68">
        <f>ABS(100*((AVERAGE(Q66:Q67)-AVERAGE(Q50:Q51))/(AVERAGE(Q50:Q51,Q66:Q67))))</f>
        <v>4.2304886943836486</v>
      </c>
      <c r="AS68">
        <f>AVERAGE(M68:M69)</f>
        <v>0.216</v>
      </c>
      <c r="AT68">
        <f>AVERAGE(N68:N69)</f>
        <v>0.249</v>
      </c>
      <c r="AU68">
        <f>AVERAGE(O68:O69)</f>
        <v>3.3000000000000002E-2</v>
      </c>
      <c r="AV68">
        <f>AVERAGE(Q68:Q69)</f>
        <v>1.7999999999999999E-2</v>
      </c>
    </row>
    <row r="69" spans="1:48" x14ac:dyDescent="0.2">
      <c r="A69">
        <v>68</v>
      </c>
      <c r="B69">
        <v>2</v>
      </c>
      <c r="C69" t="s">
        <v>49</v>
      </c>
      <c r="D69" t="s">
        <v>47</v>
      </c>
      <c r="E69" t="s">
        <v>51</v>
      </c>
      <c r="G69">
        <v>0.3</v>
      </c>
      <c r="H69">
        <v>0.3</v>
      </c>
      <c r="I69">
        <v>37</v>
      </c>
      <c r="J69">
        <v>155</v>
      </c>
      <c r="L69">
        <v>95</v>
      </c>
      <c r="M69">
        <v>0.216</v>
      </c>
      <c r="N69">
        <v>0.249</v>
      </c>
      <c r="O69">
        <v>3.3000000000000002E-2</v>
      </c>
      <c r="Q69">
        <v>1.7999999999999999E-2</v>
      </c>
      <c r="R69">
        <v>1</v>
      </c>
      <c r="S69">
        <v>0</v>
      </c>
      <c r="T69">
        <v>0</v>
      </c>
      <c r="V69">
        <v>0</v>
      </c>
      <c r="Y69" t="s">
        <v>52</v>
      </c>
      <c r="Z69" s="2">
        <v>0.95150462962962967</v>
      </c>
      <c r="AB69">
        <v>1</v>
      </c>
    </row>
    <row r="70" spans="1:48" x14ac:dyDescent="0.2">
      <c r="A70">
        <v>69</v>
      </c>
      <c r="B70">
        <v>2</v>
      </c>
      <c r="C70" t="s">
        <v>49</v>
      </c>
      <c r="D70" t="s">
        <v>47</v>
      </c>
      <c r="E70" t="s">
        <v>51</v>
      </c>
      <c r="G70">
        <v>0.3</v>
      </c>
      <c r="H70">
        <v>0.3</v>
      </c>
      <c r="I70">
        <v>52</v>
      </c>
      <c r="J70">
        <v>102</v>
      </c>
      <c r="L70">
        <v>128</v>
      </c>
      <c r="M70">
        <v>0.27700000000000002</v>
      </c>
      <c r="N70">
        <v>0.161</v>
      </c>
      <c r="O70">
        <v>0</v>
      </c>
      <c r="Q70">
        <v>2.4E-2</v>
      </c>
      <c r="R70">
        <v>1</v>
      </c>
      <c r="S70">
        <v>0</v>
      </c>
      <c r="T70">
        <v>0</v>
      </c>
      <c r="V70">
        <v>0</v>
      </c>
      <c r="Y70" t="s">
        <v>52</v>
      </c>
      <c r="Z70" s="2">
        <v>0.95689814814814811</v>
      </c>
      <c r="AB70">
        <v>1</v>
      </c>
    </row>
    <row r="71" spans="1:48" x14ac:dyDescent="0.2">
      <c r="A71">
        <v>70</v>
      </c>
      <c r="B71">
        <v>6</v>
      </c>
      <c r="C71" t="s">
        <v>53</v>
      </c>
      <c r="D71" t="s">
        <v>47</v>
      </c>
      <c r="E71" t="s">
        <v>51</v>
      </c>
      <c r="G71">
        <v>0.3</v>
      </c>
      <c r="H71">
        <v>0.3</v>
      </c>
      <c r="I71">
        <v>1101</v>
      </c>
      <c r="J71">
        <v>3664</v>
      </c>
      <c r="L71">
        <v>1902</v>
      </c>
      <c r="M71">
        <v>4.6609999999999996</v>
      </c>
      <c r="N71">
        <v>6.0810000000000004</v>
      </c>
      <c r="O71">
        <v>1.42</v>
      </c>
      <c r="Q71">
        <v>0.33200000000000002</v>
      </c>
      <c r="R71">
        <v>1</v>
      </c>
      <c r="S71">
        <v>0</v>
      </c>
      <c r="T71">
        <v>0</v>
      </c>
      <c r="V71">
        <v>0</v>
      </c>
      <c r="Y71" t="s">
        <v>52</v>
      </c>
      <c r="Z71" s="2">
        <v>0.96759259259259256</v>
      </c>
      <c r="AB71">
        <v>1</v>
      </c>
      <c r="AE71">
        <f>ABS(100*(M71-M72)/(AVERAGE(M71:M72)))</f>
        <v>0.62412568600021345</v>
      </c>
      <c r="AJ71">
        <f>ABS(100*(O71-O72)/(AVERAGE(O71:O72)))</f>
        <v>7.9134257693608383</v>
      </c>
      <c r="AO71">
        <f>ABS(100*(Q71-Q72)/(AVERAGE(Q71:Q72)))</f>
        <v>0.89955022488755698</v>
      </c>
      <c r="AS71">
        <f>AVERAGE(M71:M72)</f>
        <v>4.6464999999999996</v>
      </c>
      <c r="AT71">
        <f>AVERAGE(N71:N72)</f>
        <v>6.125</v>
      </c>
      <c r="AU71">
        <f>AVERAGE(O71:O72)</f>
        <v>1.4784999999999999</v>
      </c>
      <c r="AV71">
        <f>AVERAGE(Q71:Q72)</f>
        <v>0.33350000000000002</v>
      </c>
    </row>
    <row r="72" spans="1:48" x14ac:dyDescent="0.2">
      <c r="A72">
        <v>71</v>
      </c>
      <c r="B72">
        <v>6</v>
      </c>
      <c r="C72" t="s">
        <v>53</v>
      </c>
      <c r="D72" t="s">
        <v>47</v>
      </c>
      <c r="E72" t="s">
        <v>51</v>
      </c>
      <c r="G72">
        <v>0.3</v>
      </c>
      <c r="H72">
        <v>0.3</v>
      </c>
      <c r="I72">
        <v>1094</v>
      </c>
      <c r="J72">
        <v>3716</v>
      </c>
      <c r="L72">
        <v>1920</v>
      </c>
      <c r="M72">
        <v>4.6319999999999997</v>
      </c>
      <c r="N72">
        <v>6.1689999999999996</v>
      </c>
      <c r="O72">
        <v>1.5369999999999999</v>
      </c>
      <c r="Q72">
        <v>0.33500000000000002</v>
      </c>
      <c r="R72">
        <v>1</v>
      </c>
      <c r="S72">
        <v>0</v>
      </c>
      <c r="T72">
        <v>0</v>
      </c>
      <c r="V72">
        <v>0</v>
      </c>
      <c r="Y72" t="s">
        <v>52</v>
      </c>
      <c r="Z72" s="2">
        <v>0.97347222222222218</v>
      </c>
      <c r="AB72">
        <v>1</v>
      </c>
    </row>
    <row r="73" spans="1:48" x14ac:dyDescent="0.2">
      <c r="A73">
        <v>72</v>
      </c>
      <c r="B73">
        <v>3</v>
      </c>
      <c r="C73" t="s">
        <v>50</v>
      </c>
      <c r="D73" t="s">
        <v>47</v>
      </c>
      <c r="E73" t="s">
        <v>51</v>
      </c>
      <c r="G73">
        <v>0.3</v>
      </c>
      <c r="H73">
        <v>0.3</v>
      </c>
      <c r="I73">
        <v>0</v>
      </c>
      <c r="J73">
        <v>196</v>
      </c>
      <c r="L73">
        <v>147</v>
      </c>
      <c r="M73">
        <v>0</v>
      </c>
      <c r="N73">
        <v>0.316</v>
      </c>
      <c r="O73">
        <v>0.316</v>
      </c>
      <c r="Q73">
        <v>2.7E-2</v>
      </c>
      <c r="R73">
        <v>1</v>
      </c>
      <c r="S73">
        <v>0</v>
      </c>
      <c r="T73">
        <v>0</v>
      </c>
      <c r="V73">
        <v>0</v>
      </c>
      <c r="Y73" t="s">
        <v>52</v>
      </c>
      <c r="Z73" s="2">
        <v>0.98363425925925929</v>
      </c>
      <c r="AB73">
        <v>1</v>
      </c>
      <c r="AD73">
        <f>ABS(100*(AVERAGE(M71:M72)-3.24)/3.24)</f>
        <v>43.410493827160472</v>
      </c>
      <c r="AE73">
        <f>ABS(100*(M73-M74)/(AVERAGE(M73:M74)))</f>
        <v>199.99999999999997</v>
      </c>
      <c r="AI73">
        <f>ABS(100*(AVERAGE(O71:O72)-4.3)/4.3)</f>
        <v>65.616279069767444</v>
      </c>
      <c r="AJ73">
        <f>ABS(100*(O73-O74)/(AVERAGE(O73:O74)))</f>
        <v>158.86755613407095</v>
      </c>
      <c r="AN73">
        <f>ABS(100*(AVERAGE(Q71:Q72)-0.3)/0.3)</f>
        <v>11.166666666666679</v>
      </c>
      <c r="AO73">
        <f>ABS(100*(Q73-Q74)/(AVERAGE(Q73:Q74)))</f>
        <v>167.66467065868261</v>
      </c>
      <c r="AR73" s="3"/>
      <c r="AS73">
        <f>AVERAGE(M73:M74)</f>
        <v>9.8500000000000004E-2</v>
      </c>
      <c r="AT73">
        <f>AVERAGE(N73:N74)</f>
        <v>1.635</v>
      </c>
      <c r="AU73">
        <f>AVERAGE(O73:O74)</f>
        <v>1.5365</v>
      </c>
      <c r="AV73">
        <f>AVERAGE(Q73:Q74)</f>
        <v>0.16700000000000001</v>
      </c>
    </row>
    <row r="74" spans="1:48" x14ac:dyDescent="0.2">
      <c r="A74">
        <v>73</v>
      </c>
      <c r="B74">
        <v>3</v>
      </c>
      <c r="C74" t="s">
        <v>50</v>
      </c>
      <c r="D74" t="s">
        <v>47</v>
      </c>
      <c r="E74" t="s">
        <v>51</v>
      </c>
      <c r="G74">
        <v>0.3</v>
      </c>
      <c r="H74">
        <v>0.3</v>
      </c>
      <c r="I74">
        <v>32</v>
      </c>
      <c r="J74">
        <v>1786</v>
      </c>
      <c r="L74">
        <v>1754</v>
      </c>
      <c r="M74">
        <v>0.19700000000000001</v>
      </c>
      <c r="N74">
        <v>2.9540000000000002</v>
      </c>
      <c r="O74">
        <v>2.7570000000000001</v>
      </c>
      <c r="Q74">
        <v>0.307</v>
      </c>
      <c r="R74">
        <v>1</v>
      </c>
      <c r="S74">
        <v>0</v>
      </c>
      <c r="T74">
        <v>0</v>
      </c>
      <c r="V74">
        <v>0</v>
      </c>
      <c r="Y74" t="s">
        <v>52</v>
      </c>
      <c r="Z74" s="2">
        <v>0.98901620370370369</v>
      </c>
      <c r="AB74">
        <v>1</v>
      </c>
    </row>
    <row r="75" spans="1:48" x14ac:dyDescent="0.2">
      <c r="A75">
        <v>74</v>
      </c>
      <c r="B75">
        <v>1</v>
      </c>
      <c r="D75" t="s">
        <v>48</v>
      </c>
      <c r="Y75" t="s">
        <v>52</v>
      </c>
      <c r="Z75" s="2">
        <v>0.99333333333333329</v>
      </c>
      <c r="AB75">
        <v>1</v>
      </c>
    </row>
    <row r="76" spans="1:48" x14ac:dyDescent="0.2">
      <c r="A76">
        <v>75</v>
      </c>
      <c r="B76">
        <v>3</v>
      </c>
      <c r="R76">
        <v>1</v>
      </c>
    </row>
  </sheetData>
  <conditionalFormatting sqref="AE2:AF6 AH2:AH6 AM2:AM6 AM8 AH8 AE8:AF8 AM39 AH39 AJ35 AJ39:AK39 AJ8:AK8 AJ2:AK6 AO35 AO39:AP39 AO8:AP8 AO2:AP6 AO66:AP70 AJ66:AK70 AM66:AM70 AH66:AH70 AE66:AF70 AJ36:AK37 AJ10:AK34 AO36:AP37 AO10:AP34 AM10:AM37 AH10:AH37 AE10:AF37">
    <cfRule type="cellIs" dxfId="41" priority="56" operator="greaterThan">
      <formula>20</formula>
    </cfRule>
  </conditionalFormatting>
  <conditionalFormatting sqref="AG2:AG6 AQ2:AQ6 AL2:AL6 AL8 AQ8 AG8 AL39 AQ39 AG10:AG32 AQ10:AQ32 AL10:AL32 AL66:AL70 AQ66:AQ70 AG66:AG70 AG34:AG37 AL34:AL37 AQ34:AQ37">
    <cfRule type="cellIs" dxfId="40" priority="55" operator="between">
      <formula>80</formula>
      <formula>120</formula>
    </cfRule>
  </conditionalFormatting>
  <conditionalFormatting sqref="AE9:AF9 AH9 AM9 AJ9:AK9 AO9:AP9">
    <cfRule type="cellIs" dxfId="39" priority="42" operator="greaterThan">
      <formula>20</formula>
    </cfRule>
  </conditionalFormatting>
  <conditionalFormatting sqref="AG9 AQ9 AL9">
    <cfRule type="cellIs" dxfId="38" priority="41" operator="between">
      <formula>80</formula>
      <formula>120</formula>
    </cfRule>
  </conditionalFormatting>
  <conditionalFormatting sqref="AM7 AH7 AE7:AF7 AJ7:AK7 AO7:AP7">
    <cfRule type="cellIs" dxfId="37" priority="44" operator="greaterThan">
      <formula>20</formula>
    </cfRule>
  </conditionalFormatting>
  <conditionalFormatting sqref="AL7 AQ7 AG7">
    <cfRule type="cellIs" dxfId="36" priority="43" operator="between">
      <formula>80</formula>
      <formula>120</formula>
    </cfRule>
  </conditionalFormatting>
  <conditionalFormatting sqref="AQ38">
    <cfRule type="cellIs" dxfId="35" priority="36" operator="between">
      <formula>80</formula>
      <formula>120</formula>
    </cfRule>
  </conditionalFormatting>
  <conditionalFormatting sqref="AE37:AF37">
    <cfRule type="cellIs" dxfId="34" priority="35" operator="greaterThan">
      <formula>20</formula>
    </cfRule>
  </conditionalFormatting>
  <conditionalFormatting sqref="AG37">
    <cfRule type="cellIs" dxfId="33" priority="34" operator="between">
      <formula>80</formula>
      <formula>120</formula>
    </cfRule>
  </conditionalFormatting>
  <conditionalFormatting sqref="AE39:AF39">
    <cfRule type="cellIs" dxfId="32" priority="33" operator="greaterThan">
      <formula>20</formula>
    </cfRule>
  </conditionalFormatting>
  <conditionalFormatting sqref="AG39">
    <cfRule type="cellIs" dxfId="31" priority="32" operator="between">
      <formula>80</formula>
      <formula>120</formula>
    </cfRule>
  </conditionalFormatting>
  <conditionalFormatting sqref="AM33 AJ33:AK33 AO33:AP33">
    <cfRule type="cellIs" dxfId="30" priority="31" operator="greaterThan">
      <formula>20</formula>
    </cfRule>
  </conditionalFormatting>
  <conditionalFormatting sqref="AM41 AH41 AE41:AF41 AE43:AF65 AH43:AH65 AM43:AM65 AJ43:AK65 AJ41:AK41 AO43:AP65 AO41:AP41">
    <cfRule type="cellIs" dxfId="29" priority="30" operator="greaterThan">
      <formula>20</formula>
    </cfRule>
  </conditionalFormatting>
  <conditionalFormatting sqref="AL41 AQ41 AG41 AG43:AG65 AQ43:AQ65 AL43:AL65">
    <cfRule type="cellIs" dxfId="28" priority="29" operator="between">
      <formula>80</formula>
      <formula>120</formula>
    </cfRule>
  </conditionalFormatting>
  <conditionalFormatting sqref="AE42:AF42 AH42 AM42 AJ42:AK42 AO42:AP42">
    <cfRule type="cellIs" dxfId="27" priority="26" operator="greaterThan">
      <formula>20</formula>
    </cfRule>
  </conditionalFormatting>
  <conditionalFormatting sqref="AG42 AQ42 AL42">
    <cfRule type="cellIs" dxfId="26" priority="25" operator="between">
      <formula>80</formula>
      <formula>120</formula>
    </cfRule>
  </conditionalFormatting>
  <conditionalFormatting sqref="AM40 AH40 AE40:AF40 AJ40:AK40 AO40:AP40">
    <cfRule type="cellIs" dxfId="25" priority="28" operator="greaterThan">
      <formula>20</formula>
    </cfRule>
  </conditionalFormatting>
  <conditionalFormatting sqref="AL40 AQ40 AG40">
    <cfRule type="cellIs" dxfId="24" priority="27" operator="between">
      <formula>80</formula>
      <formula>120</formula>
    </cfRule>
  </conditionalFormatting>
  <conditionalFormatting sqref="AM66 AJ66:AK66 AO66:AP66">
    <cfRule type="cellIs" dxfId="23" priority="24" operator="greaterThan">
      <formula>20</formula>
    </cfRule>
  </conditionalFormatting>
  <conditionalFormatting sqref="AL66 AQ66">
    <cfRule type="cellIs" dxfId="22" priority="23" operator="between">
      <formula>80</formula>
      <formula>120</formula>
    </cfRule>
  </conditionalFormatting>
  <conditionalFormatting sqref="AE38:AF38 AH38 AM38 AJ38:AK38 AO38:AP38">
    <cfRule type="cellIs" dxfId="21" priority="22" operator="greaterThan">
      <formula>20</formula>
    </cfRule>
  </conditionalFormatting>
  <conditionalFormatting sqref="AG38 AL38">
    <cfRule type="cellIs" dxfId="20" priority="21" operator="between">
      <formula>80</formula>
      <formula>120</formula>
    </cfRule>
  </conditionalFormatting>
  <conditionalFormatting sqref="AM72 AH72 AJ72:AK72 AO72:AP72">
    <cfRule type="cellIs" dxfId="19" priority="20" operator="greaterThan">
      <formula>20</formula>
    </cfRule>
  </conditionalFormatting>
  <conditionalFormatting sqref="AL72 AQ72">
    <cfRule type="cellIs" dxfId="18" priority="19" operator="between">
      <formula>80</formula>
      <formula>120</formula>
    </cfRule>
  </conditionalFormatting>
  <conditionalFormatting sqref="AQ71">
    <cfRule type="cellIs" dxfId="17" priority="18" operator="between">
      <formula>80</formula>
      <formula>120</formula>
    </cfRule>
  </conditionalFormatting>
  <conditionalFormatting sqref="AE72:AF72">
    <cfRule type="cellIs" dxfId="16" priority="17" operator="greaterThan">
      <formula>20</formula>
    </cfRule>
  </conditionalFormatting>
  <conditionalFormatting sqref="AG72">
    <cfRule type="cellIs" dxfId="15" priority="16" operator="between">
      <formula>80</formula>
      <formula>120</formula>
    </cfRule>
  </conditionalFormatting>
  <conditionalFormatting sqref="AM74 AH74 AE74:AF74 AE76:AF76 AH76 AM76 AJ76:AK76 AJ74:AK74 AO76:AP76 AO74:AP74">
    <cfRule type="cellIs" dxfId="14" priority="15" operator="greaterThan">
      <formula>20</formula>
    </cfRule>
  </conditionalFormatting>
  <conditionalFormatting sqref="AL74 AQ74 AG74 AG76 AQ76 AL76">
    <cfRule type="cellIs" dxfId="13" priority="14" operator="between">
      <formula>80</formula>
      <formula>120</formula>
    </cfRule>
  </conditionalFormatting>
  <conditionalFormatting sqref="AE75:AF75 AH75 AM75 AJ75:AK75 AO75:AP75">
    <cfRule type="cellIs" dxfId="12" priority="11" operator="greaterThan">
      <formula>20</formula>
    </cfRule>
  </conditionalFormatting>
  <conditionalFormatting sqref="AG75 AQ75 AL75">
    <cfRule type="cellIs" dxfId="11" priority="10" operator="between">
      <formula>80</formula>
      <formula>120</formula>
    </cfRule>
  </conditionalFormatting>
  <conditionalFormatting sqref="AM73 AH73 AE73:AF73 AJ73:AK73 AO73:AP73">
    <cfRule type="cellIs" dxfId="10" priority="13" operator="greaterThan">
      <formula>20</formula>
    </cfRule>
  </conditionalFormatting>
  <conditionalFormatting sqref="AL73 AQ73 AG73">
    <cfRule type="cellIs" dxfId="9" priority="12" operator="between">
      <formula>80</formula>
      <formula>120</formula>
    </cfRule>
  </conditionalFormatting>
  <conditionalFormatting sqref="AE71:AF71 AH71 AM71 AJ71:AK71 AO71:AP71">
    <cfRule type="cellIs" dxfId="8" priority="9" operator="greaterThan">
      <formula>20</formula>
    </cfRule>
  </conditionalFormatting>
  <conditionalFormatting sqref="AG71 AL71">
    <cfRule type="cellIs" dxfId="7" priority="8" operator="between">
      <formula>80</formula>
      <formula>120</formula>
    </cfRule>
  </conditionalFormatting>
  <conditionalFormatting sqref="AK35">
    <cfRule type="cellIs" dxfId="6" priority="7" operator="greaterThan">
      <formula>20</formula>
    </cfRule>
  </conditionalFormatting>
  <conditionalFormatting sqref="AP35">
    <cfRule type="cellIs" dxfId="5" priority="6" operator="greaterThan">
      <formula>20</formula>
    </cfRule>
  </conditionalFormatting>
  <conditionalFormatting sqref="AG33">
    <cfRule type="cellIs" dxfId="4" priority="5" operator="between">
      <formula>80</formula>
      <formula>120</formula>
    </cfRule>
  </conditionalFormatting>
  <conditionalFormatting sqref="AL33">
    <cfRule type="cellIs" dxfId="3" priority="4" operator="between">
      <formula>80</formula>
      <formula>120</formula>
    </cfRule>
  </conditionalFormatting>
  <conditionalFormatting sqref="AL33">
    <cfRule type="cellIs" dxfId="2" priority="3" operator="between">
      <formula>80</formula>
      <formula>120</formula>
    </cfRule>
  </conditionalFormatting>
  <conditionalFormatting sqref="AQ33">
    <cfRule type="cellIs" dxfId="1" priority="2" operator="between">
      <formula>80</formula>
      <formula>120</formula>
    </cfRule>
  </conditionalFormatting>
  <conditionalFormatting sqref="AQ33">
    <cfRule type="cellIs" dxfId="0" priority="1" operator="between">
      <formula>80</formula>
      <formula>120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17Jan2020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Wander</dc:creator>
  <cp:lastModifiedBy>Heather Wander</cp:lastModifiedBy>
  <dcterms:created xsi:type="dcterms:W3CDTF">2020-01-24T21:47:28Z</dcterms:created>
  <dcterms:modified xsi:type="dcterms:W3CDTF">2020-03-12T13:49:39Z</dcterms:modified>
</cp:coreProperties>
</file>