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19 misc analyses\TOC\WMW feb2020\"/>
    </mc:Choice>
  </mc:AlternateContent>
  <bookViews>
    <workbookView xWindow="0" yWindow="0" windowWidth="18430" windowHeight="17000" firstSheet="6" activeTab="9"/>
  </bookViews>
  <sheets>
    <sheet name="notes" sheetId="63" r:id="rId1"/>
    <sheet name="WMW17feb20 dc" sheetId="73" r:id="rId2"/>
    <sheet name="WMW 18feb20 dc" sheetId="74" r:id="rId3"/>
    <sheet name="WMW 19feb20 dc" sheetId="75" r:id="rId4"/>
    <sheet name="WMW 20feb20 dc" sheetId="68" r:id="rId5"/>
    <sheet name="WMW 21feb20 dc" sheetId="71" r:id="rId6"/>
    <sheet name="WMW 24feb20 dc" sheetId="72" r:id="rId7"/>
    <sheet name="WMW 25feb20 dc" sheetId="76" r:id="rId8"/>
    <sheet name="WMW 26feb20 dc" sheetId="77" r:id="rId9"/>
    <sheet name="WMW 27feb20 dc" sheetId="8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97" i="80" l="1"/>
  <c r="AU97" i="80"/>
  <c r="AP97" i="80"/>
  <c r="AK97" i="80"/>
  <c r="AG98" i="80"/>
  <c r="AE98" i="80"/>
  <c r="AF98" i="80" s="1"/>
  <c r="AD98" i="80"/>
  <c r="BD97" i="80"/>
  <c r="BC97" i="80"/>
  <c r="AO97" i="80"/>
  <c r="AJ97" i="80"/>
  <c r="AG97" i="80"/>
  <c r="AY97" i="80" s="1"/>
  <c r="AE97" i="80"/>
  <c r="AF97" i="80" s="1"/>
  <c r="AD97" i="80"/>
  <c r="AG105" i="80"/>
  <c r="AE105" i="80"/>
  <c r="AF105" i="80" s="1"/>
  <c r="AD105" i="80"/>
  <c r="AX104" i="80"/>
  <c r="AJ104" i="80"/>
  <c r="AG104" i="80"/>
  <c r="BF104" i="80" s="1"/>
  <c r="AE104" i="80"/>
  <c r="AO104" i="80" s="1"/>
  <c r="AD104" i="80"/>
  <c r="BC104" i="80" s="1"/>
  <c r="AG103" i="80"/>
  <c r="AE103" i="80"/>
  <c r="AF103" i="80" s="1"/>
  <c r="AD103" i="80"/>
  <c r="AG102" i="80"/>
  <c r="AY102" i="80" s="1"/>
  <c r="AE102" i="80"/>
  <c r="AO102" i="80" s="1"/>
  <c r="AD102" i="80"/>
  <c r="BC102" i="80" s="1"/>
  <c r="AG101" i="80"/>
  <c r="AE101" i="80"/>
  <c r="AF101" i="80" s="1"/>
  <c r="AD101" i="80"/>
  <c r="AG100" i="80"/>
  <c r="AE100" i="80"/>
  <c r="AF100" i="80" s="1"/>
  <c r="AD100" i="80"/>
  <c r="AG96" i="80"/>
  <c r="AE96" i="80"/>
  <c r="AO95" i="80" s="1"/>
  <c r="AD96" i="80"/>
  <c r="AY95" i="80"/>
  <c r="AG95" i="80"/>
  <c r="BF95" i="80" s="1"/>
  <c r="AE95" i="80"/>
  <c r="AF95" i="80" s="1"/>
  <c r="AD95" i="80"/>
  <c r="AJ95" i="80" s="1"/>
  <c r="AG94" i="80"/>
  <c r="AE94" i="80"/>
  <c r="AF94" i="80" s="1"/>
  <c r="AD94" i="80"/>
  <c r="AY93" i="80"/>
  <c r="AO93" i="80"/>
  <c r="AG93" i="80"/>
  <c r="BF93" i="80" s="1"/>
  <c r="AE93" i="80"/>
  <c r="AF93" i="80" s="1"/>
  <c r="AD93" i="80"/>
  <c r="AJ93" i="80" s="1"/>
  <c r="AG92" i="80"/>
  <c r="AY91" i="80" s="1"/>
  <c r="AE92" i="80"/>
  <c r="AF92" i="80" s="1"/>
  <c r="AD92" i="80"/>
  <c r="AG91" i="80"/>
  <c r="BF91" i="80" s="1"/>
  <c r="AE91" i="80"/>
  <c r="BD91" i="80" s="1"/>
  <c r="AD91" i="80"/>
  <c r="AJ91" i="80" s="1"/>
  <c r="AG90" i="80"/>
  <c r="AE90" i="80"/>
  <c r="AO89" i="80" s="1"/>
  <c r="AD90" i="80"/>
  <c r="AY89" i="80"/>
  <c r="AG89" i="80"/>
  <c r="BF89" i="80" s="1"/>
  <c r="AE89" i="80"/>
  <c r="BD89" i="80" s="1"/>
  <c r="AD89" i="80"/>
  <c r="AJ89" i="80" s="1"/>
  <c r="AT97" i="80" l="1"/>
  <c r="BE97" i="80"/>
  <c r="BF97" i="80"/>
  <c r="BF102" i="80"/>
  <c r="AY104" i="80"/>
  <c r="AJ102" i="80"/>
  <c r="AI104" i="80"/>
  <c r="BD102" i="80"/>
  <c r="BD104" i="80"/>
  <c r="AN104" i="80"/>
  <c r="AF102" i="80"/>
  <c r="AF104" i="80"/>
  <c r="BE95" i="80"/>
  <c r="BE93" i="80"/>
  <c r="AT93" i="80"/>
  <c r="AO91" i="80"/>
  <c r="AF90" i="80"/>
  <c r="AF96" i="80"/>
  <c r="AT95" i="80" s="1"/>
  <c r="BC89" i="80"/>
  <c r="BC91" i="80"/>
  <c r="BC93" i="80"/>
  <c r="BC95" i="80"/>
  <c r="BD93" i="80"/>
  <c r="BD95" i="80"/>
  <c r="AF89" i="80"/>
  <c r="AF91" i="80"/>
  <c r="I7" i="80"/>
  <c r="H7" i="80"/>
  <c r="G7" i="80"/>
  <c r="F7" i="80"/>
  <c r="E7" i="80"/>
  <c r="D7" i="80"/>
  <c r="I6" i="80"/>
  <c r="H6" i="80"/>
  <c r="G6" i="80"/>
  <c r="F6" i="80"/>
  <c r="E6" i="80"/>
  <c r="D6" i="80"/>
  <c r="I5" i="80"/>
  <c r="H5" i="80"/>
  <c r="G5" i="80"/>
  <c r="F5" i="80"/>
  <c r="E5" i="80"/>
  <c r="D5" i="80"/>
  <c r="I4" i="80"/>
  <c r="H4" i="80"/>
  <c r="G4" i="80"/>
  <c r="F4" i="80"/>
  <c r="E4" i="80"/>
  <c r="D4" i="80"/>
  <c r="I3" i="80"/>
  <c r="H3" i="80"/>
  <c r="G3" i="80"/>
  <c r="F3" i="80"/>
  <c r="E3" i="80"/>
  <c r="D3" i="80"/>
  <c r="I2" i="80"/>
  <c r="G2" i="80"/>
  <c r="E2" i="80"/>
  <c r="E8" i="80" s="1"/>
  <c r="AT102" i="80" l="1"/>
  <c r="BE102" i="80"/>
  <c r="AS104" i="80"/>
  <c r="BE104" i="80"/>
  <c r="AT104" i="80"/>
  <c r="BE91" i="80"/>
  <c r="AT91" i="80"/>
  <c r="AT89" i="80"/>
  <c r="BE89" i="80"/>
  <c r="E10" i="80"/>
  <c r="I9" i="80"/>
  <c r="G8" i="80"/>
  <c r="G9" i="80"/>
  <c r="I10" i="80"/>
  <c r="G10" i="80"/>
  <c r="E9" i="80"/>
  <c r="AD80" i="80" s="1"/>
  <c r="I8" i="80"/>
  <c r="I10" i="77"/>
  <c r="I9" i="77"/>
  <c r="AU47" i="77"/>
  <c r="AT22" i="77"/>
  <c r="AD20" i="80" l="1"/>
  <c r="AI20" i="80" s="1"/>
  <c r="AD28" i="80"/>
  <c r="AD82" i="80"/>
  <c r="AD13" i="80"/>
  <c r="AD44" i="80"/>
  <c r="AD49" i="80"/>
  <c r="AD59" i="80"/>
  <c r="BC59" i="80" s="1"/>
  <c r="AD72" i="80"/>
  <c r="AD75" i="80"/>
  <c r="AD18" i="80"/>
  <c r="AI18" i="80" s="1"/>
  <c r="AD30" i="80"/>
  <c r="AD84" i="80"/>
  <c r="AD46" i="80"/>
  <c r="AD23" i="80"/>
  <c r="AD47" i="80"/>
  <c r="AK47" i="80" s="1"/>
  <c r="AD22" i="80"/>
  <c r="AJ22" i="80" s="1"/>
  <c r="AD58" i="80"/>
  <c r="AD61" i="80"/>
  <c r="AD74" i="80"/>
  <c r="AD77" i="80"/>
  <c r="AG86" i="80"/>
  <c r="AG80" i="80"/>
  <c r="AG76" i="80"/>
  <c r="AG74" i="80"/>
  <c r="AG72" i="80"/>
  <c r="AG70" i="80"/>
  <c r="AG62" i="80"/>
  <c r="AG84" i="80"/>
  <c r="AG68" i="80"/>
  <c r="AG60" i="80"/>
  <c r="AG87" i="80"/>
  <c r="AG82" i="80"/>
  <c r="AG79" i="80"/>
  <c r="AG66" i="80"/>
  <c r="AG64" i="80"/>
  <c r="AG58" i="80"/>
  <c r="AG51" i="80"/>
  <c r="AG43" i="80"/>
  <c r="AG38" i="80"/>
  <c r="AG35" i="80"/>
  <c r="AG30" i="80"/>
  <c r="AG27" i="80"/>
  <c r="AG18" i="80"/>
  <c r="AX18" i="80" s="1"/>
  <c r="AG48" i="80"/>
  <c r="AG44" i="80"/>
  <c r="AG41" i="80"/>
  <c r="AG36" i="80"/>
  <c r="AG33" i="80"/>
  <c r="AG28" i="80"/>
  <c r="AG25" i="80"/>
  <c r="AG15" i="80"/>
  <c r="AG50" i="80"/>
  <c r="AG46" i="80"/>
  <c r="AG42" i="80"/>
  <c r="AG39" i="80"/>
  <c r="AG34" i="80"/>
  <c r="AG31" i="80"/>
  <c r="AG49" i="80"/>
  <c r="AG83" i="80"/>
  <c r="AG55" i="80"/>
  <c r="AG47" i="80"/>
  <c r="AG19" i="80"/>
  <c r="AX19" i="80" s="1"/>
  <c r="AG12" i="80"/>
  <c r="AG26" i="80"/>
  <c r="AG22" i="80"/>
  <c r="AG85" i="80"/>
  <c r="AG77" i="80"/>
  <c r="AG75" i="80"/>
  <c r="AG73" i="80"/>
  <c r="AG71" i="80"/>
  <c r="AG69" i="80"/>
  <c r="AG67" i="80"/>
  <c r="AG65" i="80"/>
  <c r="AG63" i="80"/>
  <c r="AG61" i="80"/>
  <c r="AG59" i="80"/>
  <c r="AG54" i="80"/>
  <c r="AG81" i="80"/>
  <c r="AG57" i="80"/>
  <c r="AG14" i="80"/>
  <c r="AG29" i="80"/>
  <c r="AG45" i="80"/>
  <c r="AG16" i="80"/>
  <c r="AG56" i="80"/>
  <c r="AG13" i="80"/>
  <c r="AG23" i="80"/>
  <c r="AG52" i="80"/>
  <c r="AG37" i="80"/>
  <c r="AG21" i="80"/>
  <c r="AX21" i="80" s="1"/>
  <c r="AG78" i="80"/>
  <c r="AG32" i="80"/>
  <c r="AG17" i="80"/>
  <c r="AX17" i="80" s="1"/>
  <c r="AG53" i="80"/>
  <c r="AG40" i="80"/>
  <c r="AG24" i="80"/>
  <c r="AG20" i="80"/>
  <c r="AX20" i="80" s="1"/>
  <c r="AD27" i="80"/>
  <c r="AD60" i="80"/>
  <c r="AD32" i="80"/>
  <c r="AD48" i="80"/>
  <c r="AD78" i="80"/>
  <c r="BC77" i="80" s="1"/>
  <c r="AD86" i="80"/>
  <c r="AE85" i="80"/>
  <c r="AE83" i="80"/>
  <c r="AF83" i="80" s="1"/>
  <c r="AE81" i="80"/>
  <c r="AE78" i="80"/>
  <c r="AE77" i="80"/>
  <c r="AE75" i="80"/>
  <c r="AE73" i="80"/>
  <c r="AE71" i="80"/>
  <c r="AE69" i="80"/>
  <c r="AE67" i="80"/>
  <c r="AE65" i="80"/>
  <c r="AE63" i="80"/>
  <c r="AE61" i="80"/>
  <c r="AE59" i="80"/>
  <c r="AE57" i="80"/>
  <c r="AE55" i="80"/>
  <c r="AE54" i="80"/>
  <c r="AE52" i="80"/>
  <c r="AE50" i="80"/>
  <c r="AE48" i="80"/>
  <c r="AE47" i="80"/>
  <c r="AE44" i="80"/>
  <c r="AE42" i="80"/>
  <c r="AE40" i="80"/>
  <c r="AE38" i="80"/>
  <c r="AE36" i="80"/>
  <c r="AE34" i="80"/>
  <c r="AE32" i="80"/>
  <c r="AE30" i="80"/>
  <c r="AF30" i="80" s="1"/>
  <c r="AE28" i="80"/>
  <c r="AE26" i="80"/>
  <c r="AE24" i="80"/>
  <c r="AE16" i="80"/>
  <c r="AF16" i="80" s="1"/>
  <c r="AE14" i="80"/>
  <c r="AF14" i="80" s="1"/>
  <c r="AE12" i="80"/>
  <c r="AE80" i="80"/>
  <c r="AF80" i="80" s="1"/>
  <c r="AE53" i="80"/>
  <c r="AE45" i="80"/>
  <c r="AE37" i="80"/>
  <c r="AE29" i="80"/>
  <c r="AE20" i="80"/>
  <c r="AE56" i="80"/>
  <c r="AE84" i="80"/>
  <c r="AE51" i="80"/>
  <c r="AE43" i="80"/>
  <c r="AE35" i="80"/>
  <c r="AE27" i="80"/>
  <c r="AE18" i="80"/>
  <c r="AE25" i="80"/>
  <c r="AE21" i="80"/>
  <c r="AE86" i="80"/>
  <c r="AE41" i="80"/>
  <c r="AE33" i="80"/>
  <c r="AE15" i="80"/>
  <c r="AE82" i="80"/>
  <c r="AF82" i="80" s="1"/>
  <c r="AE22" i="80"/>
  <c r="AE70" i="80"/>
  <c r="AE68" i="80"/>
  <c r="AF68" i="80" s="1"/>
  <c r="AE17" i="80"/>
  <c r="AE31" i="80"/>
  <c r="AE23" i="80"/>
  <c r="AE66" i="80"/>
  <c r="AE58" i="80"/>
  <c r="AE19" i="80"/>
  <c r="AE72" i="80"/>
  <c r="AE64" i="80"/>
  <c r="AF64" i="80" s="1"/>
  <c r="AE49" i="80"/>
  <c r="AF49" i="80" s="1"/>
  <c r="AE76" i="80"/>
  <c r="AE60" i="80"/>
  <c r="AF60" i="80" s="1"/>
  <c r="AE74" i="80"/>
  <c r="AF74" i="80" s="1"/>
  <c r="AE39" i="80"/>
  <c r="AE79" i="80"/>
  <c r="AE13" i="80"/>
  <c r="AF13" i="80" s="1"/>
  <c r="AE62" i="80"/>
  <c r="AF62" i="80" s="1"/>
  <c r="AE87" i="80"/>
  <c r="AF87" i="80" s="1"/>
  <c r="AE46" i="80"/>
  <c r="AD37" i="80"/>
  <c r="AD14" i="80"/>
  <c r="AD52" i="80"/>
  <c r="AD83" i="80"/>
  <c r="AD19" i="80"/>
  <c r="AI19" i="80" s="1"/>
  <c r="AD31" i="80"/>
  <c r="AD51" i="80"/>
  <c r="AD45" i="80"/>
  <c r="AD66" i="80"/>
  <c r="AD16" i="80"/>
  <c r="AD38" i="80"/>
  <c r="AD54" i="80"/>
  <c r="AD69" i="80"/>
  <c r="AD85" i="80"/>
  <c r="AJ84" i="80" s="1"/>
  <c r="BC47" i="80"/>
  <c r="AD35" i="80"/>
  <c r="AD62" i="80"/>
  <c r="AD12" i="80"/>
  <c r="AD50" i="80"/>
  <c r="AD65" i="80"/>
  <c r="AD81" i="80"/>
  <c r="AD87" i="80"/>
  <c r="AD39" i="80"/>
  <c r="AD43" i="80"/>
  <c r="AD64" i="80"/>
  <c r="AD36" i="80"/>
  <c r="AD67" i="80"/>
  <c r="AD25" i="80"/>
  <c r="AD15" i="80"/>
  <c r="AD41" i="80"/>
  <c r="AD53" i="80"/>
  <c r="AD68" i="80"/>
  <c r="AD24" i="80"/>
  <c r="AD40" i="80"/>
  <c r="AD55" i="80"/>
  <c r="AD71" i="80"/>
  <c r="AD79" i="80"/>
  <c r="AD56" i="80"/>
  <c r="AD76" i="80"/>
  <c r="BC75" i="80" s="1"/>
  <c r="AD63" i="80"/>
  <c r="AD29" i="80"/>
  <c r="AD34" i="80"/>
  <c r="AD33" i="80"/>
  <c r="AD21" i="80"/>
  <c r="AI21" i="80" s="1"/>
  <c r="AD17" i="80"/>
  <c r="AI17" i="80" s="1"/>
  <c r="AD70" i="80"/>
  <c r="AD26" i="80"/>
  <c r="AD42" i="80"/>
  <c r="AD57" i="80"/>
  <c r="AD73" i="80"/>
  <c r="I7" i="77"/>
  <c r="H7" i="77"/>
  <c r="G7" i="77"/>
  <c r="F7" i="77"/>
  <c r="E7" i="77"/>
  <c r="D7" i="77"/>
  <c r="I6" i="77"/>
  <c r="H6" i="77"/>
  <c r="G6" i="77"/>
  <c r="F6" i="77"/>
  <c r="E6" i="77"/>
  <c r="D6" i="77"/>
  <c r="I5" i="77"/>
  <c r="H5" i="77"/>
  <c r="G5" i="77"/>
  <c r="F5" i="77"/>
  <c r="E5" i="77"/>
  <c r="D5" i="77"/>
  <c r="I4" i="77"/>
  <c r="H4" i="77"/>
  <c r="G4" i="77"/>
  <c r="F4" i="77"/>
  <c r="E4" i="77"/>
  <c r="D4" i="77"/>
  <c r="I3" i="77"/>
  <c r="H3" i="77"/>
  <c r="G3" i="77"/>
  <c r="F3" i="77"/>
  <c r="E3" i="77"/>
  <c r="D3" i="77"/>
  <c r="I2" i="77"/>
  <c r="G2" i="77"/>
  <c r="E2" i="77"/>
  <c r="AF58" i="80" l="1"/>
  <c r="AF56" i="80"/>
  <c r="AF72" i="80"/>
  <c r="AF23" i="80"/>
  <c r="AF70" i="80"/>
  <c r="AF38" i="80"/>
  <c r="AF28" i="80"/>
  <c r="AF44" i="80"/>
  <c r="AJ59" i="80"/>
  <c r="AJ61" i="80"/>
  <c r="AJ47" i="80"/>
  <c r="AF46" i="80"/>
  <c r="AF32" i="80"/>
  <c r="AF48" i="80"/>
  <c r="AF12" i="80"/>
  <c r="AF34" i="80"/>
  <c r="AF81" i="80"/>
  <c r="AY22" i="80"/>
  <c r="BC57" i="80"/>
  <c r="AJ57" i="80"/>
  <c r="AF85" i="80"/>
  <c r="AJ35" i="80"/>
  <c r="BC35" i="80"/>
  <c r="AN19" i="80"/>
  <c r="AF19" i="80"/>
  <c r="AS19" i="80" s="1"/>
  <c r="AF24" i="80"/>
  <c r="AJ86" i="80"/>
  <c r="BC86" i="80"/>
  <c r="AI86" i="80"/>
  <c r="AY41" i="80"/>
  <c r="BF41" i="80"/>
  <c r="AJ39" i="80"/>
  <c r="BC39" i="80"/>
  <c r="BC52" i="80"/>
  <c r="AJ52" i="80"/>
  <c r="AF26" i="80"/>
  <c r="AF57" i="80"/>
  <c r="BD57" i="80"/>
  <c r="AO57" i="80"/>
  <c r="AY73" i="80"/>
  <c r="BF73" i="80"/>
  <c r="AY86" i="80"/>
  <c r="AX86" i="80"/>
  <c r="BF86" i="80"/>
  <c r="BC61" i="80"/>
  <c r="AJ41" i="80"/>
  <c r="BC41" i="80"/>
  <c r="BC84" i="80"/>
  <c r="AF66" i="80"/>
  <c r="AF15" i="80"/>
  <c r="AO35" i="80"/>
  <c r="AF35" i="80"/>
  <c r="BD35" i="80"/>
  <c r="AO45" i="80"/>
  <c r="BD45" i="80"/>
  <c r="AQ45" i="80"/>
  <c r="AF45" i="80"/>
  <c r="AF59" i="80"/>
  <c r="BD59" i="80"/>
  <c r="AO59" i="80"/>
  <c r="AF75" i="80"/>
  <c r="BD75" i="80"/>
  <c r="AO75" i="80"/>
  <c r="AY59" i="80"/>
  <c r="BF59" i="80"/>
  <c r="AY75" i="80"/>
  <c r="BF75" i="80"/>
  <c r="BF84" i="80"/>
  <c r="AY84" i="80"/>
  <c r="AL77" i="80"/>
  <c r="AO25" i="80"/>
  <c r="AF25" i="80"/>
  <c r="BD25" i="80"/>
  <c r="AF54" i="80"/>
  <c r="AO54" i="80"/>
  <c r="AN54" i="80"/>
  <c r="BD54" i="80"/>
  <c r="BF52" i="80"/>
  <c r="AY52" i="80"/>
  <c r="AJ54" i="80"/>
  <c r="AI54" i="80"/>
  <c r="BC54" i="80"/>
  <c r="AO22" i="80"/>
  <c r="AF22" i="80"/>
  <c r="AT22" i="80" s="1"/>
  <c r="AF55" i="80"/>
  <c r="BF43" i="80"/>
  <c r="AY43" i="80"/>
  <c r="AO39" i="80"/>
  <c r="BD39" i="80"/>
  <c r="AF39" i="80"/>
  <c r="AO37" i="80"/>
  <c r="BD37" i="80"/>
  <c r="AF37" i="80"/>
  <c r="AK79" i="80"/>
  <c r="BC79" i="80"/>
  <c r="AJ79" i="80"/>
  <c r="AJ37" i="80"/>
  <c r="BC37" i="80"/>
  <c r="AO33" i="80"/>
  <c r="AF33" i="80"/>
  <c r="BD33" i="80"/>
  <c r="AO43" i="80"/>
  <c r="AF43" i="80"/>
  <c r="BD43" i="80"/>
  <c r="AF53" i="80"/>
  <c r="AF47" i="80"/>
  <c r="AO47" i="80"/>
  <c r="BD47" i="80"/>
  <c r="AP47" i="80"/>
  <c r="AF61" i="80"/>
  <c r="BD61" i="80"/>
  <c r="AO61" i="80"/>
  <c r="AF77" i="80"/>
  <c r="AQ77" i="80"/>
  <c r="BD77" i="80"/>
  <c r="AO77" i="80"/>
  <c r="AY61" i="80"/>
  <c r="BF61" i="80"/>
  <c r="AY77" i="80"/>
  <c r="BF77" i="80"/>
  <c r="BA77" i="80"/>
  <c r="AJ77" i="80"/>
  <c r="AF65" i="80"/>
  <c r="BD65" i="80"/>
  <c r="AO65" i="80"/>
  <c r="BC63" i="80"/>
  <c r="AJ63" i="80"/>
  <c r="AN21" i="80"/>
  <c r="AF21" i="80"/>
  <c r="AS21" i="80" s="1"/>
  <c r="BC69" i="80"/>
  <c r="AJ69" i="80"/>
  <c r="AY39" i="80"/>
  <c r="BF39" i="80"/>
  <c r="AJ43" i="80"/>
  <c r="BC43" i="80"/>
  <c r="AO79" i="80"/>
  <c r="BD79" i="80"/>
  <c r="AF79" i="80"/>
  <c r="AP79" i="80"/>
  <c r="AN18" i="80"/>
  <c r="AF18" i="80"/>
  <c r="AS18" i="80" s="1"/>
  <c r="AF40" i="80"/>
  <c r="AO27" i="80"/>
  <c r="BD27" i="80"/>
  <c r="AF27" i="80"/>
  <c r="AF42" i="80"/>
  <c r="AF73" i="80"/>
  <c r="BD73" i="80"/>
  <c r="AO73" i="80"/>
  <c r="AX54" i="80"/>
  <c r="AY54" i="80"/>
  <c r="BF54" i="80"/>
  <c r="AY47" i="80"/>
  <c r="BF47" i="80"/>
  <c r="AZ47" i="80"/>
  <c r="AJ33" i="80"/>
  <c r="BC33" i="80"/>
  <c r="BC73" i="80"/>
  <c r="AJ73" i="80"/>
  <c r="BC71" i="80"/>
  <c r="AJ71" i="80"/>
  <c r="AJ25" i="80"/>
  <c r="BC25" i="80"/>
  <c r="BC65" i="80"/>
  <c r="AJ65" i="80"/>
  <c r="AL45" i="80"/>
  <c r="BC45" i="80"/>
  <c r="AJ45" i="80"/>
  <c r="AF76" i="80"/>
  <c r="AO31" i="80"/>
  <c r="BD31" i="80"/>
  <c r="AF31" i="80"/>
  <c r="AO41" i="80"/>
  <c r="AF41" i="80"/>
  <c r="BD41" i="80"/>
  <c r="AF51" i="80"/>
  <c r="AF63" i="80"/>
  <c r="BD63" i="80"/>
  <c r="AO63" i="80"/>
  <c r="AF78" i="80"/>
  <c r="BF45" i="80"/>
  <c r="BA45" i="80"/>
  <c r="AY45" i="80"/>
  <c r="AY63" i="80"/>
  <c r="BF63" i="80"/>
  <c r="BF25" i="80"/>
  <c r="AY25" i="80"/>
  <c r="BF27" i="80"/>
  <c r="AY27" i="80"/>
  <c r="AY65" i="80"/>
  <c r="BF65" i="80"/>
  <c r="AY31" i="80"/>
  <c r="BF31" i="80"/>
  <c r="AZ79" i="80"/>
  <c r="BF79" i="80"/>
  <c r="AY79" i="80"/>
  <c r="AJ75" i="80"/>
  <c r="AN17" i="80"/>
  <c r="AF17" i="80"/>
  <c r="AS17" i="80" s="1"/>
  <c r="AF50" i="80"/>
  <c r="AJ31" i="80"/>
  <c r="BC31" i="80"/>
  <c r="AF36" i="80"/>
  <c r="AF52" i="80"/>
  <c r="BD52" i="80"/>
  <c r="AO52" i="80"/>
  <c r="AF67" i="80"/>
  <c r="BD67" i="80"/>
  <c r="AO67" i="80"/>
  <c r="BF37" i="80"/>
  <c r="AY37" i="80"/>
  <c r="AY67" i="80"/>
  <c r="BF67" i="80"/>
  <c r="AY33" i="80"/>
  <c r="BF33" i="80"/>
  <c r="BF35" i="80"/>
  <c r="AY35" i="80"/>
  <c r="BC67" i="80"/>
  <c r="AJ67" i="80"/>
  <c r="AN86" i="80"/>
  <c r="BD86" i="80"/>
  <c r="AO86" i="80"/>
  <c r="AF86" i="80"/>
  <c r="BF29" i="80"/>
  <c r="AY29" i="80"/>
  <c r="AY69" i="80"/>
  <c r="BF69" i="80"/>
  <c r="AJ29" i="80"/>
  <c r="BC29" i="80"/>
  <c r="AO84" i="80"/>
  <c r="AF84" i="80"/>
  <c r="BD84" i="80"/>
  <c r="AJ27" i="80"/>
  <c r="BC27" i="80"/>
  <c r="AN20" i="80"/>
  <c r="AF20" i="80"/>
  <c r="AS20" i="80" s="1"/>
  <c r="AF69" i="80"/>
  <c r="BD69" i="80"/>
  <c r="AO69" i="80"/>
  <c r="BF57" i="80"/>
  <c r="AY57" i="80"/>
  <c r="AO29" i="80"/>
  <c r="BD29" i="80"/>
  <c r="AF29" i="80"/>
  <c r="AF71" i="80"/>
  <c r="BD71" i="80"/>
  <c r="AO71" i="80"/>
  <c r="AY71" i="80"/>
  <c r="BF71" i="80"/>
  <c r="G10" i="77"/>
  <c r="G8" i="77"/>
  <c r="E8" i="77"/>
  <c r="AD28" i="77" s="1"/>
  <c r="AD24" i="77"/>
  <c r="AD50" i="77"/>
  <c r="AD56" i="77"/>
  <c r="AD43" i="77"/>
  <c r="AD15" i="77"/>
  <c r="AD26" i="77"/>
  <c r="AD32" i="77"/>
  <c r="AE77" i="77"/>
  <c r="AE50" i="77"/>
  <c r="AF50" i="77" s="1"/>
  <c r="I8" i="77"/>
  <c r="E9" i="77"/>
  <c r="AD30" i="77" s="1"/>
  <c r="G9" i="77"/>
  <c r="AE74" i="77" s="1"/>
  <c r="E10" i="77"/>
  <c r="AT84" i="74"/>
  <c r="AT69" i="74"/>
  <c r="AT63" i="74"/>
  <c r="AT52" i="74"/>
  <c r="AT35" i="74"/>
  <c r="AT22" i="74"/>
  <c r="AT52" i="76"/>
  <c r="AU79" i="76"/>
  <c r="BE71" i="80" l="1"/>
  <c r="AT71" i="80"/>
  <c r="BE52" i="80"/>
  <c r="AT52" i="80"/>
  <c r="AT33" i="80"/>
  <c r="BE33" i="80"/>
  <c r="AT35" i="80"/>
  <c r="BE35" i="80"/>
  <c r="BE73" i="80"/>
  <c r="AT73" i="80"/>
  <c r="BE65" i="80"/>
  <c r="AT65" i="80"/>
  <c r="AT79" i="80"/>
  <c r="BE79" i="80"/>
  <c r="AU79" i="80"/>
  <c r="AU47" i="80"/>
  <c r="AT47" i="80"/>
  <c r="BE47" i="80"/>
  <c r="AT39" i="80"/>
  <c r="BE39" i="80"/>
  <c r="AT54" i="80"/>
  <c r="AS54" i="80"/>
  <c r="BE54" i="80"/>
  <c r="BE59" i="80"/>
  <c r="AT59" i="80"/>
  <c r="BE45" i="80"/>
  <c r="AV45" i="80"/>
  <c r="AT45" i="80"/>
  <c r="AT25" i="80"/>
  <c r="BE25" i="80"/>
  <c r="BE63" i="80"/>
  <c r="AT63" i="80"/>
  <c r="AT27" i="80"/>
  <c r="BE27" i="80"/>
  <c r="AV77" i="80"/>
  <c r="AT77" i="80"/>
  <c r="BE77" i="80"/>
  <c r="AT84" i="80"/>
  <c r="BE84" i="80"/>
  <c r="AS86" i="80"/>
  <c r="BE86" i="80"/>
  <c r="AT86" i="80"/>
  <c r="BE67" i="80"/>
  <c r="AT67" i="80"/>
  <c r="AT43" i="80"/>
  <c r="BE43" i="80"/>
  <c r="AT41" i="80"/>
  <c r="BE41" i="80"/>
  <c r="BE61" i="80"/>
  <c r="AT61" i="80"/>
  <c r="BE69" i="80"/>
  <c r="AT69" i="80"/>
  <c r="AT37" i="80"/>
  <c r="BE37" i="80"/>
  <c r="BE75" i="80"/>
  <c r="AT75" i="80"/>
  <c r="BE57" i="80"/>
  <c r="AT57" i="80"/>
  <c r="AT29" i="80"/>
  <c r="BE29" i="80"/>
  <c r="AT31" i="80"/>
  <c r="BE31" i="80"/>
  <c r="AE22" i="77"/>
  <c r="AD60" i="77"/>
  <c r="AD63" i="77"/>
  <c r="AE76" i="77"/>
  <c r="AD20" i="77"/>
  <c r="AI20" i="77" s="1"/>
  <c r="AD72" i="77"/>
  <c r="AD42" i="77"/>
  <c r="AE46" i="77"/>
  <c r="BD45" i="77" s="1"/>
  <c r="AD17" i="77"/>
  <c r="AI17" i="77" s="1"/>
  <c r="AD62" i="77"/>
  <c r="AD75" i="77"/>
  <c r="AD48" i="77"/>
  <c r="AD77" i="77"/>
  <c r="BC77" i="77" s="1"/>
  <c r="AD33" i="77"/>
  <c r="BC33" i="77" s="1"/>
  <c r="AD87" i="77"/>
  <c r="AD27" i="77"/>
  <c r="AD79" i="77"/>
  <c r="AE28" i="77"/>
  <c r="AF28" i="77" s="1"/>
  <c r="AD52" i="77"/>
  <c r="AD39" i="77"/>
  <c r="AE12" i="77"/>
  <c r="AE47" i="77"/>
  <c r="AE69" i="77"/>
  <c r="AE19" i="77"/>
  <c r="AN19" i="77" s="1"/>
  <c r="AE43" i="77"/>
  <c r="AE66" i="77"/>
  <c r="AE16" i="77"/>
  <c r="AE48" i="77"/>
  <c r="AE75" i="77"/>
  <c r="AF75" i="77" s="1"/>
  <c r="AE20" i="77"/>
  <c r="AN20" i="77" s="1"/>
  <c r="AE45" i="77"/>
  <c r="AE70" i="77"/>
  <c r="BD69" i="77" s="1"/>
  <c r="AD55" i="77"/>
  <c r="AD13" i="77"/>
  <c r="AD29" i="77"/>
  <c r="BC29" i="77" s="1"/>
  <c r="AD58" i="77"/>
  <c r="AD82" i="77"/>
  <c r="AD38" i="77"/>
  <c r="AE30" i="77"/>
  <c r="AE78" i="77"/>
  <c r="BD77" i="77" s="1"/>
  <c r="AE49" i="77"/>
  <c r="AE79" i="77"/>
  <c r="AF79" i="77" s="1"/>
  <c r="AE32" i="77"/>
  <c r="AF32" i="77" s="1"/>
  <c r="AE59" i="77"/>
  <c r="AE81" i="77"/>
  <c r="AF81" i="77" s="1"/>
  <c r="AE29" i="77"/>
  <c r="BD29" i="77" s="1"/>
  <c r="AE53" i="77"/>
  <c r="AE80" i="77"/>
  <c r="BD79" i="77" s="1"/>
  <c r="AD78" i="77"/>
  <c r="AD18" i="77"/>
  <c r="AI18" i="77" s="1"/>
  <c r="AD41" i="77"/>
  <c r="AJ41" i="77" s="1"/>
  <c r="AD66" i="77"/>
  <c r="AD40" i="77"/>
  <c r="AJ39" i="77" s="1"/>
  <c r="AD36" i="77"/>
  <c r="AE54" i="77"/>
  <c r="AE27" i="77"/>
  <c r="AF27" i="77" s="1"/>
  <c r="AE34" i="77"/>
  <c r="AE61" i="77"/>
  <c r="AE31" i="77"/>
  <c r="BD31" i="77" s="1"/>
  <c r="AE60" i="77"/>
  <c r="AF60" i="77" s="1"/>
  <c r="AE82" i="77"/>
  <c r="AE38" i="77"/>
  <c r="BD37" i="77" s="1"/>
  <c r="AE63" i="77"/>
  <c r="AE17" i="77"/>
  <c r="AF17" i="77" s="1"/>
  <c r="AS17" i="77" s="1"/>
  <c r="AE33" i="77"/>
  <c r="AE62" i="77"/>
  <c r="AF62" i="77" s="1"/>
  <c r="AE86" i="77"/>
  <c r="AD47" i="77"/>
  <c r="BC47" i="77" s="1"/>
  <c r="AD23" i="77"/>
  <c r="AD45" i="77"/>
  <c r="AF45" i="77" s="1"/>
  <c r="AD74" i="77"/>
  <c r="AF74" i="77" s="1"/>
  <c r="AD61" i="77"/>
  <c r="AJ61" i="77" s="1"/>
  <c r="AD54" i="77"/>
  <c r="AE85" i="77"/>
  <c r="AE44" i="77"/>
  <c r="AE65" i="77"/>
  <c r="BD65" i="77" s="1"/>
  <c r="AE18" i="77"/>
  <c r="AF18" i="77" s="1"/>
  <c r="AS18" i="77" s="1"/>
  <c r="AE37" i="77"/>
  <c r="AE64" i="77"/>
  <c r="BD63" i="77" s="1"/>
  <c r="AD34" i="77"/>
  <c r="AD81" i="77"/>
  <c r="AD25" i="77"/>
  <c r="BC25" i="77" s="1"/>
  <c r="AD49" i="77"/>
  <c r="AD76" i="77"/>
  <c r="AF76" i="77" s="1"/>
  <c r="AD16" i="77"/>
  <c r="AO45" i="77"/>
  <c r="AJ29" i="77"/>
  <c r="AJ45" i="77"/>
  <c r="AE14" i="77"/>
  <c r="AE36" i="77"/>
  <c r="AE52" i="77"/>
  <c r="AE67" i="77"/>
  <c r="AE83" i="77"/>
  <c r="AE21" i="77"/>
  <c r="AE35" i="77"/>
  <c r="AE51" i="77"/>
  <c r="AE68" i="77"/>
  <c r="AE84" i="77"/>
  <c r="AD44" i="77"/>
  <c r="AD14" i="77"/>
  <c r="AD19" i="77"/>
  <c r="AI19" i="77" s="1"/>
  <c r="AD31" i="77"/>
  <c r="AD46" i="77"/>
  <c r="AD64" i="77"/>
  <c r="AD80" i="77"/>
  <c r="AD57" i="77"/>
  <c r="AD69" i="77"/>
  <c r="AF69" i="77" s="1"/>
  <c r="AF30" i="77"/>
  <c r="AP79" i="77"/>
  <c r="AO79" i="77"/>
  <c r="AJ25" i="77"/>
  <c r="AF63" i="77"/>
  <c r="AF33" i="77"/>
  <c r="BD33" i="77"/>
  <c r="AO33" i="77"/>
  <c r="AF54" i="77"/>
  <c r="AE24" i="77"/>
  <c r="AF24" i="77" s="1"/>
  <c r="AE40" i="77"/>
  <c r="AE55" i="77"/>
  <c r="AE71" i="77"/>
  <c r="AE13" i="77"/>
  <c r="AF13" i="77" s="1"/>
  <c r="AE23" i="77"/>
  <c r="AE39" i="77"/>
  <c r="AE56" i="77"/>
  <c r="AF56" i="77" s="1"/>
  <c r="AE72" i="77"/>
  <c r="AF72" i="77" s="1"/>
  <c r="AE87" i="77"/>
  <c r="AF87" i="77" s="1"/>
  <c r="AD59" i="77"/>
  <c r="AD65" i="77"/>
  <c r="AD21" i="77"/>
  <c r="AI21" i="77" s="1"/>
  <c r="AD35" i="77"/>
  <c r="AD51" i="77"/>
  <c r="AD68" i="77"/>
  <c r="AD84" i="77"/>
  <c r="AD71" i="77"/>
  <c r="AD85" i="77"/>
  <c r="AO77" i="77"/>
  <c r="AF34" i="77"/>
  <c r="AO65" i="77"/>
  <c r="AO69" i="77"/>
  <c r="BD86" i="77"/>
  <c r="BC75" i="77"/>
  <c r="AJ75" i="77"/>
  <c r="AE26" i="77"/>
  <c r="AF26" i="77" s="1"/>
  <c r="AE42" i="77"/>
  <c r="AF42" i="77" s="1"/>
  <c r="AE57" i="77"/>
  <c r="AE73" i="77"/>
  <c r="AE15" i="77"/>
  <c r="AF15" i="77" s="1"/>
  <c r="AE25" i="77"/>
  <c r="AE41" i="77"/>
  <c r="AE58" i="77"/>
  <c r="AD12" i="77"/>
  <c r="AD67" i="77"/>
  <c r="AD73" i="77"/>
  <c r="AD22" i="77"/>
  <c r="AD37" i="77"/>
  <c r="AD53" i="77"/>
  <c r="AJ52" i="77" s="1"/>
  <c r="AD70" i="77"/>
  <c r="AF70" i="77" s="1"/>
  <c r="AD86" i="77"/>
  <c r="AD83" i="77"/>
  <c r="AN17" i="77"/>
  <c r="BD27" i="77"/>
  <c r="AF43" i="77"/>
  <c r="AG87" i="77"/>
  <c r="AG86" i="77"/>
  <c r="AG84" i="77"/>
  <c r="AG82" i="77"/>
  <c r="AG80" i="77"/>
  <c r="AG79" i="77"/>
  <c r="AG76" i="77"/>
  <c r="AG74" i="77"/>
  <c r="AG72" i="77"/>
  <c r="AG70" i="77"/>
  <c r="AG68" i="77"/>
  <c r="AG66" i="77"/>
  <c r="AG64" i="77"/>
  <c r="AG62" i="77"/>
  <c r="AG60" i="77"/>
  <c r="AG58" i="77"/>
  <c r="AG56" i="77"/>
  <c r="AG53" i="77"/>
  <c r="AG51" i="77"/>
  <c r="AG49" i="77"/>
  <c r="AG46" i="77"/>
  <c r="AG45" i="77"/>
  <c r="AG43" i="77"/>
  <c r="AG41" i="77"/>
  <c r="AG39" i="77"/>
  <c r="AG37" i="77"/>
  <c r="AG35" i="77"/>
  <c r="AG33" i="77"/>
  <c r="AG31" i="77"/>
  <c r="AG29" i="77"/>
  <c r="AG27" i="77"/>
  <c r="AG25" i="77"/>
  <c r="AG23" i="77"/>
  <c r="AG22" i="77"/>
  <c r="AY22" i="77" s="1"/>
  <c r="AG21" i="77"/>
  <c r="AX21" i="77" s="1"/>
  <c r="AG20" i="77"/>
  <c r="AX20" i="77" s="1"/>
  <c r="AG19" i="77"/>
  <c r="AX19" i="77" s="1"/>
  <c r="AG18" i="77"/>
  <c r="AX18" i="77" s="1"/>
  <c r="AG17" i="77"/>
  <c r="AX17" i="77" s="1"/>
  <c r="AG15" i="77"/>
  <c r="AG13" i="77"/>
  <c r="AG85" i="77"/>
  <c r="AG83" i="77"/>
  <c r="AG81" i="77"/>
  <c r="AG78" i="77"/>
  <c r="AG77" i="77"/>
  <c r="AG75" i="77"/>
  <c r="AG73" i="77"/>
  <c r="AG71" i="77"/>
  <c r="AG69" i="77"/>
  <c r="AG67" i="77"/>
  <c r="AG65" i="77"/>
  <c r="AG63" i="77"/>
  <c r="AG61" i="77"/>
  <c r="AG59" i="77"/>
  <c r="AG57" i="77"/>
  <c r="AG55" i="77"/>
  <c r="AG54" i="77"/>
  <c r="AG52" i="77"/>
  <c r="AG50" i="77"/>
  <c r="AG48" i="77"/>
  <c r="AG47" i="77"/>
  <c r="AG44" i="77"/>
  <c r="AG42" i="77"/>
  <c r="AG40" i="77"/>
  <c r="AG38" i="77"/>
  <c r="AG36" i="77"/>
  <c r="AG34" i="77"/>
  <c r="AG32" i="77"/>
  <c r="AG30" i="77"/>
  <c r="AG28" i="77"/>
  <c r="AG26" i="77"/>
  <c r="AG24" i="77"/>
  <c r="AG16" i="77"/>
  <c r="AG14" i="77"/>
  <c r="AG12" i="77"/>
  <c r="BC41" i="77"/>
  <c r="BC27" i="77"/>
  <c r="AJ27" i="77"/>
  <c r="BC43" i="77"/>
  <c r="AI54" i="77"/>
  <c r="I7" i="76"/>
  <c r="H7" i="76"/>
  <c r="G7" i="76"/>
  <c r="F7" i="76"/>
  <c r="E7" i="76"/>
  <c r="D7" i="76"/>
  <c r="I6" i="76"/>
  <c r="H6" i="76"/>
  <c r="G6" i="76"/>
  <c r="F6" i="76"/>
  <c r="E6" i="76"/>
  <c r="D6" i="76"/>
  <c r="I5" i="76"/>
  <c r="H5" i="76"/>
  <c r="G5" i="76"/>
  <c r="F5" i="76"/>
  <c r="E5" i="76"/>
  <c r="D5" i="76"/>
  <c r="I4" i="76"/>
  <c r="H4" i="76"/>
  <c r="G4" i="76"/>
  <c r="F4" i="76"/>
  <c r="E4" i="76"/>
  <c r="D4" i="76"/>
  <c r="I3" i="76"/>
  <c r="H3" i="76"/>
  <c r="G3" i="76"/>
  <c r="F3" i="76"/>
  <c r="E3" i="76"/>
  <c r="D3" i="76"/>
  <c r="I2" i="76"/>
  <c r="G2" i="76"/>
  <c r="E2" i="76"/>
  <c r="AJ33" i="77" l="1"/>
  <c r="AF38" i="77"/>
  <c r="AF36" i="77"/>
  <c r="AO75" i="77"/>
  <c r="AF80" i="77"/>
  <c r="BC45" i="77"/>
  <c r="BC61" i="77"/>
  <c r="AK47" i="77"/>
  <c r="AF20" i="77"/>
  <c r="AS20" i="77" s="1"/>
  <c r="AN18" i="77"/>
  <c r="AJ77" i="77"/>
  <c r="AQ45" i="77"/>
  <c r="AO59" i="77"/>
  <c r="AP47" i="77"/>
  <c r="AO27" i="77"/>
  <c r="AF77" i="77"/>
  <c r="BE77" i="77" s="1"/>
  <c r="AF23" i="77"/>
  <c r="AO37" i="77"/>
  <c r="AF46" i="77"/>
  <c r="AN86" i="77"/>
  <c r="AF16" i="77"/>
  <c r="AO29" i="77"/>
  <c r="AJ22" i="77"/>
  <c r="AO61" i="77"/>
  <c r="AF65" i="77"/>
  <c r="AO63" i="77"/>
  <c r="AL45" i="77"/>
  <c r="AL77" i="77"/>
  <c r="AJ54" i="77"/>
  <c r="BD43" i="77"/>
  <c r="AF59" i="77"/>
  <c r="AO31" i="77"/>
  <c r="AF29" i="77"/>
  <c r="AO86" i="77"/>
  <c r="BD61" i="77"/>
  <c r="AF66" i="77"/>
  <c r="AU79" i="77" s="1"/>
  <c r="AF14" i="77"/>
  <c r="AF61" i="77"/>
  <c r="BE61" i="77" s="1"/>
  <c r="BC54" i="77"/>
  <c r="BD47" i="77"/>
  <c r="BC39" i="77"/>
  <c r="AF86" i="77"/>
  <c r="AF58" i="77"/>
  <c r="AF22" i="77"/>
  <c r="AF85" i="77"/>
  <c r="AF55" i="77"/>
  <c r="AS54" i="77" s="1"/>
  <c r="BD54" i="77"/>
  <c r="AF64" i="77"/>
  <c r="AT63" i="77" s="1"/>
  <c r="AF51" i="77"/>
  <c r="AF19" i="77"/>
  <c r="AS19" i="77" s="1"/>
  <c r="AF78" i="77"/>
  <c r="AF47" i="77"/>
  <c r="AF12" i="77"/>
  <c r="AO22" i="77"/>
  <c r="AF31" i="77"/>
  <c r="AO47" i="77"/>
  <c r="AO43" i="77"/>
  <c r="BD75" i="77"/>
  <c r="AJ47" i="77"/>
  <c r="AF40" i="77"/>
  <c r="AN54" i="77"/>
  <c r="AF48" i="77"/>
  <c r="BE47" i="77" s="1"/>
  <c r="BD59" i="77"/>
  <c r="AQ77" i="77"/>
  <c r="AF49" i="77"/>
  <c r="AJ43" i="77"/>
  <c r="AF82" i="77"/>
  <c r="AT86" i="77"/>
  <c r="AS86" i="77"/>
  <c r="BE86" i="77"/>
  <c r="BC63" i="77"/>
  <c r="AY52" i="77"/>
  <c r="BF52" i="77"/>
  <c r="AY67" i="77"/>
  <c r="BF67" i="77"/>
  <c r="BF35" i="77"/>
  <c r="AY35" i="77"/>
  <c r="BF84" i="77"/>
  <c r="AY84" i="77"/>
  <c r="BC37" i="77"/>
  <c r="AJ37" i="77"/>
  <c r="BC65" i="77"/>
  <c r="AJ65" i="77"/>
  <c r="AO71" i="77"/>
  <c r="AF71" i="77"/>
  <c r="BD71" i="77"/>
  <c r="AO54" i="77"/>
  <c r="AT79" i="77"/>
  <c r="BE79" i="77"/>
  <c r="AF35" i="77"/>
  <c r="BD35" i="77"/>
  <c r="AO35" i="77"/>
  <c r="AJ63" i="77"/>
  <c r="BF47" i="77"/>
  <c r="AZ47" i="77"/>
  <c r="AY47" i="77"/>
  <c r="BF33" i="77"/>
  <c r="AY33" i="77"/>
  <c r="BF54" i="77"/>
  <c r="AY54" i="77"/>
  <c r="AX54" i="77"/>
  <c r="BF37" i="77"/>
  <c r="AY37" i="77"/>
  <c r="AT69" i="77"/>
  <c r="BE69" i="77"/>
  <c r="AJ59" i="77"/>
  <c r="BC59" i="77"/>
  <c r="BC31" i="77"/>
  <c r="AJ31" i="77"/>
  <c r="BF39" i="77"/>
  <c r="AY39" i="77"/>
  <c r="BE27" i="77"/>
  <c r="AT27" i="77"/>
  <c r="AJ73" i="77"/>
  <c r="BC73" i="77"/>
  <c r="AO57" i="77"/>
  <c r="AF57" i="77"/>
  <c r="BD57" i="77"/>
  <c r="AJ71" i="77"/>
  <c r="BC71" i="77"/>
  <c r="AF83" i="77"/>
  <c r="AJ79" i="77"/>
  <c r="AY65" i="77"/>
  <c r="BF65" i="77"/>
  <c r="AF25" i="77"/>
  <c r="BD25" i="77"/>
  <c r="AO25" i="77"/>
  <c r="BC52" i="77"/>
  <c r="AY69" i="77"/>
  <c r="BF69" i="77"/>
  <c r="AY86" i="77"/>
  <c r="AX86" i="77"/>
  <c r="BF86" i="77"/>
  <c r="AT59" i="77"/>
  <c r="BE59" i="77"/>
  <c r="AO73" i="77"/>
  <c r="AF73" i="77"/>
  <c r="BD73" i="77"/>
  <c r="AF21" i="77"/>
  <c r="AS21" i="77" s="1"/>
  <c r="AN21" i="77"/>
  <c r="AK79" i="77"/>
  <c r="BE29" i="77"/>
  <c r="AT29" i="77"/>
  <c r="AY71" i="77"/>
  <c r="BF71" i="77"/>
  <c r="AY57" i="77"/>
  <c r="BF57" i="77"/>
  <c r="AY73" i="77"/>
  <c r="BF73" i="77"/>
  <c r="BF25" i="77"/>
  <c r="AY25" i="77"/>
  <c r="BF41" i="77"/>
  <c r="AY41" i="77"/>
  <c r="AF44" i="77"/>
  <c r="AV45" i="77" s="1"/>
  <c r="BC67" i="77"/>
  <c r="AJ67" i="77"/>
  <c r="BC84" i="77"/>
  <c r="AJ84" i="77"/>
  <c r="AF37" i="77"/>
  <c r="AO67" i="77"/>
  <c r="AF67" i="77"/>
  <c r="BD67" i="77"/>
  <c r="BC79" i="77"/>
  <c r="AT45" i="77"/>
  <c r="BE45" i="77"/>
  <c r="BE31" i="77"/>
  <c r="AT31" i="77"/>
  <c r="AY59" i="77"/>
  <c r="BF59" i="77"/>
  <c r="AY75" i="77"/>
  <c r="BF75" i="77"/>
  <c r="BF27" i="77"/>
  <c r="AY27" i="77"/>
  <c r="BF43" i="77"/>
  <c r="AY43" i="77"/>
  <c r="BE33" i="77"/>
  <c r="AT33" i="77"/>
  <c r="AJ69" i="77"/>
  <c r="BC69" i="77"/>
  <c r="AO52" i="77"/>
  <c r="AF52" i="77"/>
  <c r="BD52" i="77"/>
  <c r="BF77" i="77"/>
  <c r="BA77" i="77"/>
  <c r="AY77" i="77"/>
  <c r="BA45" i="77"/>
  <c r="AY45" i="77"/>
  <c r="BF45" i="77"/>
  <c r="AZ79" i="77"/>
  <c r="AY79" i="77"/>
  <c r="BF79" i="77"/>
  <c r="AI86" i="77"/>
  <c r="BC86" i="77"/>
  <c r="AJ86" i="77"/>
  <c r="AF53" i="77"/>
  <c r="AV77" i="77"/>
  <c r="AF39" i="77"/>
  <c r="BD39" i="77"/>
  <c r="AO39" i="77"/>
  <c r="BC57" i="77"/>
  <c r="AJ57" i="77"/>
  <c r="AF84" i="77"/>
  <c r="BD84" i="77"/>
  <c r="AO84" i="77"/>
  <c r="AY61" i="77"/>
  <c r="BF61" i="77"/>
  <c r="BF29" i="77"/>
  <c r="AY29" i="77"/>
  <c r="AY63" i="77"/>
  <c r="BF63" i="77"/>
  <c r="BF31" i="77"/>
  <c r="AY31" i="77"/>
  <c r="AT75" i="77"/>
  <c r="BE75" i="77"/>
  <c r="AF41" i="77"/>
  <c r="BD41" i="77"/>
  <c r="AO41" i="77"/>
  <c r="AJ35" i="77"/>
  <c r="BC35" i="77"/>
  <c r="AF68" i="77"/>
  <c r="E10" i="76"/>
  <c r="I10" i="76"/>
  <c r="I9" i="76"/>
  <c r="I8" i="76"/>
  <c r="G10" i="76"/>
  <c r="G9" i="76"/>
  <c r="E8" i="76"/>
  <c r="G8" i="76"/>
  <c r="E9" i="76"/>
  <c r="AT31" i="75"/>
  <c r="I7" i="75"/>
  <c r="H7" i="75"/>
  <c r="G7" i="75"/>
  <c r="F7" i="75"/>
  <c r="E7" i="75"/>
  <c r="D7" i="75"/>
  <c r="I6" i="75"/>
  <c r="H6" i="75"/>
  <c r="G6" i="75"/>
  <c r="F6" i="75"/>
  <c r="E6" i="75"/>
  <c r="D6" i="75"/>
  <c r="I5" i="75"/>
  <c r="H5" i="75"/>
  <c r="G5" i="75"/>
  <c r="F5" i="75"/>
  <c r="E5" i="75"/>
  <c r="D5" i="75"/>
  <c r="I4" i="75"/>
  <c r="H4" i="75"/>
  <c r="G4" i="75"/>
  <c r="F4" i="75"/>
  <c r="E4" i="75"/>
  <c r="D4" i="75"/>
  <c r="I3" i="75"/>
  <c r="H3" i="75"/>
  <c r="G3" i="75"/>
  <c r="F3" i="75"/>
  <c r="E3" i="75"/>
  <c r="D3" i="75"/>
  <c r="I2" i="75"/>
  <c r="G2" i="75"/>
  <c r="G8" i="75" s="1"/>
  <c r="E2" i="75"/>
  <c r="I7" i="74"/>
  <c r="H7" i="74"/>
  <c r="G7" i="74"/>
  <c r="F7" i="74"/>
  <c r="E7" i="74"/>
  <c r="D7" i="74"/>
  <c r="I6" i="74"/>
  <c r="H6" i="74"/>
  <c r="G6" i="74"/>
  <c r="F6" i="74"/>
  <c r="E6" i="74"/>
  <c r="D6" i="74"/>
  <c r="I5" i="74"/>
  <c r="H5" i="74"/>
  <c r="G5" i="74"/>
  <c r="F5" i="74"/>
  <c r="E5" i="74"/>
  <c r="D5" i="74"/>
  <c r="I4" i="74"/>
  <c r="H4" i="74"/>
  <c r="G4" i="74"/>
  <c r="F4" i="74"/>
  <c r="E4" i="74"/>
  <c r="D4" i="74"/>
  <c r="I3" i="74"/>
  <c r="H3" i="74"/>
  <c r="G3" i="74"/>
  <c r="F3" i="74"/>
  <c r="E3" i="74"/>
  <c r="D3" i="74"/>
  <c r="E8" i="74" s="1"/>
  <c r="I2" i="74"/>
  <c r="G2" i="74"/>
  <c r="E2" i="74"/>
  <c r="I7" i="73"/>
  <c r="H7" i="73"/>
  <c r="G7" i="73"/>
  <c r="F7" i="73"/>
  <c r="E7" i="73"/>
  <c r="D7" i="73"/>
  <c r="I6" i="73"/>
  <c r="H6" i="73"/>
  <c r="G6" i="73"/>
  <c r="F6" i="73"/>
  <c r="E6" i="73"/>
  <c r="D6" i="73"/>
  <c r="I5" i="73"/>
  <c r="H5" i="73"/>
  <c r="G5" i="73"/>
  <c r="F5" i="73"/>
  <c r="E5" i="73"/>
  <c r="D5" i="73"/>
  <c r="I4" i="73"/>
  <c r="H4" i="73"/>
  <c r="G4" i="73"/>
  <c r="F4" i="73"/>
  <c r="E4" i="73"/>
  <c r="D4" i="73"/>
  <c r="I3" i="73"/>
  <c r="H3" i="73"/>
  <c r="G3" i="73"/>
  <c r="F3" i="73"/>
  <c r="E3" i="73"/>
  <c r="D3" i="73"/>
  <c r="I2" i="73"/>
  <c r="G2" i="73"/>
  <c r="E2" i="73"/>
  <c r="I7" i="72"/>
  <c r="H7" i="72"/>
  <c r="G7" i="72"/>
  <c r="F7" i="72"/>
  <c r="E7" i="72"/>
  <c r="D7" i="72"/>
  <c r="I6" i="72"/>
  <c r="H6" i="72"/>
  <c r="G6" i="72"/>
  <c r="F6" i="72"/>
  <c r="E6" i="72"/>
  <c r="D6" i="72"/>
  <c r="I5" i="72"/>
  <c r="H5" i="72"/>
  <c r="G5" i="72"/>
  <c r="F5" i="72"/>
  <c r="E5" i="72"/>
  <c r="D5" i="72"/>
  <c r="I4" i="72"/>
  <c r="H4" i="72"/>
  <c r="G4" i="72"/>
  <c r="F4" i="72"/>
  <c r="E4" i="72"/>
  <c r="D4" i="72"/>
  <c r="I3" i="72"/>
  <c r="H3" i="72"/>
  <c r="G3" i="72"/>
  <c r="F3" i="72"/>
  <c r="E3" i="72"/>
  <c r="D3" i="72"/>
  <c r="I2" i="72"/>
  <c r="G2" i="72"/>
  <c r="E2" i="72"/>
  <c r="I7" i="71"/>
  <c r="H7" i="71"/>
  <c r="G7" i="71"/>
  <c r="F7" i="71"/>
  <c r="E7" i="71"/>
  <c r="D7" i="71"/>
  <c r="I6" i="71"/>
  <c r="H6" i="71"/>
  <c r="G6" i="71"/>
  <c r="F6" i="71"/>
  <c r="E6" i="71"/>
  <c r="D6" i="71"/>
  <c r="I5" i="71"/>
  <c r="H5" i="71"/>
  <c r="G5" i="71"/>
  <c r="G9" i="71" s="1"/>
  <c r="F5" i="71"/>
  <c r="E5" i="71"/>
  <c r="D5" i="71"/>
  <c r="I4" i="71"/>
  <c r="H4" i="71"/>
  <c r="G4" i="71"/>
  <c r="F4" i="71"/>
  <c r="E4" i="71"/>
  <c r="D4" i="71"/>
  <c r="I3" i="71"/>
  <c r="H3" i="71"/>
  <c r="G3" i="71"/>
  <c r="F3" i="71"/>
  <c r="E3" i="71"/>
  <c r="D3" i="71"/>
  <c r="I2" i="71"/>
  <c r="G2" i="71"/>
  <c r="E2" i="71"/>
  <c r="AT52" i="68"/>
  <c r="BF86" i="68"/>
  <c r="BE86" i="68"/>
  <c r="BD86" i="68"/>
  <c r="BC86" i="68"/>
  <c r="BF84" i="68"/>
  <c r="BE84" i="68"/>
  <c r="BD84" i="68"/>
  <c r="BC84" i="68"/>
  <c r="BF79" i="68"/>
  <c r="BE79" i="68"/>
  <c r="BD79" i="68"/>
  <c r="BC79" i="68"/>
  <c r="BF77" i="68"/>
  <c r="BE77" i="68"/>
  <c r="BD77" i="68"/>
  <c r="BC77" i="68"/>
  <c r="BF75" i="68"/>
  <c r="BE75" i="68"/>
  <c r="BD75" i="68"/>
  <c r="BC75" i="68"/>
  <c r="BF73" i="68"/>
  <c r="BE73" i="68"/>
  <c r="BD73" i="68"/>
  <c r="BC73" i="68"/>
  <c r="BF71" i="68"/>
  <c r="BE71" i="68"/>
  <c r="BD71" i="68"/>
  <c r="BC71" i="68"/>
  <c r="BF69" i="68"/>
  <c r="BE69" i="68"/>
  <c r="BD69" i="68"/>
  <c r="BC69" i="68"/>
  <c r="BF67" i="68"/>
  <c r="BE67" i="68"/>
  <c r="BD67" i="68"/>
  <c r="BC67" i="68"/>
  <c r="BF65" i="68"/>
  <c r="BE65" i="68"/>
  <c r="BD65" i="68"/>
  <c r="BC65" i="68"/>
  <c r="BF63" i="68"/>
  <c r="BE63" i="68"/>
  <c r="BD63" i="68"/>
  <c r="BC63" i="68"/>
  <c r="BF61" i="68"/>
  <c r="BE61" i="68"/>
  <c r="BD61" i="68"/>
  <c r="BC61" i="68"/>
  <c r="BF59" i="68"/>
  <c r="BE59" i="68"/>
  <c r="BD59" i="68"/>
  <c r="BC59" i="68"/>
  <c r="BF57" i="68"/>
  <c r="BE57" i="68"/>
  <c r="BD57" i="68"/>
  <c r="BC57" i="68"/>
  <c r="BF54" i="68"/>
  <c r="BE54" i="68"/>
  <c r="BD54" i="68"/>
  <c r="BC54" i="68"/>
  <c r="BF52" i="68"/>
  <c r="BE52" i="68"/>
  <c r="BD52" i="68"/>
  <c r="BC52" i="68"/>
  <c r="BF47" i="68"/>
  <c r="BE47" i="68"/>
  <c r="BD47" i="68"/>
  <c r="BC47" i="68"/>
  <c r="BF45" i="68"/>
  <c r="BE45" i="68"/>
  <c r="BD45" i="68"/>
  <c r="BC45" i="68"/>
  <c r="BF43" i="68"/>
  <c r="BE43" i="68"/>
  <c r="BD43" i="68"/>
  <c r="BC43" i="68"/>
  <c r="BF41" i="68"/>
  <c r="BE41" i="68"/>
  <c r="BD41" i="68"/>
  <c r="BC41" i="68"/>
  <c r="BF39" i="68"/>
  <c r="BE39" i="68"/>
  <c r="BD39" i="68"/>
  <c r="BC39" i="68"/>
  <c r="BF37" i="68"/>
  <c r="BE37" i="68"/>
  <c r="BD37" i="68"/>
  <c r="BC37" i="68"/>
  <c r="BF35" i="68"/>
  <c r="BE35" i="68"/>
  <c r="BD35" i="68"/>
  <c r="BC35" i="68"/>
  <c r="BF33" i="68"/>
  <c r="BE33" i="68"/>
  <c r="BD33" i="68"/>
  <c r="BC33" i="68"/>
  <c r="BF31" i="68"/>
  <c r="BE31" i="68"/>
  <c r="BD31" i="68"/>
  <c r="BC31" i="68"/>
  <c r="BF29" i="68"/>
  <c r="BE29" i="68"/>
  <c r="BD29" i="68"/>
  <c r="BC29" i="68"/>
  <c r="BF27" i="68"/>
  <c r="BE27" i="68"/>
  <c r="BD27" i="68"/>
  <c r="BC27" i="68"/>
  <c r="BF25" i="68"/>
  <c r="BE25" i="68"/>
  <c r="BD25" i="68"/>
  <c r="BC25" i="68"/>
  <c r="AZ79" i="68"/>
  <c r="BA77" i="68"/>
  <c r="BA45" i="68"/>
  <c r="AZ47" i="68"/>
  <c r="AX86" i="68"/>
  <c r="AX54" i="68"/>
  <c r="AY86" i="68"/>
  <c r="AY84" i="68"/>
  <c r="AY79" i="68"/>
  <c r="AY77" i="68"/>
  <c r="AY75" i="68"/>
  <c r="AY73" i="68"/>
  <c r="AY71" i="68"/>
  <c r="AY69" i="68"/>
  <c r="AY67" i="68"/>
  <c r="AY65" i="68"/>
  <c r="AY63" i="68"/>
  <c r="AY61" i="68"/>
  <c r="AY59" i="68"/>
  <c r="AY57" i="68"/>
  <c r="AY54" i="68"/>
  <c r="AY52" i="68"/>
  <c r="AY47" i="68"/>
  <c r="AY45" i="68"/>
  <c r="AY43" i="68"/>
  <c r="AY41" i="68"/>
  <c r="AY39" i="68"/>
  <c r="AY37" i="68"/>
  <c r="AY35" i="68"/>
  <c r="AY33" i="68"/>
  <c r="AY31" i="68"/>
  <c r="AY29" i="68"/>
  <c r="AY27" i="68"/>
  <c r="AY25" i="68"/>
  <c r="AY22" i="68"/>
  <c r="AU79" i="68"/>
  <c r="AV77" i="68"/>
  <c r="AV45" i="68"/>
  <c r="AU47" i="68"/>
  <c r="AS86" i="68"/>
  <c r="AS54" i="68"/>
  <c r="AT86" i="68"/>
  <c r="AT84" i="68"/>
  <c r="AT79" i="68"/>
  <c r="AT77" i="68"/>
  <c r="AT75" i="68"/>
  <c r="AT73" i="68"/>
  <c r="AT71" i="68"/>
  <c r="AT69" i="68"/>
  <c r="AT67" i="68"/>
  <c r="AT65" i="68"/>
  <c r="AT63" i="68"/>
  <c r="AT61" i="68"/>
  <c r="AT59" i="68"/>
  <c r="AT57" i="68"/>
  <c r="AT54" i="68"/>
  <c r="AT47" i="68"/>
  <c r="AT45" i="68"/>
  <c r="AT43" i="68"/>
  <c r="AT41" i="68"/>
  <c r="AT39" i="68"/>
  <c r="AT37" i="68"/>
  <c r="AT35" i="68"/>
  <c r="AT33" i="68"/>
  <c r="AT31" i="68"/>
  <c r="AT29" i="68"/>
  <c r="AT27" i="68"/>
  <c r="AT25" i="68"/>
  <c r="AT22" i="68"/>
  <c r="AP79" i="68"/>
  <c r="AQ77" i="68"/>
  <c r="AQ45" i="68"/>
  <c r="AP47" i="68"/>
  <c r="AN86" i="68"/>
  <c r="AN54" i="68"/>
  <c r="AO86" i="68"/>
  <c r="AO84" i="68"/>
  <c r="AO79" i="68"/>
  <c r="AO77" i="68"/>
  <c r="AO75" i="68"/>
  <c r="AO73" i="68"/>
  <c r="AO71" i="68"/>
  <c r="AO69" i="68"/>
  <c r="AO67" i="68"/>
  <c r="AO65" i="68"/>
  <c r="AO63" i="68"/>
  <c r="AO61" i="68"/>
  <c r="AO59" i="68"/>
  <c r="AO57" i="68"/>
  <c r="AO54" i="68"/>
  <c r="AO52" i="68"/>
  <c r="AO47" i="68"/>
  <c r="AO45" i="68"/>
  <c r="AO43" i="68"/>
  <c r="AO41" i="68"/>
  <c r="AO39" i="68"/>
  <c r="AO37" i="68"/>
  <c r="AO35" i="68"/>
  <c r="AO33" i="68"/>
  <c r="AO31" i="68"/>
  <c r="AO29" i="68"/>
  <c r="AO27" i="68"/>
  <c r="AO25" i="68"/>
  <c r="AO22" i="68"/>
  <c r="AL77" i="68"/>
  <c r="AL45" i="68"/>
  <c r="AK79" i="68"/>
  <c r="AK47" i="68"/>
  <c r="AI86" i="68"/>
  <c r="AI54" i="68"/>
  <c r="AJ86" i="68"/>
  <c r="AJ84" i="68"/>
  <c r="AJ79" i="68"/>
  <c r="AJ77" i="68"/>
  <c r="AJ75" i="68"/>
  <c r="AJ73" i="68"/>
  <c r="AJ71" i="68"/>
  <c r="AJ69" i="68"/>
  <c r="AJ67" i="68"/>
  <c r="AJ65" i="68"/>
  <c r="AJ63" i="68"/>
  <c r="AJ61" i="68"/>
  <c r="AJ59" i="68"/>
  <c r="AJ57" i="68"/>
  <c r="AJ54" i="68"/>
  <c r="AJ52" i="68"/>
  <c r="AJ47" i="68"/>
  <c r="AJ45" i="68"/>
  <c r="AJ43" i="68"/>
  <c r="AJ41" i="68"/>
  <c r="AJ39" i="68"/>
  <c r="AJ37" i="68"/>
  <c r="AJ35" i="68"/>
  <c r="AJ33" i="68"/>
  <c r="AJ31" i="68"/>
  <c r="AJ29" i="68"/>
  <c r="AJ27" i="68"/>
  <c r="AJ25" i="68"/>
  <c r="AJ22" i="68"/>
  <c r="AX18" i="68"/>
  <c r="AX19" i="68"/>
  <c r="AX20" i="68"/>
  <c r="AX21" i="68"/>
  <c r="AX17" i="68"/>
  <c r="AS18" i="68"/>
  <c r="AS19" i="68"/>
  <c r="AS20" i="68"/>
  <c r="AS21" i="68"/>
  <c r="AS17" i="68"/>
  <c r="AF13" i="68"/>
  <c r="AF14" i="68"/>
  <c r="AF15" i="68"/>
  <c r="AF16" i="68"/>
  <c r="AF17" i="68"/>
  <c r="AF18" i="68"/>
  <c r="AF19" i="68"/>
  <c r="AF20" i="68"/>
  <c r="AF21" i="68"/>
  <c r="AF22" i="68"/>
  <c r="AF23" i="68"/>
  <c r="AF24" i="68"/>
  <c r="AF25" i="68"/>
  <c r="AF26" i="68"/>
  <c r="AF27" i="68"/>
  <c r="AF28" i="68"/>
  <c r="AF29" i="68"/>
  <c r="AF30" i="68"/>
  <c r="AF31" i="68"/>
  <c r="AF32" i="68"/>
  <c r="AF33" i="68"/>
  <c r="AF34" i="68"/>
  <c r="AF35" i="68"/>
  <c r="AF36" i="68"/>
  <c r="AF37" i="68"/>
  <c r="AF38" i="68"/>
  <c r="AF39" i="68"/>
  <c r="AF40" i="68"/>
  <c r="AF41" i="68"/>
  <c r="AF42" i="68"/>
  <c r="AF43" i="68"/>
  <c r="AF44" i="68"/>
  <c r="AF45" i="68"/>
  <c r="AF46" i="68"/>
  <c r="AF47" i="68"/>
  <c r="AF48" i="68"/>
  <c r="AF49" i="68"/>
  <c r="AF50" i="68"/>
  <c r="AF51" i="68"/>
  <c r="AF52" i="68"/>
  <c r="AF53" i="68"/>
  <c r="AF54" i="68"/>
  <c r="AF55" i="68"/>
  <c r="AF56" i="68"/>
  <c r="AF57" i="68"/>
  <c r="AF58" i="68"/>
  <c r="AF59" i="68"/>
  <c r="AF60" i="68"/>
  <c r="AF61" i="68"/>
  <c r="AF62" i="68"/>
  <c r="AF63" i="68"/>
  <c r="AF64" i="68"/>
  <c r="AF65" i="68"/>
  <c r="AF66" i="68"/>
  <c r="AF67" i="68"/>
  <c r="AF68" i="68"/>
  <c r="AF69" i="68"/>
  <c r="AF70" i="68"/>
  <c r="AF71" i="68"/>
  <c r="AF72" i="68"/>
  <c r="AF73" i="68"/>
  <c r="AF74" i="68"/>
  <c r="AF75" i="68"/>
  <c r="AF76" i="68"/>
  <c r="AF77" i="68"/>
  <c r="AF78" i="68"/>
  <c r="AF79" i="68"/>
  <c r="AF80" i="68"/>
  <c r="AF81" i="68"/>
  <c r="AF82" i="68"/>
  <c r="AF83" i="68"/>
  <c r="AF84" i="68"/>
  <c r="AF85" i="68"/>
  <c r="AF86" i="68"/>
  <c r="AF87" i="68"/>
  <c r="AF12" i="68"/>
  <c r="AE12" i="68"/>
  <c r="AN18" i="68"/>
  <c r="AN19" i="68"/>
  <c r="AN20" i="68"/>
  <c r="AN21" i="68"/>
  <c r="AN17" i="68"/>
  <c r="AI18" i="68"/>
  <c r="AI19" i="68"/>
  <c r="AI20" i="68"/>
  <c r="AI21" i="68"/>
  <c r="AI17" i="68"/>
  <c r="AG13" i="68"/>
  <c r="AG14" i="68"/>
  <c r="AG15" i="68"/>
  <c r="AG16" i="68"/>
  <c r="AG17" i="68"/>
  <c r="AG18" i="68"/>
  <c r="AG19" i="68"/>
  <c r="AG20" i="68"/>
  <c r="AG21" i="68"/>
  <c r="AG22" i="68"/>
  <c r="AG23" i="68"/>
  <c r="AG24" i="68"/>
  <c r="AG25" i="68"/>
  <c r="AG26" i="68"/>
  <c r="AG27" i="68"/>
  <c r="AG28" i="68"/>
  <c r="AG29" i="68"/>
  <c r="AG30" i="68"/>
  <c r="AG31" i="68"/>
  <c r="AG32" i="68"/>
  <c r="AG33" i="68"/>
  <c r="AG34" i="68"/>
  <c r="AG35" i="68"/>
  <c r="AG36" i="68"/>
  <c r="AG37" i="68"/>
  <c r="AG38" i="68"/>
  <c r="AG39" i="68"/>
  <c r="AG40" i="68"/>
  <c r="AG41" i="68"/>
  <c r="AG42" i="68"/>
  <c r="AG43" i="68"/>
  <c r="AG44" i="68"/>
  <c r="AG45" i="68"/>
  <c r="AG46" i="68"/>
  <c r="AG47" i="68"/>
  <c r="AG48" i="68"/>
  <c r="AG49" i="68"/>
  <c r="AG50" i="68"/>
  <c r="AG51" i="68"/>
  <c r="AG52" i="68"/>
  <c r="AG53" i="68"/>
  <c r="AG54" i="68"/>
  <c r="AG55" i="68"/>
  <c r="AG56" i="68"/>
  <c r="AG57" i="68"/>
  <c r="AG58" i="68"/>
  <c r="AG59" i="68"/>
  <c r="AG60" i="68"/>
  <c r="AG61" i="68"/>
  <c r="AG62" i="68"/>
  <c r="AG63" i="68"/>
  <c r="AG64" i="68"/>
  <c r="AG65" i="68"/>
  <c r="AG66" i="68"/>
  <c r="AG67" i="68"/>
  <c r="AG68" i="68"/>
  <c r="AG69" i="68"/>
  <c r="AG70" i="68"/>
  <c r="AG71" i="68"/>
  <c r="AG72" i="68"/>
  <c r="AG73" i="68"/>
  <c r="AG74" i="68"/>
  <c r="AG75" i="68"/>
  <c r="AG76" i="68"/>
  <c r="AG77" i="68"/>
  <c r="AG78" i="68"/>
  <c r="AG79" i="68"/>
  <c r="AG80" i="68"/>
  <c r="AG81" i="68"/>
  <c r="AG82" i="68"/>
  <c r="AG83" i="68"/>
  <c r="AG84" i="68"/>
  <c r="AG85" i="68"/>
  <c r="AG86" i="68"/>
  <c r="AG87" i="68"/>
  <c r="H4" i="68"/>
  <c r="H5" i="68"/>
  <c r="H6" i="68"/>
  <c r="H7" i="68"/>
  <c r="H3" i="68"/>
  <c r="I9" i="68" s="1"/>
  <c r="AE13" i="68"/>
  <c r="AE14" i="68"/>
  <c r="AE15" i="68"/>
  <c r="AE16" i="68"/>
  <c r="AE17" i="68"/>
  <c r="AE18" i="68"/>
  <c r="AE19" i="68"/>
  <c r="AE20" i="68"/>
  <c r="AE21" i="68"/>
  <c r="AE22" i="68"/>
  <c r="AE23" i="68"/>
  <c r="AE24" i="68"/>
  <c r="AE25" i="68"/>
  <c r="AE26" i="68"/>
  <c r="AE27" i="68"/>
  <c r="AE28" i="68"/>
  <c r="AE29" i="68"/>
  <c r="AE30" i="68"/>
  <c r="AE31" i="68"/>
  <c r="AE32" i="68"/>
  <c r="AE33" i="68"/>
  <c r="AE34" i="68"/>
  <c r="AE35" i="68"/>
  <c r="AE36" i="68"/>
  <c r="AE37" i="68"/>
  <c r="AE38" i="68"/>
  <c r="AE39" i="68"/>
  <c r="AE40" i="68"/>
  <c r="AE41" i="68"/>
  <c r="AE42" i="68"/>
  <c r="AE43" i="68"/>
  <c r="AE44" i="68"/>
  <c r="AE45" i="68"/>
  <c r="AE46" i="68"/>
  <c r="AE47" i="68"/>
  <c r="AE48" i="68"/>
  <c r="AE49" i="68"/>
  <c r="AE50" i="68"/>
  <c r="AE51" i="68"/>
  <c r="AE52" i="68"/>
  <c r="AE53" i="68"/>
  <c r="AE54" i="68"/>
  <c r="AE55" i="68"/>
  <c r="AE56" i="68"/>
  <c r="AE57" i="68"/>
  <c r="AE58" i="68"/>
  <c r="AE59" i="68"/>
  <c r="AE60" i="68"/>
  <c r="AE61" i="68"/>
  <c r="AE62" i="68"/>
  <c r="AE63" i="68"/>
  <c r="AE64" i="68"/>
  <c r="AE65" i="68"/>
  <c r="AE66" i="68"/>
  <c r="AE67" i="68"/>
  <c r="AE68" i="68"/>
  <c r="AE69" i="68"/>
  <c r="AE70" i="68"/>
  <c r="AE71" i="68"/>
  <c r="AE72" i="68"/>
  <c r="AE73" i="68"/>
  <c r="AE74" i="68"/>
  <c r="AE75" i="68"/>
  <c r="AE76" i="68"/>
  <c r="AE77" i="68"/>
  <c r="AE78" i="68"/>
  <c r="AE79" i="68"/>
  <c r="AE80" i="68"/>
  <c r="AE81" i="68"/>
  <c r="AE82" i="68"/>
  <c r="AE83" i="68"/>
  <c r="AE84" i="68"/>
  <c r="AE85" i="68"/>
  <c r="AE86" i="68"/>
  <c r="AE87" i="68"/>
  <c r="AD12" i="68"/>
  <c r="AD13" i="68"/>
  <c r="AD14" i="68"/>
  <c r="AD15" i="68"/>
  <c r="AD16" i="68"/>
  <c r="AD17" i="68"/>
  <c r="AD18" i="68"/>
  <c r="AD19" i="68"/>
  <c r="AD20" i="68"/>
  <c r="AD21" i="68"/>
  <c r="AD22" i="68"/>
  <c r="AD23" i="68"/>
  <c r="AD24" i="68"/>
  <c r="AD25" i="68"/>
  <c r="AD26" i="68"/>
  <c r="AD27" i="68"/>
  <c r="AD28" i="68"/>
  <c r="AD29" i="68"/>
  <c r="AD30" i="68"/>
  <c r="AD31" i="68"/>
  <c r="AD32" i="68"/>
  <c r="AD33" i="68"/>
  <c r="AD34" i="68"/>
  <c r="AD35" i="68"/>
  <c r="AD36" i="68"/>
  <c r="AD37" i="68"/>
  <c r="AD38" i="68"/>
  <c r="AD39" i="68"/>
  <c r="AD40" i="68"/>
  <c r="AD41" i="68"/>
  <c r="AD42" i="68"/>
  <c r="AD43" i="68"/>
  <c r="AD44" i="68"/>
  <c r="AD45" i="68"/>
  <c r="AD46" i="68"/>
  <c r="AD47" i="68"/>
  <c r="AD48" i="68"/>
  <c r="AD49" i="68"/>
  <c r="AD50" i="68"/>
  <c r="AD51" i="68"/>
  <c r="AD52" i="68"/>
  <c r="AD53" i="68"/>
  <c r="AD54" i="68"/>
  <c r="AD55" i="68"/>
  <c r="AD56" i="68"/>
  <c r="AD57" i="68"/>
  <c r="AD58" i="68"/>
  <c r="AD59" i="68"/>
  <c r="AD60" i="68"/>
  <c r="AD61" i="68"/>
  <c r="AD62" i="68"/>
  <c r="AD63" i="68"/>
  <c r="AD64" i="68"/>
  <c r="AD65" i="68"/>
  <c r="AD66" i="68"/>
  <c r="AD67" i="68"/>
  <c r="AD68" i="68"/>
  <c r="AD69" i="68"/>
  <c r="AD70" i="68"/>
  <c r="AD71" i="68"/>
  <c r="AD72" i="68"/>
  <c r="AD73" i="68"/>
  <c r="AD74" i="68"/>
  <c r="AD75" i="68"/>
  <c r="AD76" i="68"/>
  <c r="AD77" i="68"/>
  <c r="AD78" i="68"/>
  <c r="AD79" i="68"/>
  <c r="AD80" i="68"/>
  <c r="AD81" i="68"/>
  <c r="AD82" i="68"/>
  <c r="AD83" i="68"/>
  <c r="AD84" i="68"/>
  <c r="AD85" i="68"/>
  <c r="AD86" i="68"/>
  <c r="AD87" i="68"/>
  <c r="I10" i="68"/>
  <c r="G10" i="68"/>
  <c r="G9" i="68"/>
  <c r="G8" i="68"/>
  <c r="E10" i="68"/>
  <c r="E9" i="68"/>
  <c r="E8" i="68"/>
  <c r="I3" i="68"/>
  <c r="I4" i="68"/>
  <c r="I5" i="68"/>
  <c r="I6" i="68"/>
  <c r="I7" i="68"/>
  <c r="I2" i="68"/>
  <c r="G3" i="68"/>
  <c r="G4" i="68"/>
  <c r="G5" i="68"/>
  <c r="G6" i="68"/>
  <c r="G7" i="68"/>
  <c r="G2" i="68"/>
  <c r="F4" i="68"/>
  <c r="F5" i="68"/>
  <c r="F6" i="68"/>
  <c r="F7" i="68"/>
  <c r="F3" i="68"/>
  <c r="E4" i="68"/>
  <c r="E5" i="68"/>
  <c r="E6" i="68"/>
  <c r="E7" i="68"/>
  <c r="E2" i="68"/>
  <c r="E3" i="68"/>
  <c r="D4" i="68"/>
  <c r="D5" i="68"/>
  <c r="D6" i="68"/>
  <c r="D7" i="68"/>
  <c r="D3" i="68"/>
  <c r="AT54" i="77" l="1"/>
  <c r="BE63" i="77"/>
  <c r="AT77" i="77"/>
  <c r="AT47" i="77"/>
  <c r="BE65" i="77"/>
  <c r="AT61" i="77"/>
  <c r="BE54" i="77"/>
  <c r="AT65" i="77"/>
  <c r="BE84" i="77"/>
  <c r="AT84" i="77"/>
  <c r="BE41" i="77"/>
  <c r="AT41" i="77"/>
  <c r="AT67" i="77"/>
  <c r="BE67" i="77"/>
  <c r="BE25" i="77"/>
  <c r="AT25" i="77"/>
  <c r="BE37" i="77"/>
  <c r="AT37" i="77"/>
  <c r="AT43" i="77"/>
  <c r="BE35" i="77"/>
  <c r="AT35" i="77"/>
  <c r="BE39" i="77"/>
  <c r="AT39" i="77"/>
  <c r="AT52" i="77"/>
  <c r="BE52" i="77"/>
  <c r="BE43" i="77"/>
  <c r="AT57" i="77"/>
  <c r="BE57" i="77"/>
  <c r="AT71" i="77"/>
  <c r="BE71" i="77"/>
  <c r="AT73" i="77"/>
  <c r="BE73" i="77"/>
  <c r="AG87" i="76"/>
  <c r="AG86" i="76"/>
  <c r="AG84" i="76"/>
  <c r="AG82" i="76"/>
  <c r="AG80" i="76"/>
  <c r="AG79" i="76"/>
  <c r="AG76" i="76"/>
  <c r="AG74" i="76"/>
  <c r="AG72" i="76"/>
  <c r="AG70" i="76"/>
  <c r="AG68" i="76"/>
  <c r="AG66" i="76"/>
  <c r="AG64" i="76"/>
  <c r="AG62" i="76"/>
  <c r="AG60" i="76"/>
  <c r="AG58" i="76"/>
  <c r="AG56" i="76"/>
  <c r="AG53" i="76"/>
  <c r="AG51" i="76"/>
  <c r="AG49" i="76"/>
  <c r="AG46" i="76"/>
  <c r="AG45" i="76"/>
  <c r="AG43" i="76"/>
  <c r="AG41" i="76"/>
  <c r="AG39" i="76"/>
  <c r="AG37" i="76"/>
  <c r="AG35" i="76"/>
  <c r="AG33" i="76"/>
  <c r="AG31" i="76"/>
  <c r="AG29" i="76"/>
  <c r="AG27" i="76"/>
  <c r="AG25" i="76"/>
  <c r="AG23" i="76"/>
  <c r="AG22" i="76"/>
  <c r="AY22" i="76" s="1"/>
  <c r="AG21" i="76"/>
  <c r="AX21" i="76" s="1"/>
  <c r="AG20" i="76"/>
  <c r="AX20" i="76" s="1"/>
  <c r="AG19" i="76"/>
  <c r="AX19" i="76" s="1"/>
  <c r="AG18" i="76"/>
  <c r="AX18" i="76" s="1"/>
  <c r="AG17" i="76"/>
  <c r="AX17" i="76" s="1"/>
  <c r="AG15" i="76"/>
  <c r="AG13" i="76"/>
  <c r="AG85" i="76"/>
  <c r="AG83" i="76"/>
  <c r="AG81" i="76"/>
  <c r="AG78" i="76"/>
  <c r="AG77" i="76"/>
  <c r="AG75" i="76"/>
  <c r="AG73" i="76"/>
  <c r="AG71" i="76"/>
  <c r="AG69" i="76"/>
  <c r="AG67" i="76"/>
  <c r="AG65" i="76"/>
  <c r="AG63" i="76"/>
  <c r="AG61" i="76"/>
  <c r="AG59" i="76"/>
  <c r="AG57" i="76"/>
  <c r="AG55" i="76"/>
  <c r="AG54" i="76"/>
  <c r="AG52" i="76"/>
  <c r="AG50" i="76"/>
  <c r="AG48" i="76"/>
  <c r="AG47" i="76"/>
  <c r="AG44" i="76"/>
  <c r="AG42" i="76"/>
  <c r="AG40" i="76"/>
  <c r="AG38" i="76"/>
  <c r="AG36" i="76"/>
  <c r="AG34" i="76"/>
  <c r="AG32" i="76"/>
  <c r="AG30" i="76"/>
  <c r="AG28" i="76"/>
  <c r="AG26" i="76"/>
  <c r="AG24" i="76"/>
  <c r="AG16" i="76"/>
  <c r="AG14" i="76"/>
  <c r="AG12" i="76"/>
  <c r="AD83" i="76"/>
  <c r="AD63" i="76"/>
  <c r="AD48" i="76"/>
  <c r="AD44" i="76"/>
  <c r="AD40" i="76"/>
  <c r="AD36" i="76"/>
  <c r="AD85" i="76"/>
  <c r="AD81" i="76"/>
  <c r="AD78" i="76"/>
  <c r="AD61" i="76"/>
  <c r="AD57" i="76"/>
  <c r="AD52" i="76"/>
  <c r="AD47" i="76"/>
  <c r="AD38" i="76"/>
  <c r="AD87" i="76"/>
  <c r="AD86" i="76"/>
  <c r="AD84" i="76"/>
  <c r="AD82" i="76"/>
  <c r="AD80" i="76"/>
  <c r="AD79" i="76"/>
  <c r="AD76" i="76"/>
  <c r="AD74" i="76"/>
  <c r="AD72" i="76"/>
  <c r="AD70" i="76"/>
  <c r="AD68" i="76"/>
  <c r="AD66" i="76"/>
  <c r="AD64" i="76"/>
  <c r="AD62" i="76"/>
  <c r="AD60" i="76"/>
  <c r="AD58" i="76"/>
  <c r="AD56" i="76"/>
  <c r="AD53" i="76"/>
  <c r="AD51" i="76"/>
  <c r="AD49" i="76"/>
  <c r="AD46" i="76"/>
  <c r="AD45" i="76"/>
  <c r="AD43" i="76"/>
  <c r="AD41" i="76"/>
  <c r="AD39" i="76"/>
  <c r="AD37" i="76"/>
  <c r="AD35" i="76"/>
  <c r="AD33" i="76"/>
  <c r="AD31" i="76"/>
  <c r="AD29" i="76"/>
  <c r="AD27" i="76"/>
  <c r="AD25" i="76"/>
  <c r="AD23" i="76"/>
  <c r="AD22" i="76"/>
  <c r="AD21" i="76"/>
  <c r="AI21" i="76" s="1"/>
  <c r="AD20" i="76"/>
  <c r="AI20" i="76" s="1"/>
  <c r="AD19" i="76"/>
  <c r="AI19" i="76" s="1"/>
  <c r="AD18" i="76"/>
  <c r="AI18" i="76" s="1"/>
  <c r="AD17" i="76"/>
  <c r="AI17" i="76" s="1"/>
  <c r="AD15" i="76"/>
  <c r="AD13" i="76"/>
  <c r="AD54" i="76"/>
  <c r="AD42" i="76"/>
  <c r="AD77" i="76"/>
  <c r="AD73" i="76"/>
  <c r="AD69" i="76"/>
  <c r="AD65" i="76"/>
  <c r="AD55" i="76"/>
  <c r="AD50" i="76"/>
  <c r="AD75" i="76"/>
  <c r="AD71" i="76"/>
  <c r="AD67" i="76"/>
  <c r="AD59" i="76"/>
  <c r="AD34" i="76"/>
  <c r="AD30" i="76"/>
  <c r="AD28" i="76"/>
  <c r="AD26" i="76"/>
  <c r="AD32" i="76"/>
  <c r="AD14" i="76"/>
  <c r="AD16" i="76"/>
  <c r="AD24" i="76"/>
  <c r="AD12" i="76"/>
  <c r="AE87" i="76"/>
  <c r="AE86" i="76"/>
  <c r="AE84" i="76"/>
  <c r="AE82" i="76"/>
  <c r="AE80" i="76"/>
  <c r="AE79" i="76"/>
  <c r="AE76" i="76"/>
  <c r="AF76" i="76" s="1"/>
  <c r="AE74" i="76"/>
  <c r="AE72" i="76"/>
  <c r="AE70" i="76"/>
  <c r="AF70" i="76" s="1"/>
  <c r="AE68" i="76"/>
  <c r="AF68" i="76" s="1"/>
  <c r="AE66" i="76"/>
  <c r="AE64" i="76"/>
  <c r="AE62" i="76"/>
  <c r="AE60" i="76"/>
  <c r="AF60" i="76" s="1"/>
  <c r="AE58" i="76"/>
  <c r="AE56" i="76"/>
  <c r="AE53" i="76"/>
  <c r="AF53" i="76" s="1"/>
  <c r="AE51" i="76"/>
  <c r="AF51" i="76" s="1"/>
  <c r="AE49" i="76"/>
  <c r="AE46" i="76"/>
  <c r="AE45" i="76"/>
  <c r="AE43" i="76"/>
  <c r="AE41" i="76"/>
  <c r="AE39" i="76"/>
  <c r="AE37" i="76"/>
  <c r="AE35" i="76"/>
  <c r="AE33" i="76"/>
  <c r="AE31" i="76"/>
  <c r="AE29" i="76"/>
  <c r="AE27" i="76"/>
  <c r="AE25" i="76"/>
  <c r="AE23" i="76"/>
  <c r="AE22" i="76"/>
  <c r="AE21" i="76"/>
  <c r="AE20" i="76"/>
  <c r="AE19" i="76"/>
  <c r="AE18" i="76"/>
  <c r="AE17" i="76"/>
  <c r="AE15" i="76"/>
  <c r="AE13" i="76"/>
  <c r="AE85" i="76"/>
  <c r="AE83" i="76"/>
  <c r="AF83" i="76" s="1"/>
  <c r="AE81" i="76"/>
  <c r="AF81" i="76" s="1"/>
  <c r="AE78" i="76"/>
  <c r="AF78" i="76" s="1"/>
  <c r="AE77" i="76"/>
  <c r="AE75" i="76"/>
  <c r="AE73" i="76"/>
  <c r="AE71" i="76"/>
  <c r="AE69" i="76"/>
  <c r="AE67" i="76"/>
  <c r="AE65" i="76"/>
  <c r="AE63" i="76"/>
  <c r="AE61" i="76"/>
  <c r="AE59" i="76"/>
  <c r="AE57" i="76"/>
  <c r="AE55" i="76"/>
  <c r="AE54" i="76"/>
  <c r="AE52" i="76"/>
  <c r="AE50" i="76"/>
  <c r="AE48" i="76"/>
  <c r="AE47" i="76"/>
  <c r="AE44" i="76"/>
  <c r="AF44" i="76" s="1"/>
  <c r="AE42" i="76"/>
  <c r="AF42" i="76" s="1"/>
  <c r="AE40" i="76"/>
  <c r="AF40" i="76" s="1"/>
  <c r="AE38" i="76"/>
  <c r="AF38" i="76" s="1"/>
  <c r="AE36" i="76"/>
  <c r="AF36" i="76" s="1"/>
  <c r="AE34" i="76"/>
  <c r="AE32" i="76"/>
  <c r="AF32" i="76" s="1"/>
  <c r="AE30" i="76"/>
  <c r="AE28" i="76"/>
  <c r="AE26" i="76"/>
  <c r="AE24" i="76"/>
  <c r="AE16" i="76"/>
  <c r="AE14" i="76"/>
  <c r="AF14" i="76" s="1"/>
  <c r="AE12" i="76"/>
  <c r="G10" i="75"/>
  <c r="I8" i="75"/>
  <c r="E8" i="75"/>
  <c r="AD60" i="75" s="1"/>
  <c r="AD56" i="75"/>
  <c r="AD87" i="75"/>
  <c r="AD49" i="75"/>
  <c r="AD37" i="75"/>
  <c r="AD43" i="75"/>
  <c r="AD28" i="75"/>
  <c r="AD26" i="75"/>
  <c r="AD31" i="75"/>
  <c r="AD22" i="75"/>
  <c r="G9" i="75"/>
  <c r="AE79" i="75" s="1"/>
  <c r="AG64" i="75"/>
  <c r="AG23" i="75"/>
  <c r="I10" i="75"/>
  <c r="E10" i="75"/>
  <c r="E9" i="75"/>
  <c r="AD70" i="75" s="1"/>
  <c r="I9" i="75"/>
  <c r="AG32" i="75" s="1"/>
  <c r="AG29" i="75"/>
  <c r="AG51" i="75"/>
  <c r="AE87" i="75"/>
  <c r="AE86" i="75"/>
  <c r="AE84" i="75"/>
  <c r="AE80" i="75"/>
  <c r="AE76" i="75"/>
  <c r="AE74" i="75"/>
  <c r="AE72" i="75"/>
  <c r="AE70" i="75"/>
  <c r="AE68" i="75"/>
  <c r="AE66" i="75"/>
  <c r="AE64" i="75"/>
  <c r="AE60" i="75"/>
  <c r="AE58" i="75"/>
  <c r="AE56" i="75"/>
  <c r="AE53" i="75"/>
  <c r="AE51" i="75"/>
  <c r="AE49" i="75"/>
  <c r="AE46" i="75"/>
  <c r="AE43" i="75"/>
  <c r="AE41" i="75"/>
  <c r="AE39" i="75"/>
  <c r="AE37" i="75"/>
  <c r="AE35" i="75"/>
  <c r="AE33" i="75"/>
  <c r="AE31" i="75"/>
  <c r="AE27" i="75"/>
  <c r="AE25" i="75"/>
  <c r="AE23" i="75"/>
  <c r="AE22" i="75"/>
  <c r="AE21" i="75"/>
  <c r="AE20" i="75"/>
  <c r="AE19" i="75"/>
  <c r="AE17" i="75"/>
  <c r="AE15" i="75"/>
  <c r="AE13" i="75"/>
  <c r="AE85" i="75"/>
  <c r="AE83" i="75"/>
  <c r="AE81" i="75"/>
  <c r="AE78" i="75"/>
  <c r="AE75" i="75"/>
  <c r="AE73" i="75"/>
  <c r="AE71" i="75"/>
  <c r="AE69" i="75"/>
  <c r="AE67" i="75"/>
  <c r="AE65" i="75"/>
  <c r="AE63" i="75"/>
  <c r="AE59" i="75"/>
  <c r="AE57" i="75"/>
  <c r="AE55" i="75"/>
  <c r="AE54" i="75"/>
  <c r="AE52" i="75"/>
  <c r="AE50" i="75"/>
  <c r="AE48" i="75"/>
  <c r="AE44" i="75"/>
  <c r="AE42" i="75"/>
  <c r="AE40" i="75"/>
  <c r="AE38" i="75"/>
  <c r="AE36" i="75"/>
  <c r="AE34" i="75"/>
  <c r="AE32" i="75"/>
  <c r="AE28" i="75"/>
  <c r="AE26" i="75"/>
  <c r="AE24" i="75"/>
  <c r="AE16" i="75"/>
  <c r="AE14" i="75"/>
  <c r="AE12" i="75"/>
  <c r="I8" i="74"/>
  <c r="I10" i="74"/>
  <c r="AG60" i="74"/>
  <c r="E10" i="74"/>
  <c r="AG85" i="74"/>
  <c r="AG54" i="74"/>
  <c r="AG48" i="74"/>
  <c r="AG87" i="74"/>
  <c r="AG79" i="74"/>
  <c r="AG76" i="74"/>
  <c r="G10" i="74"/>
  <c r="G9" i="74"/>
  <c r="G8" i="74"/>
  <c r="I9" i="74"/>
  <c r="AG66" i="74" s="1"/>
  <c r="AG31" i="74"/>
  <c r="AG46" i="74"/>
  <c r="AG58" i="74"/>
  <c r="AD62" i="74"/>
  <c r="AD51" i="74"/>
  <c r="AD49" i="74"/>
  <c r="AD20" i="74"/>
  <c r="AI20" i="74" s="1"/>
  <c r="AD18" i="74"/>
  <c r="AI18" i="74" s="1"/>
  <c r="AD83" i="74"/>
  <c r="AD52" i="74"/>
  <c r="AD50" i="74"/>
  <c r="AD47" i="74"/>
  <c r="AG62" i="74"/>
  <c r="AG23" i="74"/>
  <c r="AG64" i="74"/>
  <c r="AG33" i="74"/>
  <c r="E9" i="74"/>
  <c r="AD80" i="74" s="1"/>
  <c r="E8" i="73"/>
  <c r="AD68" i="73" s="1"/>
  <c r="G8" i="73"/>
  <c r="AE45" i="73" s="1"/>
  <c r="E10" i="73"/>
  <c r="E9" i="73"/>
  <c r="I9" i="73"/>
  <c r="I8" i="73"/>
  <c r="G10" i="73"/>
  <c r="G9" i="73"/>
  <c r="AE35" i="73" s="1"/>
  <c r="I10" i="73"/>
  <c r="E10" i="72"/>
  <c r="E8" i="72"/>
  <c r="G10" i="72"/>
  <c r="G8" i="72"/>
  <c r="E10" i="71"/>
  <c r="G10" i="71"/>
  <c r="G8" i="71"/>
  <c r="I10" i="72"/>
  <c r="I9" i="72"/>
  <c r="I8" i="72"/>
  <c r="E9" i="72"/>
  <c r="AD84" i="72" s="1"/>
  <c r="G9" i="72"/>
  <c r="AE16" i="72" s="1"/>
  <c r="AE87" i="71"/>
  <c r="AE86" i="71"/>
  <c r="AE84" i="71"/>
  <c r="AE82" i="71"/>
  <c r="AE80" i="71"/>
  <c r="AE79" i="71"/>
  <c r="AE76" i="71"/>
  <c r="AE74" i="71"/>
  <c r="AE72" i="71"/>
  <c r="AE70" i="71"/>
  <c r="AE68" i="71"/>
  <c r="AE66" i="71"/>
  <c r="AE64" i="71"/>
  <c r="AE62" i="71"/>
  <c r="AE60" i="71"/>
  <c r="AE58" i="71"/>
  <c r="AE56" i="71"/>
  <c r="AE53" i="71"/>
  <c r="AE51" i="71"/>
  <c r="AE49" i="71"/>
  <c r="AE46" i="71"/>
  <c r="AE45" i="71"/>
  <c r="AE43" i="71"/>
  <c r="AE41" i="71"/>
  <c r="AE39" i="71"/>
  <c r="AE37" i="71"/>
  <c r="AE35" i="71"/>
  <c r="AE33" i="71"/>
  <c r="AE31" i="71"/>
  <c r="AE29" i="71"/>
  <c r="AE27" i="71"/>
  <c r="AE25" i="71"/>
  <c r="AE23" i="71"/>
  <c r="AE22" i="71"/>
  <c r="AE21" i="71"/>
  <c r="AE20" i="71"/>
  <c r="AE19" i="71"/>
  <c r="AE18" i="71"/>
  <c r="AE17" i="71"/>
  <c r="AE15" i="71"/>
  <c r="AE13" i="71"/>
  <c r="AE85" i="71"/>
  <c r="AE83" i="71"/>
  <c r="AE81" i="71"/>
  <c r="AE78" i="71"/>
  <c r="AE77" i="71"/>
  <c r="AE75" i="71"/>
  <c r="AE73" i="71"/>
  <c r="AE71" i="71"/>
  <c r="AE69" i="71"/>
  <c r="AE67" i="71"/>
  <c r="AE65" i="71"/>
  <c r="AE63" i="71"/>
  <c r="AE61" i="71"/>
  <c r="AE59" i="71"/>
  <c r="AE57" i="71"/>
  <c r="AE55" i="71"/>
  <c r="AE54" i="71"/>
  <c r="AE52" i="71"/>
  <c r="AE50" i="71"/>
  <c r="AE48" i="71"/>
  <c r="AE47" i="71"/>
  <c r="AE44" i="71"/>
  <c r="AE42" i="71"/>
  <c r="AE40" i="71"/>
  <c r="AE38" i="71"/>
  <c r="AE36" i="71"/>
  <c r="AE34" i="71"/>
  <c r="AE32" i="71"/>
  <c r="AE30" i="71"/>
  <c r="AE28" i="71"/>
  <c r="AE26" i="71"/>
  <c r="AE24" i="71"/>
  <c r="AE16" i="71"/>
  <c r="AE14" i="71"/>
  <c r="AE12" i="71"/>
  <c r="E8" i="71"/>
  <c r="I10" i="71"/>
  <c r="I9" i="71"/>
  <c r="I8" i="71"/>
  <c r="E9" i="71"/>
  <c r="I8" i="68"/>
  <c r="AG12" i="68" s="1"/>
  <c r="AF12" i="76" l="1"/>
  <c r="AF34" i="76"/>
  <c r="AF62" i="76"/>
  <c r="AF16" i="76"/>
  <c r="AF85" i="76"/>
  <c r="AF86" i="76"/>
  <c r="AO86" i="76"/>
  <c r="AN86" i="76"/>
  <c r="BD86" i="76"/>
  <c r="BC41" i="76"/>
  <c r="AJ41" i="76"/>
  <c r="BF37" i="76"/>
  <c r="AY37" i="76"/>
  <c r="AY86" i="76"/>
  <c r="AX86" i="76"/>
  <c r="BF86" i="76"/>
  <c r="AO71" i="76"/>
  <c r="AF71" i="76"/>
  <c r="BD71" i="76"/>
  <c r="AF23" i="76"/>
  <c r="AF56" i="76"/>
  <c r="AF87" i="76"/>
  <c r="BC27" i="76"/>
  <c r="AJ27" i="76"/>
  <c r="AJ43" i="76"/>
  <c r="BC43" i="76"/>
  <c r="AK47" i="76"/>
  <c r="BC47" i="76"/>
  <c r="AJ47" i="76"/>
  <c r="AY71" i="76"/>
  <c r="BF71" i="76"/>
  <c r="BF39" i="76"/>
  <c r="AY39" i="76"/>
  <c r="AF26" i="76"/>
  <c r="AO57" i="76"/>
  <c r="AF57" i="76"/>
  <c r="BD57" i="76"/>
  <c r="AO73" i="76"/>
  <c r="AF73" i="76"/>
  <c r="BD73" i="76"/>
  <c r="AF15" i="76"/>
  <c r="AF25" i="76"/>
  <c r="BD25" i="76"/>
  <c r="AO25" i="76"/>
  <c r="AF41" i="76"/>
  <c r="BD41" i="76"/>
  <c r="AO41" i="76"/>
  <c r="AF58" i="76"/>
  <c r="AF74" i="76"/>
  <c r="BC69" i="76"/>
  <c r="AJ69" i="76"/>
  <c r="BC29" i="76"/>
  <c r="AJ29" i="76"/>
  <c r="AJ45" i="76"/>
  <c r="AL45" i="76"/>
  <c r="BC45" i="76"/>
  <c r="BC79" i="76"/>
  <c r="AK79" i="76"/>
  <c r="AJ79" i="76"/>
  <c r="BC52" i="76"/>
  <c r="AJ52" i="76"/>
  <c r="AY57" i="76"/>
  <c r="BF57" i="76"/>
  <c r="AY73" i="76"/>
  <c r="BF73" i="76"/>
  <c r="BF25" i="76"/>
  <c r="AY25" i="76"/>
  <c r="BF41" i="76"/>
  <c r="AY41" i="76"/>
  <c r="AO52" i="76"/>
  <c r="AF52" i="76"/>
  <c r="BD52" i="76"/>
  <c r="AF84" i="76"/>
  <c r="BD84" i="76"/>
  <c r="AO84" i="76"/>
  <c r="BC39" i="76"/>
  <c r="AJ39" i="76"/>
  <c r="AY52" i="76"/>
  <c r="BF52" i="76"/>
  <c r="BF35" i="76"/>
  <c r="AY35" i="76"/>
  <c r="AO69" i="76"/>
  <c r="AF69" i="76"/>
  <c r="BD69" i="76"/>
  <c r="AF17" i="76"/>
  <c r="AS17" i="76" s="1"/>
  <c r="AN17" i="76"/>
  <c r="AJ59" i="76"/>
  <c r="BC59" i="76"/>
  <c r="BF43" i="76"/>
  <c r="AY43" i="76"/>
  <c r="AP47" i="76"/>
  <c r="AO47" i="76"/>
  <c r="BD47" i="76"/>
  <c r="AF47" i="76"/>
  <c r="AF21" i="76"/>
  <c r="AS21" i="76" s="1"/>
  <c r="AN21" i="76"/>
  <c r="AF22" i="76"/>
  <c r="AT22" i="76" s="1"/>
  <c r="AO22" i="76"/>
  <c r="AF28" i="76"/>
  <c r="AO75" i="76"/>
  <c r="AF75" i="76"/>
  <c r="BD75" i="76"/>
  <c r="AF27" i="76"/>
  <c r="BD27" i="76"/>
  <c r="AO27" i="76"/>
  <c r="AF43" i="76"/>
  <c r="BD43" i="76"/>
  <c r="AO43" i="76"/>
  <c r="BC73" i="76"/>
  <c r="AJ73" i="76"/>
  <c r="BC31" i="76"/>
  <c r="AJ31" i="76"/>
  <c r="AY59" i="76"/>
  <c r="BF59" i="76"/>
  <c r="AY75" i="76"/>
  <c r="BF75" i="76"/>
  <c r="BF27" i="76"/>
  <c r="AY27" i="76"/>
  <c r="AF30" i="76"/>
  <c r="AQ77" i="76"/>
  <c r="AO77" i="76"/>
  <c r="BD77" i="76"/>
  <c r="AF77" i="76"/>
  <c r="AF18" i="76"/>
  <c r="AS18" i="76" s="1"/>
  <c r="AN18" i="76"/>
  <c r="AF45" i="76"/>
  <c r="AQ45" i="76"/>
  <c r="AO45" i="76"/>
  <c r="BD45" i="76"/>
  <c r="AF79" i="76"/>
  <c r="AP79" i="76"/>
  <c r="AO79" i="76"/>
  <c r="BD79" i="76"/>
  <c r="BC67" i="76"/>
  <c r="AJ67" i="76"/>
  <c r="AJ61" i="76"/>
  <c r="BC61" i="76"/>
  <c r="AY61" i="76"/>
  <c r="BF61" i="76"/>
  <c r="BF77" i="76"/>
  <c r="BA77" i="76"/>
  <c r="AY77" i="76"/>
  <c r="BF29" i="76"/>
  <c r="AY29" i="76"/>
  <c r="BA45" i="76"/>
  <c r="AY45" i="76"/>
  <c r="BF45" i="76"/>
  <c r="AZ79" i="76"/>
  <c r="AY79" i="76"/>
  <c r="BF79" i="76"/>
  <c r="AF48" i="76"/>
  <c r="AO63" i="76"/>
  <c r="AF63" i="76"/>
  <c r="BD63" i="76"/>
  <c r="AF19" i="76"/>
  <c r="AS19" i="76" s="1"/>
  <c r="AN19" i="76"/>
  <c r="AF31" i="76"/>
  <c r="BD31" i="76"/>
  <c r="AO31" i="76"/>
  <c r="AF46" i="76"/>
  <c r="AF64" i="76"/>
  <c r="AF80" i="76"/>
  <c r="AJ71" i="76"/>
  <c r="BC71" i="76"/>
  <c r="BC35" i="76"/>
  <c r="AJ35" i="76"/>
  <c r="BC84" i="76"/>
  <c r="AJ84" i="76"/>
  <c r="AY63" i="76"/>
  <c r="BF63" i="76"/>
  <c r="BF31" i="76"/>
  <c r="AY31" i="76"/>
  <c r="AF35" i="76"/>
  <c r="BD35" i="76"/>
  <c r="AO35" i="76"/>
  <c r="AO54" i="76"/>
  <c r="AN54" i="76"/>
  <c r="BD54" i="76"/>
  <c r="AF54" i="76"/>
  <c r="AO59" i="76"/>
  <c r="AF59" i="76"/>
  <c r="BD59" i="76"/>
  <c r="BC57" i="76"/>
  <c r="AJ57" i="76"/>
  <c r="AO61" i="76"/>
  <c r="AF61" i="76"/>
  <c r="BD61" i="76"/>
  <c r="AF29" i="76"/>
  <c r="BD29" i="76"/>
  <c r="AO29" i="76"/>
  <c r="AL77" i="76"/>
  <c r="BC77" i="76"/>
  <c r="AJ77" i="76"/>
  <c r="BC33" i="76"/>
  <c r="AJ33" i="76"/>
  <c r="AJ63" i="76"/>
  <c r="BC63" i="76"/>
  <c r="BF47" i="76"/>
  <c r="AZ47" i="76"/>
  <c r="AY47" i="76"/>
  <c r="AF50" i="76"/>
  <c r="AO65" i="76"/>
  <c r="AF65" i="76"/>
  <c r="BD65" i="76"/>
  <c r="AF20" i="76"/>
  <c r="AS20" i="76" s="1"/>
  <c r="AN20" i="76"/>
  <c r="AF33" i="76"/>
  <c r="BD33" i="76"/>
  <c r="AO33" i="76"/>
  <c r="AF49" i="76"/>
  <c r="AF66" i="76"/>
  <c r="AF82" i="76"/>
  <c r="BC75" i="76"/>
  <c r="AJ75" i="76"/>
  <c r="AJ54" i="76"/>
  <c r="BC54" i="76"/>
  <c r="AI54" i="76"/>
  <c r="AJ22" i="76"/>
  <c r="BC37" i="76"/>
  <c r="AJ37" i="76"/>
  <c r="BC86" i="76"/>
  <c r="AJ86" i="76"/>
  <c r="AI86" i="76"/>
  <c r="AY65" i="76"/>
  <c r="BF65" i="76"/>
  <c r="BF33" i="76"/>
  <c r="AY33" i="76"/>
  <c r="AY67" i="76"/>
  <c r="BF67" i="76"/>
  <c r="BF84" i="76"/>
  <c r="AY84" i="76"/>
  <c r="AO67" i="76"/>
  <c r="AF67" i="76"/>
  <c r="BD67" i="76"/>
  <c r="AF37" i="76"/>
  <c r="BD37" i="76"/>
  <c r="AO37" i="76"/>
  <c r="BC25" i="76"/>
  <c r="AJ25" i="76"/>
  <c r="BF54" i="76"/>
  <c r="AY54" i="76"/>
  <c r="AX54" i="76"/>
  <c r="AY69" i="76"/>
  <c r="BF69" i="76"/>
  <c r="AF24" i="76"/>
  <c r="AF55" i="76"/>
  <c r="AF13" i="76"/>
  <c r="AF39" i="76"/>
  <c r="BD39" i="76"/>
  <c r="AO39" i="76"/>
  <c r="AF72" i="76"/>
  <c r="BC65" i="76"/>
  <c r="AJ65" i="76"/>
  <c r="AG36" i="75"/>
  <c r="AG75" i="75"/>
  <c r="AD54" i="75"/>
  <c r="AD44" i="75"/>
  <c r="AD77" i="75"/>
  <c r="AJ77" i="75" s="1"/>
  <c r="AD66" i="75"/>
  <c r="AD32" i="75"/>
  <c r="AF32" i="75" s="1"/>
  <c r="AD78" i="75"/>
  <c r="AF78" i="75" s="1"/>
  <c r="AD72" i="75"/>
  <c r="AG80" i="75"/>
  <c r="AD50" i="75"/>
  <c r="AF50" i="75" s="1"/>
  <c r="AD13" i="75"/>
  <c r="AF13" i="75" s="1"/>
  <c r="AD69" i="75"/>
  <c r="AJ69" i="75" s="1"/>
  <c r="AD86" i="75"/>
  <c r="AE82" i="75"/>
  <c r="AG15" i="75"/>
  <c r="AG26" i="75"/>
  <c r="AD47" i="75"/>
  <c r="BC47" i="75" s="1"/>
  <c r="AD16" i="75"/>
  <c r="AD75" i="75"/>
  <c r="BC75" i="75" s="1"/>
  <c r="AF66" i="75"/>
  <c r="AG14" i="75"/>
  <c r="AD34" i="75"/>
  <c r="AF34" i="75" s="1"/>
  <c r="AD63" i="75"/>
  <c r="AD41" i="75"/>
  <c r="AD30" i="75"/>
  <c r="AD80" i="75"/>
  <c r="AF80" i="75" s="1"/>
  <c r="AF49" i="75"/>
  <c r="AP79" i="75"/>
  <c r="AO79" i="75"/>
  <c r="BD79" i="75"/>
  <c r="BD31" i="75"/>
  <c r="AO31" i="75"/>
  <c r="AF31" i="75"/>
  <c r="AJ43" i="75"/>
  <c r="BC43" i="75"/>
  <c r="AG13" i="75"/>
  <c r="AG66" i="75"/>
  <c r="AG19" i="75"/>
  <c r="AX19" i="75" s="1"/>
  <c r="AG53" i="75"/>
  <c r="AJ41" i="75"/>
  <c r="AI86" i="75"/>
  <c r="AJ86" i="75"/>
  <c r="BC86" i="75"/>
  <c r="AO67" i="75"/>
  <c r="BD67" i="75"/>
  <c r="AN21" i="75"/>
  <c r="BD35" i="75"/>
  <c r="AO35" i="75"/>
  <c r="AG43" i="75"/>
  <c r="AG21" i="75"/>
  <c r="AX21" i="75" s="1"/>
  <c r="AG63" i="75"/>
  <c r="AG78" i="75"/>
  <c r="AG68" i="75"/>
  <c r="AG84" i="75"/>
  <c r="AG54" i="75"/>
  <c r="AG20" i="75"/>
  <c r="AX20" i="75" s="1"/>
  <c r="AD39" i="75"/>
  <c r="AD61" i="75"/>
  <c r="AD42" i="75"/>
  <c r="BC41" i="75" s="1"/>
  <c r="AD51" i="75"/>
  <c r="AF51" i="75" s="1"/>
  <c r="AD23" i="75"/>
  <c r="AJ22" i="75" s="1"/>
  <c r="AD38" i="75"/>
  <c r="AJ37" i="75" s="1"/>
  <c r="AD81" i="75"/>
  <c r="AD74" i="75"/>
  <c r="AD58" i="75"/>
  <c r="AF58" i="75" s="1"/>
  <c r="AF16" i="75"/>
  <c r="BD54" i="75"/>
  <c r="AF54" i="75"/>
  <c r="AO54" i="75"/>
  <c r="AN54" i="75"/>
  <c r="AO69" i="75"/>
  <c r="AF69" i="75"/>
  <c r="BD69" i="75"/>
  <c r="AO22" i="75"/>
  <c r="AF22" i="75"/>
  <c r="BD37" i="75"/>
  <c r="AO37" i="75"/>
  <c r="AF37" i="75"/>
  <c r="AF70" i="75"/>
  <c r="AF86" i="75"/>
  <c r="AO86" i="75"/>
  <c r="AN86" i="75"/>
  <c r="BD86" i="75"/>
  <c r="AG35" i="75"/>
  <c r="AG24" i="75"/>
  <c r="AG55" i="75"/>
  <c r="AG65" i="75"/>
  <c r="AG81" i="75"/>
  <c r="AG70" i="75"/>
  <c r="AG86" i="75"/>
  <c r="AG39" i="75"/>
  <c r="AG38" i="75"/>
  <c r="AD46" i="75"/>
  <c r="AF46" i="75" s="1"/>
  <c r="AD12" i="75"/>
  <c r="AF12" i="75" s="1"/>
  <c r="AD18" i="75"/>
  <c r="AI18" i="75" s="1"/>
  <c r="AD57" i="75"/>
  <c r="AF57" i="75" s="1"/>
  <c r="AD48" i="75"/>
  <c r="AD45" i="75"/>
  <c r="AD83" i="75"/>
  <c r="AD76" i="75"/>
  <c r="AD62" i="75"/>
  <c r="AF81" i="75"/>
  <c r="AN20" i="75"/>
  <c r="BD33" i="75"/>
  <c r="AO33" i="75"/>
  <c r="AG48" i="75"/>
  <c r="AG28" i="75"/>
  <c r="AG12" i="75"/>
  <c r="AG77" i="75"/>
  <c r="AG82" i="75"/>
  <c r="AJ31" i="75"/>
  <c r="AO52" i="75"/>
  <c r="BD52" i="75"/>
  <c r="AF83" i="75"/>
  <c r="BD84" i="75"/>
  <c r="AO84" i="75"/>
  <c r="AG58" i="75"/>
  <c r="AO71" i="75"/>
  <c r="BD71" i="75"/>
  <c r="BD39" i="75"/>
  <c r="AO39" i="75"/>
  <c r="AF39" i="75"/>
  <c r="AF56" i="75"/>
  <c r="AF72" i="75"/>
  <c r="AF87" i="75"/>
  <c r="AG27" i="75"/>
  <c r="AG17" i="75"/>
  <c r="AX17" i="75" s="1"/>
  <c r="AG47" i="75"/>
  <c r="AG46" i="75"/>
  <c r="AG67" i="75"/>
  <c r="AG83" i="75"/>
  <c r="AG72" i="75"/>
  <c r="AG87" i="75"/>
  <c r="AG31" i="75"/>
  <c r="AD19" i="75"/>
  <c r="AI19" i="75" s="1"/>
  <c r="AD21" i="75"/>
  <c r="AI21" i="75" s="1"/>
  <c r="AD27" i="75"/>
  <c r="AD24" i="75"/>
  <c r="AF24" i="75" s="1"/>
  <c r="AD59" i="75"/>
  <c r="AF59" i="75" s="1"/>
  <c r="AD53" i="75"/>
  <c r="AF53" i="75" s="1"/>
  <c r="AD85" i="75"/>
  <c r="AF85" i="75" s="1"/>
  <c r="AD79" i="75"/>
  <c r="AF79" i="75" s="1"/>
  <c r="AD64" i="75"/>
  <c r="BC63" i="75" s="1"/>
  <c r="AN19" i="75"/>
  <c r="AF19" i="75"/>
  <c r="AS19" i="75" s="1"/>
  <c r="AF26" i="75"/>
  <c r="AO73" i="75"/>
  <c r="BD73" i="75"/>
  <c r="AO63" i="75"/>
  <c r="AF63" i="75"/>
  <c r="BD63" i="75"/>
  <c r="AJ75" i="75"/>
  <c r="AO57" i="75"/>
  <c r="BD57" i="75"/>
  <c r="BD25" i="75"/>
  <c r="AO25" i="75"/>
  <c r="BD41" i="75"/>
  <c r="AO41" i="75"/>
  <c r="AF41" i="75"/>
  <c r="AF74" i="75"/>
  <c r="AG30" i="75"/>
  <c r="AG18" i="75"/>
  <c r="AX18" i="75" s="1"/>
  <c r="AG52" i="75"/>
  <c r="AG41" i="75"/>
  <c r="AG22" i="75"/>
  <c r="AY22" i="75" s="1"/>
  <c r="AG69" i="75"/>
  <c r="AG85" i="75"/>
  <c r="AG74" i="75"/>
  <c r="AG50" i="75"/>
  <c r="AG49" i="75"/>
  <c r="AG61" i="75"/>
  <c r="AJ63" i="75"/>
  <c r="AF28" i="75"/>
  <c r="AF44" i="75"/>
  <c r="AO59" i="75"/>
  <c r="BD59" i="75"/>
  <c r="AO75" i="75"/>
  <c r="BD75" i="75"/>
  <c r="AN17" i="75"/>
  <c r="BD27" i="75"/>
  <c r="AO27" i="75"/>
  <c r="AF27" i="75"/>
  <c r="BD43" i="75"/>
  <c r="AO43" i="75"/>
  <c r="AF43" i="75"/>
  <c r="AF60" i="75"/>
  <c r="AF76" i="75"/>
  <c r="AG59" i="75"/>
  <c r="AG16" i="75"/>
  <c r="AG45" i="75"/>
  <c r="AG33" i="75"/>
  <c r="AG71" i="75"/>
  <c r="AG60" i="75"/>
  <c r="AG76" i="75"/>
  <c r="AG42" i="75"/>
  <c r="AG40" i="75"/>
  <c r="AD17" i="75"/>
  <c r="AI17" i="75" s="1"/>
  <c r="AD15" i="75"/>
  <c r="AF15" i="75" s="1"/>
  <c r="AD55" i="75"/>
  <c r="AJ54" i="75" s="1"/>
  <c r="AD35" i="75"/>
  <c r="AD40" i="75"/>
  <c r="AF40" i="75" s="1"/>
  <c r="AD20" i="75"/>
  <c r="AI20" i="75" s="1"/>
  <c r="AD52" i="75"/>
  <c r="AF52" i="75" s="1"/>
  <c r="AD71" i="75"/>
  <c r="AF71" i="75" s="1"/>
  <c r="AD82" i="75"/>
  <c r="AF82" i="75" s="1"/>
  <c r="AD68" i="75"/>
  <c r="AF68" i="75" s="1"/>
  <c r="AE30" i="75"/>
  <c r="AE47" i="75"/>
  <c r="AE61" i="75"/>
  <c r="AE77" i="75"/>
  <c r="AE18" i="75"/>
  <c r="AE29" i="75"/>
  <c r="AE45" i="75"/>
  <c r="AE62" i="75"/>
  <c r="AG56" i="75"/>
  <c r="AG44" i="75"/>
  <c r="AG37" i="75"/>
  <c r="AG25" i="75"/>
  <c r="AG57" i="75"/>
  <c r="AG73" i="75"/>
  <c r="AG62" i="75"/>
  <c r="AG79" i="75"/>
  <c r="AG34" i="75"/>
  <c r="AD14" i="75"/>
  <c r="AF14" i="75" s="1"/>
  <c r="AD25" i="75"/>
  <c r="AD33" i="75"/>
  <c r="AD36" i="75"/>
  <c r="AF36" i="75" s="1"/>
  <c r="AD67" i="75"/>
  <c r="AF67" i="75" s="1"/>
  <c r="AD29" i="75"/>
  <c r="AD65" i="75"/>
  <c r="AF65" i="75" s="1"/>
  <c r="AD73" i="75"/>
  <c r="AF73" i="75" s="1"/>
  <c r="AD84" i="75"/>
  <c r="AF84" i="75" s="1"/>
  <c r="AF48" i="75"/>
  <c r="AF64" i="75"/>
  <c r="BF29" i="75"/>
  <c r="AY29" i="75"/>
  <c r="AL77" i="75"/>
  <c r="BC77" i="75"/>
  <c r="AO65" i="75"/>
  <c r="BD65" i="75"/>
  <c r="AG52" i="74"/>
  <c r="AD12" i="74"/>
  <c r="AD61" i="74"/>
  <c r="AD21" i="74"/>
  <c r="AI21" i="74" s="1"/>
  <c r="AD66" i="74"/>
  <c r="AG22" i="74"/>
  <c r="AY22" i="74" s="1"/>
  <c r="AG14" i="74"/>
  <c r="AG63" i="74"/>
  <c r="BF63" i="74" s="1"/>
  <c r="AG19" i="74"/>
  <c r="AX19" i="74" s="1"/>
  <c r="AD14" i="74"/>
  <c r="AD65" i="74"/>
  <c r="AD29" i="74"/>
  <c r="AD68" i="74"/>
  <c r="AG16" i="74"/>
  <c r="AG67" i="74"/>
  <c r="AG49" i="74"/>
  <c r="AD30" i="74"/>
  <c r="AD67" i="74"/>
  <c r="AD33" i="74"/>
  <c r="AD79" i="74"/>
  <c r="AG32" i="74"/>
  <c r="AG69" i="74"/>
  <c r="AG53" i="74"/>
  <c r="AY52" i="74" s="1"/>
  <c r="AG15" i="74"/>
  <c r="AD34" i="74"/>
  <c r="AD77" i="74"/>
  <c r="AD35" i="74"/>
  <c r="AD82" i="74"/>
  <c r="AG36" i="74"/>
  <c r="AG78" i="74"/>
  <c r="AG72" i="74"/>
  <c r="AD36" i="74"/>
  <c r="BC35" i="74" s="1"/>
  <c r="AD81" i="74"/>
  <c r="AD45" i="74"/>
  <c r="AD84" i="74"/>
  <c r="AG38" i="74"/>
  <c r="AG83" i="74"/>
  <c r="BC33" i="74"/>
  <c r="AJ33" i="74"/>
  <c r="AX54" i="74"/>
  <c r="AD16" i="74"/>
  <c r="AD38" i="74"/>
  <c r="AD54" i="74"/>
  <c r="AD69" i="74"/>
  <c r="AD85" i="74"/>
  <c r="AJ84" i="74" s="1"/>
  <c r="AD22" i="74"/>
  <c r="AD37" i="74"/>
  <c r="AD53" i="74"/>
  <c r="AJ52" i="74" s="1"/>
  <c r="AD70" i="74"/>
  <c r="AD86" i="74"/>
  <c r="AG80" i="74"/>
  <c r="AG24" i="74"/>
  <c r="AG40" i="74"/>
  <c r="AG55" i="74"/>
  <c r="AY54" i="74" s="1"/>
  <c r="AG71" i="74"/>
  <c r="AG45" i="74"/>
  <c r="AG51" i="74"/>
  <c r="AG56" i="74"/>
  <c r="AD24" i="74"/>
  <c r="AD40" i="74"/>
  <c r="AD55" i="74"/>
  <c r="AD71" i="74"/>
  <c r="AD13" i="74"/>
  <c r="AD23" i="74"/>
  <c r="AD39" i="74"/>
  <c r="AD56" i="74"/>
  <c r="AD72" i="74"/>
  <c r="AD87" i="74"/>
  <c r="AG70" i="74"/>
  <c r="AG82" i="74"/>
  <c r="AG26" i="74"/>
  <c r="AG42" i="74"/>
  <c r="AG57" i="74"/>
  <c r="AG73" i="74"/>
  <c r="AG37" i="74"/>
  <c r="AG43" i="74"/>
  <c r="AJ67" i="74"/>
  <c r="BC67" i="74"/>
  <c r="BC84" i="74"/>
  <c r="AY79" i="74"/>
  <c r="BF79" i="74"/>
  <c r="AD26" i="74"/>
  <c r="AD42" i="74"/>
  <c r="AD57" i="74"/>
  <c r="AD73" i="74"/>
  <c r="AD15" i="74"/>
  <c r="AD25" i="74"/>
  <c r="AD41" i="74"/>
  <c r="AD58" i="74"/>
  <c r="AD74" i="74"/>
  <c r="AE87" i="74"/>
  <c r="AF87" i="74" s="1"/>
  <c r="AE86" i="74"/>
  <c r="AE84" i="74"/>
  <c r="AE82" i="74"/>
  <c r="AF82" i="74" s="1"/>
  <c r="AE80" i="74"/>
  <c r="AF80" i="74" s="1"/>
  <c r="AE79" i="74"/>
  <c r="AE76" i="74"/>
  <c r="AE74" i="74"/>
  <c r="AF74" i="74" s="1"/>
  <c r="AE72" i="74"/>
  <c r="AE70" i="74"/>
  <c r="AE68" i="74"/>
  <c r="AF68" i="74" s="1"/>
  <c r="AE66" i="74"/>
  <c r="AF66" i="74" s="1"/>
  <c r="AE64" i="74"/>
  <c r="AE62" i="74"/>
  <c r="AF62" i="74" s="1"/>
  <c r="AE60" i="74"/>
  <c r="AE58" i="74"/>
  <c r="AE56" i="74"/>
  <c r="AF56" i="74" s="1"/>
  <c r="AE53" i="74"/>
  <c r="AE51" i="74"/>
  <c r="AF51" i="74" s="1"/>
  <c r="AE49" i="74"/>
  <c r="AF49" i="74" s="1"/>
  <c r="AE46" i="74"/>
  <c r="AE45" i="74"/>
  <c r="AE43" i="74"/>
  <c r="AE41" i="74"/>
  <c r="AE39" i="74"/>
  <c r="AE37" i="74"/>
  <c r="AE35" i="74"/>
  <c r="AE33" i="74"/>
  <c r="AE31" i="74"/>
  <c r="AE29" i="74"/>
  <c r="AE27" i="74"/>
  <c r="AE25" i="74"/>
  <c r="AE23" i="74"/>
  <c r="AF23" i="74" s="1"/>
  <c r="AE22" i="74"/>
  <c r="AE21" i="74"/>
  <c r="AE20" i="74"/>
  <c r="AE19" i="74"/>
  <c r="AE18" i="74"/>
  <c r="AE17" i="74"/>
  <c r="AE15" i="74"/>
  <c r="AE13" i="74"/>
  <c r="AF13" i="74" s="1"/>
  <c r="AE85" i="74"/>
  <c r="AE83" i="74"/>
  <c r="AF83" i="74" s="1"/>
  <c r="AE81" i="74"/>
  <c r="AF81" i="74" s="1"/>
  <c r="AE78" i="74"/>
  <c r="AE77" i="74"/>
  <c r="AE75" i="74"/>
  <c r="AE73" i="74"/>
  <c r="AE71" i="74"/>
  <c r="AE69" i="74"/>
  <c r="AE67" i="74"/>
  <c r="AE65" i="74"/>
  <c r="AE63" i="74"/>
  <c r="AE61" i="74"/>
  <c r="AE59" i="74"/>
  <c r="AE57" i="74"/>
  <c r="AE55" i="74"/>
  <c r="AF55" i="74" s="1"/>
  <c r="AE54" i="74"/>
  <c r="AE52" i="74"/>
  <c r="AE50" i="74"/>
  <c r="AF50" i="74" s="1"/>
  <c r="AE48" i="74"/>
  <c r="AE47" i="74"/>
  <c r="AE44" i="74"/>
  <c r="AE42" i="74"/>
  <c r="AE40" i="74"/>
  <c r="AF40" i="74" s="1"/>
  <c r="AE38" i="74"/>
  <c r="AF38" i="74" s="1"/>
  <c r="AE36" i="74"/>
  <c r="AE34" i="74"/>
  <c r="AF34" i="74" s="1"/>
  <c r="AE32" i="74"/>
  <c r="AE30" i="74"/>
  <c r="AF30" i="74" s="1"/>
  <c r="AE28" i="74"/>
  <c r="AE26" i="74"/>
  <c r="AF26" i="74" s="1"/>
  <c r="AE24" i="74"/>
  <c r="AF24" i="74" s="1"/>
  <c r="AE16" i="74"/>
  <c r="AE14" i="74"/>
  <c r="AF14" i="74" s="1"/>
  <c r="AE12" i="74"/>
  <c r="AF12" i="74" s="1"/>
  <c r="AG84" i="74"/>
  <c r="AG28" i="74"/>
  <c r="AG44" i="74"/>
  <c r="AG59" i="74"/>
  <c r="AG75" i="74"/>
  <c r="AG29" i="74"/>
  <c r="AG35" i="74"/>
  <c r="AG41" i="74"/>
  <c r="AG13" i="74"/>
  <c r="AD28" i="74"/>
  <c r="AD44" i="74"/>
  <c r="AD59" i="74"/>
  <c r="AD75" i="74"/>
  <c r="AD17" i="74"/>
  <c r="AI17" i="74" s="1"/>
  <c r="AD27" i="74"/>
  <c r="AD43" i="74"/>
  <c r="AD60" i="74"/>
  <c r="AD76" i="74"/>
  <c r="AG17" i="74"/>
  <c r="AX17" i="74" s="1"/>
  <c r="AG86" i="74"/>
  <c r="AG30" i="74"/>
  <c r="AG47" i="74"/>
  <c r="AG61" i="74"/>
  <c r="AG77" i="74"/>
  <c r="AG20" i="74"/>
  <c r="AX20" i="74" s="1"/>
  <c r="AG27" i="74"/>
  <c r="AJ65" i="74"/>
  <c r="BC65" i="74"/>
  <c r="AY31" i="74"/>
  <c r="BF31" i="74"/>
  <c r="AJ61" i="74"/>
  <c r="BC61" i="74"/>
  <c r="BC29" i="74"/>
  <c r="AJ29" i="74"/>
  <c r="AJ45" i="74"/>
  <c r="AK79" i="74"/>
  <c r="BC79" i="74"/>
  <c r="AJ79" i="74"/>
  <c r="AG18" i="74"/>
  <c r="AX18" i="74" s="1"/>
  <c r="AG25" i="74"/>
  <c r="AG21" i="74"/>
  <c r="AX21" i="74" s="1"/>
  <c r="AD32" i="74"/>
  <c r="AD48" i="74"/>
  <c r="BC47" i="74" s="1"/>
  <c r="AD63" i="74"/>
  <c r="AD78" i="74"/>
  <c r="AD19" i="74"/>
  <c r="AI19" i="74" s="1"/>
  <c r="AD31" i="74"/>
  <c r="AD46" i="74"/>
  <c r="BC45" i="74" s="1"/>
  <c r="AD64" i="74"/>
  <c r="AG39" i="74"/>
  <c r="AG74" i="74"/>
  <c r="AG12" i="74"/>
  <c r="AG34" i="74"/>
  <c r="AY33" i="74" s="1"/>
  <c r="AG50" i="74"/>
  <c r="AG65" i="74"/>
  <c r="AG81" i="74"/>
  <c r="AG68" i="74"/>
  <c r="AY67" i="74" s="1"/>
  <c r="AE65" i="73"/>
  <c r="AD70" i="73"/>
  <c r="AD20" i="73"/>
  <c r="AI20" i="73" s="1"/>
  <c r="AD14" i="73"/>
  <c r="AD47" i="73"/>
  <c r="AD37" i="73"/>
  <c r="AJ37" i="73" s="1"/>
  <c r="AD26" i="73"/>
  <c r="AD18" i="73"/>
  <c r="AI18" i="73" s="1"/>
  <c r="AD24" i="73"/>
  <c r="AD54" i="73"/>
  <c r="AD21" i="73"/>
  <c r="AI21" i="73" s="1"/>
  <c r="AD28" i="73"/>
  <c r="AD41" i="73"/>
  <c r="AD38" i="73"/>
  <c r="AD44" i="73"/>
  <c r="AD73" i="73"/>
  <c r="AD45" i="73"/>
  <c r="AF45" i="73" s="1"/>
  <c r="AD77" i="73"/>
  <c r="AD66" i="73"/>
  <c r="AD61" i="73"/>
  <c r="AE81" i="73"/>
  <c r="AD81" i="73"/>
  <c r="AD22" i="73"/>
  <c r="AD49" i="73"/>
  <c r="AD74" i="73"/>
  <c r="AD50" i="73"/>
  <c r="AE62" i="73"/>
  <c r="AD69" i="73"/>
  <c r="AJ69" i="73" s="1"/>
  <c r="AD25" i="73"/>
  <c r="AD51" i="73"/>
  <c r="AD79" i="73"/>
  <c r="AE13" i="73"/>
  <c r="AE79" i="73"/>
  <c r="AD30" i="73"/>
  <c r="AD36" i="73"/>
  <c r="AD75" i="73"/>
  <c r="AD29" i="73"/>
  <c r="AD53" i="73"/>
  <c r="AD82" i="73"/>
  <c r="AE12" i="73"/>
  <c r="AD52" i="73"/>
  <c r="AD63" i="73"/>
  <c r="AD85" i="73"/>
  <c r="AD33" i="73"/>
  <c r="AD58" i="73"/>
  <c r="AD84" i="73"/>
  <c r="AE34" i="73"/>
  <c r="AD71" i="73"/>
  <c r="AD15" i="73"/>
  <c r="AD35" i="73"/>
  <c r="AF35" i="73" s="1"/>
  <c r="AD62" i="73"/>
  <c r="AD86" i="73"/>
  <c r="AE50" i="73"/>
  <c r="AE14" i="73"/>
  <c r="AF14" i="73" s="1"/>
  <c r="AE52" i="73"/>
  <c r="AE83" i="73"/>
  <c r="AE64" i="73"/>
  <c r="AG87" i="73"/>
  <c r="AG86" i="73"/>
  <c r="AG84" i="73"/>
  <c r="AG82" i="73"/>
  <c r="AG80" i="73"/>
  <c r="AG79" i="73"/>
  <c r="AG76" i="73"/>
  <c r="AG74" i="73"/>
  <c r="AG72" i="73"/>
  <c r="AG70" i="73"/>
  <c r="AG68" i="73"/>
  <c r="AG66" i="73"/>
  <c r="AG64" i="73"/>
  <c r="AG62" i="73"/>
  <c r="AG60" i="73"/>
  <c r="AG58" i="73"/>
  <c r="AG56" i="73"/>
  <c r="AG53" i="73"/>
  <c r="AG51" i="73"/>
  <c r="AG49" i="73"/>
  <c r="AG46" i="73"/>
  <c r="AG45" i="73"/>
  <c r="AG43" i="73"/>
  <c r="AG41" i="73"/>
  <c r="AG39" i="73"/>
  <c r="AG37" i="73"/>
  <c r="AG35" i="73"/>
  <c r="AG33" i="73"/>
  <c r="AG85" i="73"/>
  <c r="AG83" i="73"/>
  <c r="AG81" i="73"/>
  <c r="AG78" i="73"/>
  <c r="AG77" i="73"/>
  <c r="AG75" i="73"/>
  <c r="AG73" i="73"/>
  <c r="AG71" i="73"/>
  <c r="AG69" i="73"/>
  <c r="AG67" i="73"/>
  <c r="AG65" i="73"/>
  <c r="AG63" i="73"/>
  <c r="AG61" i="73"/>
  <c r="AG59" i="73"/>
  <c r="AG57" i="73"/>
  <c r="AG55" i="73"/>
  <c r="AG54" i="73"/>
  <c r="AG52" i="73"/>
  <c r="AG50" i="73"/>
  <c r="AG48" i="73"/>
  <c r="AG47" i="73"/>
  <c r="AG44" i="73"/>
  <c r="AG42" i="73"/>
  <c r="AG40" i="73"/>
  <c r="AG38" i="73"/>
  <c r="AG36" i="73"/>
  <c r="AG34" i="73"/>
  <c r="AG32" i="73"/>
  <c r="AG30" i="73"/>
  <c r="AG28" i="73"/>
  <c r="AG26" i="73"/>
  <c r="AG24" i="73"/>
  <c r="AG16" i="73"/>
  <c r="AG14" i="73"/>
  <c r="AG12" i="73"/>
  <c r="AG22" i="73"/>
  <c r="AG19" i="73"/>
  <c r="AX19" i="73" s="1"/>
  <c r="AG21" i="73"/>
  <c r="AX21" i="73" s="1"/>
  <c r="AG31" i="73"/>
  <c r="AG25" i="73"/>
  <c r="AG15" i="73"/>
  <c r="AG27" i="73"/>
  <c r="AG18" i="73"/>
  <c r="AX18" i="73" s="1"/>
  <c r="AG20" i="73"/>
  <c r="AX20" i="73" s="1"/>
  <c r="AG23" i="73"/>
  <c r="AG13" i="73"/>
  <c r="AG29" i="73"/>
  <c r="AG17" i="73"/>
  <c r="AX17" i="73" s="1"/>
  <c r="BC37" i="73"/>
  <c r="AD42" i="73"/>
  <c r="BC41" i="73" s="1"/>
  <c r="AE19" i="73"/>
  <c r="AE16" i="73"/>
  <c r="AE38" i="73"/>
  <c r="AE54" i="73"/>
  <c r="AE69" i="73"/>
  <c r="AE85" i="73"/>
  <c r="AE49" i="73"/>
  <c r="AE66" i="73"/>
  <c r="AF66" i="73" s="1"/>
  <c r="AE82" i="73"/>
  <c r="AE21" i="73"/>
  <c r="AE36" i="73"/>
  <c r="AF36" i="73" s="1"/>
  <c r="AE67" i="73"/>
  <c r="AE46" i="73"/>
  <c r="AO45" i="73" s="1"/>
  <c r="AE80" i="73"/>
  <c r="AD83" i="73"/>
  <c r="AD13" i="73"/>
  <c r="AF13" i="73" s="1"/>
  <c r="AD23" i="73"/>
  <c r="AD39" i="73"/>
  <c r="AD56" i="73"/>
  <c r="AD72" i="73"/>
  <c r="AD87" i="73"/>
  <c r="AD34" i="73"/>
  <c r="AE15" i="73"/>
  <c r="AF15" i="73" s="1"/>
  <c r="AE24" i="73"/>
  <c r="AE40" i="73"/>
  <c r="AE55" i="73"/>
  <c r="AE71" i="73"/>
  <c r="AE31" i="73"/>
  <c r="AE51" i="73"/>
  <c r="AE68" i="73"/>
  <c r="AF68" i="73" s="1"/>
  <c r="AE84" i="73"/>
  <c r="AE29" i="73"/>
  <c r="AE57" i="73"/>
  <c r="AE70" i="73"/>
  <c r="AF70" i="73" s="1"/>
  <c r="AD59" i="73"/>
  <c r="AD78" i="73"/>
  <c r="AJ77" i="73" s="1"/>
  <c r="AD17" i="73"/>
  <c r="AI17" i="73" s="1"/>
  <c r="AD27" i="73"/>
  <c r="AD43" i="73"/>
  <c r="AD60" i="73"/>
  <c r="AD76" i="73"/>
  <c r="AE23" i="73"/>
  <c r="AE20" i="73"/>
  <c r="AE28" i="73"/>
  <c r="AF28" i="73" s="1"/>
  <c r="AE44" i="73"/>
  <c r="AF44" i="73" s="1"/>
  <c r="AE59" i="73"/>
  <c r="AE75" i="73"/>
  <c r="AE39" i="73"/>
  <c r="AE56" i="73"/>
  <c r="AE72" i="73"/>
  <c r="AE87" i="73"/>
  <c r="AJ61" i="73"/>
  <c r="BC61" i="73"/>
  <c r="BC25" i="73"/>
  <c r="AE26" i="73"/>
  <c r="AE73" i="73"/>
  <c r="AE53" i="73"/>
  <c r="AD40" i="73"/>
  <c r="AD32" i="73"/>
  <c r="AD12" i="73"/>
  <c r="AD57" i="73"/>
  <c r="AE18" i="73"/>
  <c r="AE25" i="73"/>
  <c r="AE30" i="73"/>
  <c r="AF30" i="73" s="1"/>
  <c r="AE47" i="73"/>
  <c r="AE61" i="73"/>
  <c r="AE77" i="73"/>
  <c r="AE41" i="73"/>
  <c r="AE58" i="73"/>
  <c r="AF58" i="73" s="1"/>
  <c r="AE74" i="73"/>
  <c r="AE33" i="73"/>
  <c r="AJ41" i="73"/>
  <c r="AE22" i="73"/>
  <c r="AE42" i="73"/>
  <c r="AE37" i="73"/>
  <c r="AE86" i="73"/>
  <c r="AJ29" i="73"/>
  <c r="AD55" i="73"/>
  <c r="AJ54" i="73" s="1"/>
  <c r="AD16" i="73"/>
  <c r="AD65" i="73"/>
  <c r="AD67" i="73"/>
  <c r="AD19" i="73"/>
  <c r="AI19" i="73" s="1"/>
  <c r="AD31" i="73"/>
  <c r="AD46" i="73"/>
  <c r="BC45" i="73" s="1"/>
  <c r="AD64" i="73"/>
  <c r="AD80" i="73"/>
  <c r="AD48" i="73"/>
  <c r="AE27" i="73"/>
  <c r="AE17" i="73"/>
  <c r="AE32" i="73"/>
  <c r="AF32" i="73" s="1"/>
  <c r="AE48" i="73"/>
  <c r="AE63" i="73"/>
  <c r="AE78" i="73"/>
  <c r="AE43" i="73"/>
  <c r="AE60" i="73"/>
  <c r="AE76" i="73"/>
  <c r="AD28" i="72"/>
  <c r="AD64" i="72"/>
  <c r="AE77" i="72"/>
  <c r="AE33" i="72"/>
  <c r="AD36" i="72"/>
  <c r="AD24" i="72"/>
  <c r="AD50" i="72"/>
  <c r="AD20" i="72"/>
  <c r="AI20" i="72" s="1"/>
  <c r="AD33" i="72"/>
  <c r="AD49" i="72"/>
  <c r="AD66" i="72"/>
  <c r="AD82" i="72"/>
  <c r="AG87" i="72"/>
  <c r="AG86" i="72"/>
  <c r="AG84" i="72"/>
  <c r="AG82" i="72"/>
  <c r="AG80" i="72"/>
  <c r="AG79" i="72"/>
  <c r="AG76" i="72"/>
  <c r="AG74" i="72"/>
  <c r="AG72" i="72"/>
  <c r="AG70" i="72"/>
  <c r="AG68" i="72"/>
  <c r="AG66" i="72"/>
  <c r="AG64" i="72"/>
  <c r="AG62" i="72"/>
  <c r="AG60" i="72"/>
  <c r="AG58" i="72"/>
  <c r="AG56" i="72"/>
  <c r="AG53" i="72"/>
  <c r="AG51" i="72"/>
  <c r="AG49" i="72"/>
  <c r="AG46" i="72"/>
  <c r="AG45" i="72"/>
  <c r="AG43" i="72"/>
  <c r="AG41" i="72"/>
  <c r="AG39" i="72"/>
  <c r="AG37" i="72"/>
  <c r="AG35" i="72"/>
  <c r="AG33" i="72"/>
  <c r="AG31" i="72"/>
  <c r="AG29" i="72"/>
  <c r="AG27" i="72"/>
  <c r="AG25" i="72"/>
  <c r="AG23" i="72"/>
  <c r="AG22" i="72"/>
  <c r="AG21" i="72"/>
  <c r="AX21" i="72" s="1"/>
  <c r="AG20" i="72"/>
  <c r="AX20" i="72" s="1"/>
  <c r="AG19" i="72"/>
  <c r="AX19" i="72" s="1"/>
  <c r="AG18" i="72"/>
  <c r="AX18" i="72" s="1"/>
  <c r="AG17" i="72"/>
  <c r="AX17" i="72" s="1"/>
  <c r="AG15" i="72"/>
  <c r="AG13" i="72"/>
  <c r="AG85" i="72"/>
  <c r="AG83" i="72"/>
  <c r="AG81" i="72"/>
  <c r="AG78" i="72"/>
  <c r="AG77" i="72"/>
  <c r="AG75" i="72"/>
  <c r="AG73" i="72"/>
  <c r="AG71" i="72"/>
  <c r="AG69" i="72"/>
  <c r="AG67" i="72"/>
  <c r="AG65" i="72"/>
  <c r="AG63" i="72"/>
  <c r="AG61" i="72"/>
  <c r="AG59" i="72"/>
  <c r="AG57" i="72"/>
  <c r="AG55" i="72"/>
  <c r="AG54" i="72"/>
  <c r="AG52" i="72"/>
  <c r="AG50" i="72"/>
  <c r="AG48" i="72"/>
  <c r="AG47" i="72"/>
  <c r="AG44" i="72"/>
  <c r="AG42" i="72"/>
  <c r="AG40" i="72"/>
  <c r="AG38" i="72"/>
  <c r="AG36" i="72"/>
  <c r="AG34" i="72"/>
  <c r="AG32" i="72"/>
  <c r="AG30" i="72"/>
  <c r="AG28" i="72"/>
  <c r="AG26" i="72"/>
  <c r="AG24" i="72"/>
  <c r="AG16" i="72"/>
  <c r="AG14" i="72"/>
  <c r="AG12" i="72"/>
  <c r="AE75" i="72"/>
  <c r="AE85" i="72"/>
  <c r="AE21" i="72"/>
  <c r="AE35" i="72"/>
  <c r="AE51" i="72"/>
  <c r="AE68" i="72"/>
  <c r="AE84" i="72"/>
  <c r="AE81" i="72"/>
  <c r="AD71" i="72"/>
  <c r="AD85" i="72"/>
  <c r="AJ84" i="72" s="1"/>
  <c r="AD14" i="72"/>
  <c r="AD42" i="72"/>
  <c r="AD21" i="72"/>
  <c r="AI21" i="72" s="1"/>
  <c r="AD35" i="72"/>
  <c r="AD51" i="72"/>
  <c r="AD68" i="72"/>
  <c r="AE78" i="72"/>
  <c r="AE65" i="72"/>
  <c r="AE22" i="72"/>
  <c r="AE37" i="72"/>
  <c r="AE53" i="72"/>
  <c r="AE70" i="72"/>
  <c r="AE86" i="72"/>
  <c r="AE52" i="72"/>
  <c r="AD38" i="72"/>
  <c r="AD16" i="72"/>
  <c r="AF16" i="72" s="1"/>
  <c r="AD47" i="72"/>
  <c r="AD73" i="72"/>
  <c r="AD65" i="72"/>
  <c r="AD57" i="72"/>
  <c r="AD40" i="72"/>
  <c r="AD34" i="72"/>
  <c r="AD30" i="72"/>
  <c r="AD26" i="72"/>
  <c r="AD55" i="72"/>
  <c r="AD46" i="72"/>
  <c r="AE82" i="72"/>
  <c r="AD52" i="72"/>
  <c r="AD12" i="72"/>
  <c r="AD22" i="72"/>
  <c r="AD37" i="72"/>
  <c r="AD53" i="72"/>
  <c r="AD70" i="72"/>
  <c r="AD86" i="72"/>
  <c r="AE36" i="72"/>
  <c r="AF36" i="72" s="1"/>
  <c r="AE13" i="72"/>
  <c r="AE23" i="72"/>
  <c r="AE39" i="72"/>
  <c r="AE56" i="72"/>
  <c r="AE72" i="72"/>
  <c r="AF72" i="72" s="1"/>
  <c r="AE87" i="72"/>
  <c r="AE54" i="72"/>
  <c r="AD19" i="72"/>
  <c r="AI19" i="72" s="1"/>
  <c r="AE47" i="72"/>
  <c r="AE73" i="72"/>
  <c r="AD69" i="72"/>
  <c r="AD59" i="72"/>
  <c r="AD80" i="72"/>
  <c r="AE49" i="72"/>
  <c r="AF49" i="72" s="1"/>
  <c r="AD63" i="72"/>
  <c r="AE12" i="72"/>
  <c r="AD23" i="72"/>
  <c r="AD39" i="72"/>
  <c r="AD72" i="72"/>
  <c r="AE40" i="72"/>
  <c r="AE15" i="72"/>
  <c r="AF15" i="72" s="1"/>
  <c r="AE41" i="72"/>
  <c r="AE59" i="72"/>
  <c r="AE32" i="72"/>
  <c r="AD61" i="72"/>
  <c r="AD83" i="72"/>
  <c r="AD15" i="72"/>
  <c r="AD25" i="72"/>
  <c r="AD41" i="72"/>
  <c r="AD58" i="72"/>
  <c r="AD74" i="72"/>
  <c r="AD48" i="72"/>
  <c r="AE55" i="72"/>
  <c r="AE57" i="72"/>
  <c r="AE17" i="72"/>
  <c r="AE27" i="72"/>
  <c r="AE43" i="72"/>
  <c r="AE60" i="72"/>
  <c r="AE76" i="72"/>
  <c r="AE48" i="72"/>
  <c r="AF48" i="72" s="1"/>
  <c r="AE71" i="72"/>
  <c r="AE14" i="72"/>
  <c r="AD31" i="72"/>
  <c r="AE26" i="72"/>
  <c r="AE20" i="72"/>
  <c r="AE66" i="72"/>
  <c r="AF66" i="72" s="1"/>
  <c r="AD78" i="72"/>
  <c r="AD77" i="72"/>
  <c r="AD54" i="72"/>
  <c r="AD13" i="72"/>
  <c r="AD56" i="72"/>
  <c r="AD87" i="72"/>
  <c r="AE50" i="72"/>
  <c r="AE25" i="72"/>
  <c r="AE58" i="72"/>
  <c r="AE74" i="72"/>
  <c r="AE44" i="72"/>
  <c r="AE28" i="72"/>
  <c r="AF28" i="72" s="1"/>
  <c r="AD44" i="72"/>
  <c r="AD75" i="72"/>
  <c r="AD17" i="72"/>
  <c r="AI17" i="72" s="1"/>
  <c r="AD27" i="72"/>
  <c r="AD43" i="72"/>
  <c r="AD60" i="72"/>
  <c r="AD76" i="72"/>
  <c r="AE34" i="72"/>
  <c r="AF34" i="72" s="1"/>
  <c r="AE38" i="72"/>
  <c r="AF38" i="72" s="1"/>
  <c r="AE63" i="72"/>
  <c r="AE18" i="72"/>
  <c r="AE29" i="72"/>
  <c r="AE45" i="72"/>
  <c r="AE62" i="72"/>
  <c r="AE79" i="72"/>
  <c r="AE61" i="72"/>
  <c r="AE83" i="72"/>
  <c r="AE24" i="72"/>
  <c r="AD32" i="72"/>
  <c r="AD67" i="72"/>
  <c r="AD18" i="72"/>
  <c r="AI18" i="72" s="1"/>
  <c r="AD29" i="72"/>
  <c r="AD45" i="72"/>
  <c r="AD62" i="72"/>
  <c r="AD79" i="72"/>
  <c r="AE30" i="72"/>
  <c r="AF30" i="72" s="1"/>
  <c r="AE42" i="72"/>
  <c r="AE69" i="72"/>
  <c r="AE19" i="72"/>
  <c r="AE31" i="72"/>
  <c r="AE46" i="72"/>
  <c r="AE64" i="72"/>
  <c r="AE80" i="72"/>
  <c r="AE67" i="72"/>
  <c r="AD81" i="72"/>
  <c r="AO73" i="71"/>
  <c r="BD73" i="71"/>
  <c r="AF28" i="71"/>
  <c r="AO59" i="71"/>
  <c r="BD59" i="71"/>
  <c r="AO75" i="71"/>
  <c r="BD75" i="71"/>
  <c r="AN17" i="71"/>
  <c r="BD27" i="71"/>
  <c r="AO27" i="71"/>
  <c r="BD43" i="71"/>
  <c r="AO43" i="71"/>
  <c r="AO57" i="71"/>
  <c r="BD57" i="71"/>
  <c r="AP47" i="71"/>
  <c r="AO47" i="71"/>
  <c r="BD47" i="71"/>
  <c r="AO61" i="71"/>
  <c r="BD61" i="71"/>
  <c r="AQ77" i="71"/>
  <c r="AO77" i="71"/>
  <c r="BD77" i="71"/>
  <c r="AF77" i="71"/>
  <c r="AN18" i="71"/>
  <c r="BD29" i="71"/>
  <c r="AO29" i="71"/>
  <c r="AQ45" i="71"/>
  <c r="AO45" i="71"/>
  <c r="BD45" i="71"/>
  <c r="AP79" i="71"/>
  <c r="AO79" i="71"/>
  <c r="BD79" i="71"/>
  <c r="BD39" i="71"/>
  <c r="AO39" i="71"/>
  <c r="AG87" i="71"/>
  <c r="AG86" i="71"/>
  <c r="AG84" i="71"/>
  <c r="AG82" i="71"/>
  <c r="AG80" i="71"/>
  <c r="AG79" i="71"/>
  <c r="AG76" i="71"/>
  <c r="AG74" i="71"/>
  <c r="AG72" i="71"/>
  <c r="AG70" i="71"/>
  <c r="AG68" i="71"/>
  <c r="AG66" i="71"/>
  <c r="AG64" i="71"/>
  <c r="AG62" i="71"/>
  <c r="AG60" i="71"/>
  <c r="AG58" i="71"/>
  <c r="AG56" i="71"/>
  <c r="AG53" i="71"/>
  <c r="AG51" i="71"/>
  <c r="AG49" i="71"/>
  <c r="AG46" i="71"/>
  <c r="AG45" i="71"/>
  <c r="AG43" i="71"/>
  <c r="AG41" i="71"/>
  <c r="AG39" i="71"/>
  <c r="AG37" i="71"/>
  <c r="AG35" i="71"/>
  <c r="AG33" i="71"/>
  <c r="AG31" i="71"/>
  <c r="AG29" i="71"/>
  <c r="AG27" i="71"/>
  <c r="AG25" i="71"/>
  <c r="AG23" i="71"/>
  <c r="AG22" i="71"/>
  <c r="AY22" i="71" s="1"/>
  <c r="AG21" i="71"/>
  <c r="AX21" i="71" s="1"/>
  <c r="AG20" i="71"/>
  <c r="AX20" i="71" s="1"/>
  <c r="AG19" i="71"/>
  <c r="AX19" i="71" s="1"/>
  <c r="AG18" i="71"/>
  <c r="AX18" i="71" s="1"/>
  <c r="AG17" i="71"/>
  <c r="AX17" i="71" s="1"/>
  <c r="AG15" i="71"/>
  <c r="AG13" i="71"/>
  <c r="AG85" i="71"/>
  <c r="AG83" i="71"/>
  <c r="AG81" i="71"/>
  <c r="AG78" i="71"/>
  <c r="AG77" i="71"/>
  <c r="AG75" i="71"/>
  <c r="AG73" i="71"/>
  <c r="AG71" i="71"/>
  <c r="AG69" i="71"/>
  <c r="AG67" i="71"/>
  <c r="AG65" i="71"/>
  <c r="AG63" i="71"/>
  <c r="AG61" i="71"/>
  <c r="AG59" i="71"/>
  <c r="AG57" i="71"/>
  <c r="AG55" i="71"/>
  <c r="AG54" i="71"/>
  <c r="AG52" i="71"/>
  <c r="AG50" i="71"/>
  <c r="AG48" i="71"/>
  <c r="AG47" i="71"/>
  <c r="AG44" i="71"/>
  <c r="AG42" i="71"/>
  <c r="AG40" i="71"/>
  <c r="AG38" i="71"/>
  <c r="AG36" i="71"/>
  <c r="AG34" i="71"/>
  <c r="AG32" i="71"/>
  <c r="AG30" i="71"/>
  <c r="AG28" i="71"/>
  <c r="AG26" i="71"/>
  <c r="AG24" i="71"/>
  <c r="AG16" i="71"/>
  <c r="AG14" i="71"/>
  <c r="AG12" i="71"/>
  <c r="AD87" i="71"/>
  <c r="AD86" i="71"/>
  <c r="AF86" i="71" s="1"/>
  <c r="AD84" i="71"/>
  <c r="AD82" i="71"/>
  <c r="AD80" i="71"/>
  <c r="AD79" i="71"/>
  <c r="AD76" i="71"/>
  <c r="AF76" i="71" s="1"/>
  <c r="AD74" i="71"/>
  <c r="AF74" i="71" s="1"/>
  <c r="AD72" i="71"/>
  <c r="AF72" i="71" s="1"/>
  <c r="AD70" i="71"/>
  <c r="AD68" i="71"/>
  <c r="AD66" i="71"/>
  <c r="AD64" i="71"/>
  <c r="AD62" i="71"/>
  <c r="AF62" i="71" s="1"/>
  <c r="AD60" i="71"/>
  <c r="AF60" i="71" s="1"/>
  <c r="AD58" i="71"/>
  <c r="AF58" i="71" s="1"/>
  <c r="AD56" i="71"/>
  <c r="AF56" i="71" s="1"/>
  <c r="AD53" i="71"/>
  <c r="AF53" i="71" s="1"/>
  <c r="AD51" i="71"/>
  <c r="AD49" i="71"/>
  <c r="AD46" i="71"/>
  <c r="AD45" i="71"/>
  <c r="AD43" i="71"/>
  <c r="AF43" i="71" s="1"/>
  <c r="AD41" i="71"/>
  <c r="AF41" i="71" s="1"/>
  <c r="AD39" i="71"/>
  <c r="AF39" i="71" s="1"/>
  <c r="AD37" i="71"/>
  <c r="AD35" i="71"/>
  <c r="AD33" i="71"/>
  <c r="AD31" i="71"/>
  <c r="AF31" i="71" s="1"/>
  <c r="AD29" i="71"/>
  <c r="AD27" i="71"/>
  <c r="AF27" i="71" s="1"/>
  <c r="AD25" i="71"/>
  <c r="AF25" i="71" s="1"/>
  <c r="AD23" i="71"/>
  <c r="AD22" i="71"/>
  <c r="AJ22" i="71" s="1"/>
  <c r="AD21" i="71"/>
  <c r="AI21" i="71" s="1"/>
  <c r="AD20" i="71"/>
  <c r="AI20" i="71" s="1"/>
  <c r="AD19" i="71"/>
  <c r="AI19" i="71" s="1"/>
  <c r="AD18" i="71"/>
  <c r="AI18" i="71" s="1"/>
  <c r="AD17" i="71"/>
  <c r="AI17" i="71" s="1"/>
  <c r="AD15" i="71"/>
  <c r="AF15" i="71" s="1"/>
  <c r="AD13" i="71"/>
  <c r="AF13" i="71" s="1"/>
  <c r="AD81" i="71"/>
  <c r="AF81" i="71" s="1"/>
  <c r="AD71" i="71"/>
  <c r="AD67" i="71"/>
  <c r="AD63" i="71"/>
  <c r="AD61" i="71"/>
  <c r="AD85" i="71"/>
  <c r="AF85" i="71" s="1"/>
  <c r="AD83" i="71"/>
  <c r="AF83" i="71" s="1"/>
  <c r="AD77" i="71"/>
  <c r="AD75" i="71"/>
  <c r="AF75" i="71" s="1"/>
  <c r="AD73" i="71"/>
  <c r="AD69" i="71"/>
  <c r="AD65" i="71"/>
  <c r="AD59" i="71"/>
  <c r="AD50" i="71"/>
  <c r="AF50" i="71" s="1"/>
  <c r="AD42" i="71"/>
  <c r="AF42" i="71" s="1"/>
  <c r="AD34" i="71"/>
  <c r="AD26" i="71"/>
  <c r="AF26" i="71" s="1"/>
  <c r="AD55" i="71"/>
  <c r="AD38" i="71"/>
  <c r="AD54" i="71"/>
  <c r="AF54" i="71" s="1"/>
  <c r="AD44" i="71"/>
  <c r="AF44" i="71" s="1"/>
  <c r="AD36" i="71"/>
  <c r="AF36" i="71" s="1"/>
  <c r="AD48" i="71"/>
  <c r="AF48" i="71" s="1"/>
  <c r="AD16" i="71"/>
  <c r="AD78" i="71"/>
  <c r="AF78" i="71" s="1"/>
  <c r="AD57" i="71"/>
  <c r="AD40" i="71"/>
  <c r="AF40" i="71" s="1"/>
  <c r="AD32" i="71"/>
  <c r="AD24" i="71"/>
  <c r="AF24" i="71" s="1"/>
  <c r="AD14" i="71"/>
  <c r="AF14" i="71" s="1"/>
  <c r="AD47" i="71"/>
  <c r="AF47" i="71" s="1"/>
  <c r="AD12" i="71"/>
  <c r="AD30" i="71"/>
  <c r="AF30" i="71" s="1"/>
  <c r="AD28" i="71"/>
  <c r="AD52" i="71"/>
  <c r="AF32" i="71"/>
  <c r="AO63" i="71"/>
  <c r="AF63" i="71"/>
  <c r="BD63" i="71"/>
  <c r="AN19" i="71"/>
  <c r="BD31" i="71"/>
  <c r="AO31" i="71"/>
  <c r="AF46" i="71"/>
  <c r="AF64" i="71"/>
  <c r="AF80" i="71"/>
  <c r="AO71" i="71"/>
  <c r="AF71" i="71"/>
  <c r="BD71" i="71"/>
  <c r="AF23" i="71"/>
  <c r="AF87" i="71"/>
  <c r="BD25" i="71"/>
  <c r="AO25" i="71"/>
  <c r="BD41" i="71"/>
  <c r="AO41" i="71"/>
  <c r="AF12" i="71"/>
  <c r="AF34" i="71"/>
  <c r="AO65" i="71"/>
  <c r="AF65" i="71"/>
  <c r="BD65" i="71"/>
  <c r="AF20" i="71"/>
  <c r="AS20" i="71" s="1"/>
  <c r="AN20" i="71"/>
  <c r="AF33" i="71"/>
  <c r="BD33" i="71"/>
  <c r="AO33" i="71"/>
  <c r="AF49" i="71"/>
  <c r="AF66" i="71"/>
  <c r="AF82" i="71"/>
  <c r="AF55" i="71"/>
  <c r="AO52" i="71"/>
  <c r="AF52" i="71"/>
  <c r="BD52" i="71"/>
  <c r="AO67" i="71"/>
  <c r="AF67" i="71"/>
  <c r="BD67" i="71"/>
  <c r="AF21" i="71"/>
  <c r="AS21" i="71" s="1"/>
  <c r="AN21" i="71"/>
  <c r="AF35" i="71"/>
  <c r="BD35" i="71"/>
  <c r="AO35" i="71"/>
  <c r="AF51" i="71"/>
  <c r="AF68" i="71"/>
  <c r="AF84" i="71"/>
  <c r="BD84" i="71"/>
  <c r="AO84" i="71"/>
  <c r="AF16" i="71"/>
  <c r="AF38" i="71"/>
  <c r="AO54" i="71"/>
  <c r="AN54" i="71"/>
  <c r="BD54" i="71"/>
  <c r="AO69" i="71"/>
  <c r="AF69" i="71"/>
  <c r="BD69" i="71"/>
  <c r="AO22" i="71"/>
  <c r="AF37" i="71"/>
  <c r="BD37" i="71"/>
  <c r="AO37" i="71"/>
  <c r="AF70" i="71"/>
  <c r="AO86" i="71"/>
  <c r="AN86" i="71"/>
  <c r="BD86" i="71"/>
  <c r="AF42" i="72" l="1"/>
  <c r="AF46" i="72"/>
  <c r="AF74" i="72"/>
  <c r="AF82" i="72"/>
  <c r="AF80" i="72"/>
  <c r="AF64" i="72"/>
  <c r="AF14" i="72"/>
  <c r="AF44" i="72"/>
  <c r="AF55" i="72"/>
  <c r="AF70" i="72"/>
  <c r="AF68" i="72"/>
  <c r="AF62" i="72"/>
  <c r="BE35" i="76"/>
  <c r="AT35" i="76"/>
  <c r="AT75" i="76"/>
  <c r="BE75" i="76"/>
  <c r="BE29" i="76"/>
  <c r="AT29" i="76"/>
  <c r="AT57" i="76"/>
  <c r="BE57" i="76"/>
  <c r="BE37" i="76"/>
  <c r="AT37" i="76"/>
  <c r="AT65" i="76"/>
  <c r="BE65" i="76"/>
  <c r="BE54" i="76"/>
  <c r="AT54" i="76"/>
  <c r="AS54" i="76"/>
  <c r="BE77" i="76"/>
  <c r="AT77" i="76"/>
  <c r="AV77" i="76"/>
  <c r="AT69" i="76"/>
  <c r="BE69" i="76"/>
  <c r="AT59" i="76"/>
  <c r="BE59" i="76"/>
  <c r="BE31" i="76"/>
  <c r="AT31" i="76"/>
  <c r="AT61" i="76"/>
  <c r="BE61" i="76"/>
  <c r="AT79" i="76"/>
  <c r="BE79" i="76"/>
  <c r="BE43" i="76"/>
  <c r="AT43" i="76"/>
  <c r="BE25" i="76"/>
  <c r="AT25" i="76"/>
  <c r="AT71" i="76"/>
  <c r="BE71" i="76"/>
  <c r="AT67" i="76"/>
  <c r="BE67" i="76"/>
  <c r="AT63" i="76"/>
  <c r="BE63" i="76"/>
  <c r="BE84" i="76"/>
  <c r="AT84" i="76"/>
  <c r="BE39" i="76"/>
  <c r="AT39" i="76"/>
  <c r="BE33" i="76"/>
  <c r="AT33" i="76"/>
  <c r="BE27" i="76"/>
  <c r="AT27" i="76"/>
  <c r="BE52" i="76"/>
  <c r="AT73" i="76"/>
  <c r="BE73" i="76"/>
  <c r="AV45" i="76"/>
  <c r="AT45" i="76"/>
  <c r="BE45" i="76"/>
  <c r="BE47" i="76"/>
  <c r="AT47" i="76"/>
  <c r="AU47" i="76"/>
  <c r="AT86" i="76"/>
  <c r="AS86" i="76"/>
  <c r="BE86" i="76"/>
  <c r="BE41" i="76"/>
  <c r="AT41" i="76"/>
  <c r="BC31" i="75"/>
  <c r="AF20" i="75"/>
  <c r="AS20" i="75" s="1"/>
  <c r="BF75" i="75"/>
  <c r="BC69" i="75"/>
  <c r="AF42" i="75"/>
  <c r="AF75" i="75"/>
  <c r="AT75" i="75" s="1"/>
  <c r="AF30" i="75"/>
  <c r="AF62" i="75"/>
  <c r="AK47" i="75"/>
  <c r="AT73" i="75"/>
  <c r="BE73" i="75"/>
  <c r="BF37" i="75"/>
  <c r="AY37" i="75"/>
  <c r="AJ25" i="75"/>
  <c r="BC25" i="75"/>
  <c r="AO61" i="75"/>
  <c r="AF61" i="75"/>
  <c r="BD61" i="75"/>
  <c r="AT43" i="75"/>
  <c r="BE43" i="75"/>
  <c r="AT71" i="75"/>
  <c r="BE71" i="75"/>
  <c r="BE84" i="75"/>
  <c r="AT84" i="75"/>
  <c r="AY75" i="75"/>
  <c r="BC84" i="75"/>
  <c r="AJ84" i="75"/>
  <c r="BD47" i="75"/>
  <c r="AF47" i="75"/>
  <c r="AP47" i="75"/>
  <c r="AO47" i="75"/>
  <c r="BC35" i="75"/>
  <c r="AJ35" i="75"/>
  <c r="AY71" i="75"/>
  <c r="BF71" i="75"/>
  <c r="AT63" i="75"/>
  <c r="BE63" i="75"/>
  <c r="AJ59" i="75"/>
  <c r="BC59" i="75"/>
  <c r="BF35" i="75"/>
  <c r="AY35" i="75"/>
  <c r="AX54" i="75"/>
  <c r="AY54" i="75"/>
  <c r="BF54" i="75"/>
  <c r="AF35" i="75"/>
  <c r="BE31" i="75"/>
  <c r="AT39" i="75"/>
  <c r="BE39" i="75"/>
  <c r="BF39" i="75"/>
  <c r="AY39" i="75"/>
  <c r="AJ65" i="75"/>
  <c r="BC65" i="75"/>
  <c r="AT27" i="75"/>
  <c r="BE27" i="75"/>
  <c r="AT41" i="75"/>
  <c r="BE41" i="75"/>
  <c r="AT57" i="75"/>
  <c r="BE57" i="75"/>
  <c r="AI54" i="75"/>
  <c r="BC27" i="75"/>
  <c r="AJ27" i="75"/>
  <c r="AL45" i="75"/>
  <c r="BC45" i="75"/>
  <c r="AJ45" i="75"/>
  <c r="AY86" i="75"/>
  <c r="AX86" i="75"/>
  <c r="BF86" i="75"/>
  <c r="AT54" i="75"/>
  <c r="AJ73" i="75"/>
  <c r="BC73" i="75"/>
  <c r="BF84" i="75"/>
  <c r="AY84" i="75"/>
  <c r="AO45" i="75"/>
  <c r="BD45" i="75"/>
  <c r="AF45" i="75"/>
  <c r="AQ45" i="75"/>
  <c r="AT59" i="75"/>
  <c r="BE59" i="75"/>
  <c r="AY69" i="75"/>
  <c r="BF69" i="75"/>
  <c r="BC54" i="75"/>
  <c r="AY47" i="75"/>
  <c r="AZ47" i="75"/>
  <c r="BF47" i="75"/>
  <c r="BE52" i="75"/>
  <c r="AT52" i="75"/>
  <c r="AF21" i="75"/>
  <c r="AS21" i="75" s="1"/>
  <c r="AF55" i="75"/>
  <c r="BE54" i="75" s="1"/>
  <c r="AZ79" i="75"/>
  <c r="AY79" i="75"/>
  <c r="BF79" i="75"/>
  <c r="BA45" i="75"/>
  <c r="AY45" i="75"/>
  <c r="BF45" i="75"/>
  <c r="BC29" i="75"/>
  <c r="AJ29" i="75"/>
  <c r="AJ67" i="75"/>
  <c r="BC67" i="75"/>
  <c r="AY73" i="75"/>
  <c r="BF73" i="75"/>
  <c r="BD29" i="75"/>
  <c r="AO29" i="75"/>
  <c r="AF29" i="75"/>
  <c r="AJ71" i="75"/>
  <c r="BC71" i="75"/>
  <c r="BF59" i="75"/>
  <c r="AY59" i="75"/>
  <c r="AJ47" i="75"/>
  <c r="AF23" i="75"/>
  <c r="AT22" i="75" s="1"/>
  <c r="AJ57" i="75"/>
  <c r="BC57" i="75"/>
  <c r="AT86" i="75"/>
  <c r="AS86" i="75"/>
  <c r="BE86" i="75"/>
  <c r="AF38" i="75"/>
  <c r="AT37" i="75" s="1"/>
  <c r="AY63" i="75"/>
  <c r="BF63" i="75"/>
  <c r="BC37" i="75"/>
  <c r="AY33" i="75"/>
  <c r="BF33" i="75"/>
  <c r="BF57" i="75"/>
  <c r="AY57" i="75"/>
  <c r="AN18" i="75"/>
  <c r="AF18" i="75"/>
  <c r="AS18" i="75" s="1"/>
  <c r="AJ52" i="75"/>
  <c r="BC52" i="75"/>
  <c r="AF17" i="75"/>
  <c r="AS17" i="75" s="1"/>
  <c r="AY41" i="75"/>
  <c r="BF41" i="75"/>
  <c r="AF25" i="75"/>
  <c r="AJ79" i="75"/>
  <c r="AK79" i="75"/>
  <c r="BC79" i="75"/>
  <c r="AY31" i="75"/>
  <c r="BF31" i="75"/>
  <c r="BF27" i="75"/>
  <c r="AY27" i="75"/>
  <c r="AY65" i="75"/>
  <c r="BF65" i="75"/>
  <c r="AJ61" i="75"/>
  <c r="BC61" i="75"/>
  <c r="AY67" i="75"/>
  <c r="BF67" i="75"/>
  <c r="BF77" i="75"/>
  <c r="BA77" i="75"/>
  <c r="AY77" i="75"/>
  <c r="AT65" i="75"/>
  <c r="BE65" i="75"/>
  <c r="AJ33" i="75"/>
  <c r="BC33" i="75"/>
  <c r="AY25" i="75"/>
  <c r="BF25" i="75"/>
  <c r="AQ77" i="75"/>
  <c r="AO77" i="75"/>
  <c r="BD77" i="75"/>
  <c r="AF77" i="75"/>
  <c r="AY61" i="75"/>
  <c r="BF61" i="75"/>
  <c r="BF52" i="75"/>
  <c r="AY52" i="75"/>
  <c r="AF33" i="75"/>
  <c r="AT69" i="75"/>
  <c r="BE69" i="75"/>
  <c r="BC39" i="75"/>
  <c r="AJ39" i="75"/>
  <c r="BF43" i="75"/>
  <c r="AY43" i="75"/>
  <c r="AT67" i="75"/>
  <c r="BE67" i="75"/>
  <c r="AU79" i="75"/>
  <c r="AT79" i="75"/>
  <c r="BE79" i="75"/>
  <c r="AF28" i="74"/>
  <c r="AF60" i="74"/>
  <c r="AF76" i="74"/>
  <c r="BF52" i="74"/>
  <c r="AY69" i="74"/>
  <c r="AY63" i="74"/>
  <c r="AL77" i="74"/>
  <c r="AF32" i="74"/>
  <c r="AF46" i="74"/>
  <c r="AJ35" i="74"/>
  <c r="AL45" i="74"/>
  <c r="AJ47" i="74"/>
  <c r="AF36" i="74"/>
  <c r="AO75" i="74"/>
  <c r="AF75" i="74"/>
  <c r="BD75" i="74"/>
  <c r="AF43" i="74"/>
  <c r="BD43" i="74"/>
  <c r="AO43" i="74"/>
  <c r="AK47" i="74"/>
  <c r="AY84" i="74"/>
  <c r="BF84" i="74"/>
  <c r="AF48" i="74"/>
  <c r="AO63" i="74"/>
  <c r="AF63" i="74"/>
  <c r="BD63" i="74"/>
  <c r="AF78" i="74"/>
  <c r="AF19" i="74"/>
  <c r="AS19" i="74" s="1"/>
  <c r="AN19" i="74"/>
  <c r="AF31" i="74"/>
  <c r="BD31" i="74"/>
  <c r="AO31" i="74"/>
  <c r="AF64" i="74"/>
  <c r="BC25" i="74"/>
  <c r="AJ25" i="74"/>
  <c r="BF67" i="74"/>
  <c r="BF71" i="74"/>
  <c r="AY71" i="74"/>
  <c r="BC37" i="74"/>
  <c r="AJ37" i="74"/>
  <c r="BF69" i="74"/>
  <c r="AJ63" i="74"/>
  <c r="BC63" i="74"/>
  <c r="AJ77" i="74"/>
  <c r="BA77" i="74"/>
  <c r="AY77" i="74"/>
  <c r="BF77" i="74"/>
  <c r="BC43" i="74"/>
  <c r="AJ43" i="74"/>
  <c r="AY41" i="74"/>
  <c r="BF41" i="74"/>
  <c r="AO65" i="74"/>
  <c r="AF65" i="74"/>
  <c r="BD65" i="74"/>
  <c r="AF20" i="74"/>
  <c r="AS20" i="74" s="1"/>
  <c r="AN20" i="74"/>
  <c r="AF33" i="74"/>
  <c r="BD33" i="74"/>
  <c r="AO33" i="74"/>
  <c r="AJ71" i="74"/>
  <c r="BC71" i="74"/>
  <c r="AJ22" i="74"/>
  <c r="BF54" i="74"/>
  <c r="BC77" i="74"/>
  <c r="BF61" i="74"/>
  <c r="AY61" i="74"/>
  <c r="BC27" i="74"/>
  <c r="AJ27" i="74"/>
  <c r="AY35" i="74"/>
  <c r="BF35" i="74"/>
  <c r="AO52" i="74"/>
  <c r="AF52" i="74"/>
  <c r="BD52" i="74"/>
  <c r="AO67" i="74"/>
  <c r="AF67" i="74"/>
  <c r="BD67" i="74"/>
  <c r="AF21" i="74"/>
  <c r="AS21" i="74" s="1"/>
  <c r="AN21" i="74"/>
  <c r="AF35" i="74"/>
  <c r="BD35" i="74"/>
  <c r="AO35" i="74"/>
  <c r="AF84" i="74"/>
  <c r="BD84" i="74"/>
  <c r="AO84" i="74"/>
  <c r="AJ73" i="74"/>
  <c r="BC73" i="74"/>
  <c r="AY39" i="74"/>
  <c r="BF39" i="74"/>
  <c r="BF33" i="74"/>
  <c r="AZ47" i="74"/>
  <c r="AY47" i="74"/>
  <c r="BF47" i="74"/>
  <c r="AY29" i="74"/>
  <c r="BF29" i="74"/>
  <c r="AF16" i="74"/>
  <c r="AN54" i="74"/>
  <c r="BD54" i="74"/>
  <c r="AF54" i="74"/>
  <c r="AO54" i="74"/>
  <c r="AO69" i="74"/>
  <c r="AF69" i="74"/>
  <c r="BD69" i="74"/>
  <c r="AF85" i="74"/>
  <c r="AF22" i="74"/>
  <c r="AO22" i="74"/>
  <c r="AF37" i="74"/>
  <c r="BD37" i="74"/>
  <c r="AO37" i="74"/>
  <c r="AF53" i="74"/>
  <c r="AF70" i="74"/>
  <c r="AF86" i="74"/>
  <c r="AO86" i="74"/>
  <c r="AN86" i="74"/>
  <c r="BD86" i="74"/>
  <c r="AJ57" i="74"/>
  <c r="BC57" i="74"/>
  <c r="AY43" i="74"/>
  <c r="BF43" i="74"/>
  <c r="AJ69" i="74"/>
  <c r="BC69" i="74"/>
  <c r="BF65" i="74"/>
  <c r="AY65" i="74"/>
  <c r="AF17" i="74"/>
  <c r="AS17" i="74" s="1"/>
  <c r="AN17" i="74"/>
  <c r="BC39" i="74"/>
  <c r="AJ39" i="74"/>
  <c r="AJ75" i="74"/>
  <c r="BC75" i="74"/>
  <c r="BF75" i="74"/>
  <c r="AY75" i="74"/>
  <c r="AO71" i="74"/>
  <c r="AF71" i="74"/>
  <c r="BD71" i="74"/>
  <c r="AF72" i="74"/>
  <c r="AY37" i="74"/>
  <c r="BF37" i="74"/>
  <c r="AJ54" i="74"/>
  <c r="BC54" i="74"/>
  <c r="AI54" i="74"/>
  <c r="BC52" i="74"/>
  <c r="BF57" i="74"/>
  <c r="AY57" i="74"/>
  <c r="AF39" i="74"/>
  <c r="BD39" i="74"/>
  <c r="AO39" i="74"/>
  <c r="AY25" i="74"/>
  <c r="BF25" i="74"/>
  <c r="AX86" i="74"/>
  <c r="BF86" i="74"/>
  <c r="AY86" i="74"/>
  <c r="AJ59" i="74"/>
  <c r="BC59" i="74"/>
  <c r="BF59" i="74"/>
  <c r="AY59" i="74"/>
  <c r="AF42" i="74"/>
  <c r="AO57" i="74"/>
  <c r="AF57" i="74"/>
  <c r="BD57" i="74"/>
  <c r="AO73" i="74"/>
  <c r="AF73" i="74"/>
  <c r="BD73" i="74"/>
  <c r="AF15" i="74"/>
  <c r="AF25" i="74"/>
  <c r="BD25" i="74"/>
  <c r="AO25" i="74"/>
  <c r="AF41" i="74"/>
  <c r="BD41" i="74"/>
  <c r="AO41" i="74"/>
  <c r="AF58" i="74"/>
  <c r="BF73" i="74"/>
  <c r="AY73" i="74"/>
  <c r="AJ86" i="74"/>
  <c r="BC86" i="74"/>
  <c r="AI86" i="74"/>
  <c r="BC31" i="74"/>
  <c r="AJ31" i="74"/>
  <c r="AO59" i="74"/>
  <c r="AF59" i="74"/>
  <c r="BD59" i="74"/>
  <c r="AZ79" i="74"/>
  <c r="AF44" i="74"/>
  <c r="AF27" i="74"/>
  <c r="BD27" i="74"/>
  <c r="AO27" i="74"/>
  <c r="AY27" i="74"/>
  <c r="BF27" i="74"/>
  <c r="AO47" i="74"/>
  <c r="BD47" i="74"/>
  <c r="AF47" i="74"/>
  <c r="AP47" i="74"/>
  <c r="AO61" i="74"/>
  <c r="AF61" i="74"/>
  <c r="BD61" i="74"/>
  <c r="AO77" i="74"/>
  <c r="BD77" i="74"/>
  <c r="AF77" i="74"/>
  <c r="AQ77" i="74"/>
  <c r="AF18" i="74"/>
  <c r="AS18" i="74" s="1"/>
  <c r="AN18" i="74"/>
  <c r="AF29" i="74"/>
  <c r="BD29" i="74"/>
  <c r="AO29" i="74"/>
  <c r="AF45" i="74"/>
  <c r="AQ45" i="74"/>
  <c r="AO45" i="74"/>
  <c r="BD45" i="74"/>
  <c r="AF79" i="74"/>
  <c r="AP79" i="74"/>
  <c r="AO79" i="74"/>
  <c r="BD79" i="74"/>
  <c r="BC41" i="74"/>
  <c r="AJ41" i="74"/>
  <c r="AY45" i="74"/>
  <c r="BF45" i="74"/>
  <c r="BA45" i="74"/>
  <c r="AF49" i="73"/>
  <c r="AK79" i="73"/>
  <c r="AJ25" i="73"/>
  <c r="AF12" i="73"/>
  <c r="AJ71" i="73"/>
  <c r="AF51" i="73"/>
  <c r="AF38" i="73"/>
  <c r="AF23" i="73"/>
  <c r="AF53" i="73"/>
  <c r="AF82" i="73"/>
  <c r="AJ52" i="73"/>
  <c r="AF79" i="73"/>
  <c r="AJ73" i="73"/>
  <c r="AF34" i="73"/>
  <c r="BC86" i="73"/>
  <c r="BC75" i="73"/>
  <c r="AJ79" i="73"/>
  <c r="AF74" i="73"/>
  <c r="AF26" i="73"/>
  <c r="AJ22" i="73"/>
  <c r="BD45" i="73"/>
  <c r="BC84" i="73"/>
  <c r="AF24" i="73"/>
  <c r="BC29" i="73"/>
  <c r="AF87" i="73"/>
  <c r="AF72" i="73"/>
  <c r="AI86" i="73"/>
  <c r="AF85" i="73"/>
  <c r="AF78" i="73"/>
  <c r="AJ63" i="73"/>
  <c r="AJ84" i="73"/>
  <c r="BC77" i="73"/>
  <c r="BC52" i="73"/>
  <c r="AI54" i="73"/>
  <c r="AK47" i="73"/>
  <c r="BC79" i="73"/>
  <c r="AF80" i="73"/>
  <c r="BC54" i="73"/>
  <c r="AF62" i="73"/>
  <c r="BC69" i="73"/>
  <c r="AJ35" i="73"/>
  <c r="AF48" i="73"/>
  <c r="AJ75" i="73"/>
  <c r="BC35" i="73"/>
  <c r="BC47" i="73"/>
  <c r="AF40" i="73"/>
  <c r="BC73" i="73"/>
  <c r="AF76" i="73"/>
  <c r="BC71" i="73"/>
  <c r="AF50" i="73"/>
  <c r="AF81" i="73"/>
  <c r="AO63" i="73"/>
  <c r="AF63" i="73"/>
  <c r="BD63" i="73"/>
  <c r="AF20" i="73"/>
  <c r="AS20" i="73" s="1"/>
  <c r="AN20" i="73"/>
  <c r="AJ59" i="73"/>
  <c r="BC59" i="73"/>
  <c r="AL77" i="73"/>
  <c r="BF54" i="73"/>
  <c r="AY54" i="73"/>
  <c r="AX54" i="73"/>
  <c r="AJ33" i="73"/>
  <c r="BC31" i="73"/>
  <c r="AJ31" i="73"/>
  <c r="BC63" i="73"/>
  <c r="AF33" i="73"/>
  <c r="BD33" i="73"/>
  <c r="AO33" i="73"/>
  <c r="AF25" i="73"/>
  <c r="AO25" i="73"/>
  <c r="BD25" i="73"/>
  <c r="AF46" i="73"/>
  <c r="AT45" i="73" s="1"/>
  <c r="AQ45" i="73"/>
  <c r="AJ86" i="73"/>
  <c r="AY25" i="73"/>
  <c r="BF25" i="73"/>
  <c r="AY71" i="73"/>
  <c r="BF71" i="73"/>
  <c r="BF33" i="73"/>
  <c r="AY33" i="73"/>
  <c r="BC33" i="73"/>
  <c r="AY69" i="73"/>
  <c r="BF69" i="73"/>
  <c r="AF18" i="73"/>
  <c r="AS18" i="73" s="1"/>
  <c r="AN18" i="73"/>
  <c r="AJ45" i="73"/>
  <c r="AF56" i="73"/>
  <c r="AO57" i="73"/>
  <c r="AF57" i="73"/>
  <c r="BD57" i="73"/>
  <c r="AF31" i="73"/>
  <c r="BD31" i="73"/>
  <c r="AO31" i="73"/>
  <c r="AO67" i="73"/>
  <c r="AF67" i="73"/>
  <c r="BD67" i="73"/>
  <c r="AO69" i="73"/>
  <c r="AF69" i="73"/>
  <c r="BD69" i="73"/>
  <c r="AY29" i="73"/>
  <c r="BF29" i="73"/>
  <c r="AY31" i="73"/>
  <c r="BF31" i="73"/>
  <c r="AY57" i="73"/>
  <c r="BF57" i="73"/>
  <c r="AY73" i="73"/>
  <c r="BF73" i="73"/>
  <c r="BF35" i="73"/>
  <c r="AY35" i="73"/>
  <c r="BF84" i="73"/>
  <c r="AY84" i="73"/>
  <c r="AJ47" i="73"/>
  <c r="AF29" i="73"/>
  <c r="BD29" i="73"/>
  <c r="AO29" i="73"/>
  <c r="AJ67" i="73"/>
  <c r="BC67" i="73"/>
  <c r="BF37" i="73"/>
  <c r="AY37" i="73"/>
  <c r="AF27" i="73"/>
  <c r="AO27" i="73"/>
  <c r="BD27" i="73"/>
  <c r="AJ65" i="73"/>
  <c r="BC65" i="73"/>
  <c r="AF37" i="73"/>
  <c r="BD37" i="73"/>
  <c r="AO37" i="73"/>
  <c r="AF41" i="73"/>
  <c r="BD41" i="73"/>
  <c r="AO41" i="73"/>
  <c r="AL45" i="73"/>
  <c r="BD79" i="73"/>
  <c r="AO75" i="73"/>
  <c r="AF75" i="73"/>
  <c r="BD75" i="73"/>
  <c r="BC43" i="73"/>
  <c r="AJ43" i="73"/>
  <c r="AF55" i="73"/>
  <c r="BC39" i="73"/>
  <c r="AJ39" i="73"/>
  <c r="AF21" i="73"/>
  <c r="AS21" i="73" s="1"/>
  <c r="AN21" i="73"/>
  <c r="BF47" i="73"/>
  <c r="AZ47" i="73"/>
  <c r="AY47" i="73"/>
  <c r="AY61" i="73"/>
  <c r="BF61" i="73"/>
  <c r="BF77" i="73"/>
  <c r="BA77" i="73"/>
  <c r="AY77" i="73"/>
  <c r="BF39" i="73"/>
  <c r="AY39" i="73"/>
  <c r="BD65" i="73"/>
  <c r="AF17" i="73"/>
  <c r="AS17" i="73" s="1"/>
  <c r="AN17" i="73"/>
  <c r="AF86" i="73"/>
  <c r="AO86" i="73"/>
  <c r="AN86" i="73"/>
  <c r="BD86" i="73"/>
  <c r="AJ57" i="73"/>
  <c r="BC57" i="73"/>
  <c r="AF39" i="73"/>
  <c r="BD39" i="73"/>
  <c r="AO39" i="73"/>
  <c r="AO71" i="73"/>
  <c r="AF71" i="73"/>
  <c r="BD71" i="73"/>
  <c r="AY59" i="73"/>
  <c r="BF59" i="73"/>
  <c r="AY75" i="73"/>
  <c r="BF75" i="73"/>
  <c r="AY86" i="73"/>
  <c r="AX86" i="73"/>
  <c r="BF86" i="73"/>
  <c r="AF60" i="73"/>
  <c r="AF42" i="73"/>
  <c r="AQ77" i="73"/>
  <c r="AO77" i="73"/>
  <c r="BD77" i="73"/>
  <c r="AF77" i="73"/>
  <c r="AO79" i="73"/>
  <c r="AO59" i="73"/>
  <c r="AF59" i="73"/>
  <c r="BD59" i="73"/>
  <c r="BC27" i="73"/>
  <c r="AJ27" i="73"/>
  <c r="AF16" i="73"/>
  <c r="AY22" i="73"/>
  <c r="AY63" i="73"/>
  <c r="BF63" i="73"/>
  <c r="BF41" i="73"/>
  <c r="AY41" i="73"/>
  <c r="AF64" i="73"/>
  <c r="AF65" i="73"/>
  <c r="AO35" i="73"/>
  <c r="AP47" i="73"/>
  <c r="AO47" i="73"/>
  <c r="BD47" i="73"/>
  <c r="AF47" i="73"/>
  <c r="AY27" i="73"/>
  <c r="BF27" i="73"/>
  <c r="AO54" i="73"/>
  <c r="AN54" i="73"/>
  <c r="BD54" i="73"/>
  <c r="AF54" i="73"/>
  <c r="AF43" i="73"/>
  <c r="BD43" i="73"/>
  <c r="AO43" i="73"/>
  <c r="AF22" i="73"/>
  <c r="AO22" i="73"/>
  <c r="AO61" i="73"/>
  <c r="AF61" i="73"/>
  <c r="BD61" i="73"/>
  <c r="AO73" i="73"/>
  <c r="AF73" i="73"/>
  <c r="BD73" i="73"/>
  <c r="AP79" i="73"/>
  <c r="AF19" i="73"/>
  <c r="AS19" i="73" s="1"/>
  <c r="AN19" i="73"/>
  <c r="AY65" i="73"/>
  <c r="BF65" i="73"/>
  <c r="BF43" i="73"/>
  <c r="AY43" i="73"/>
  <c r="AF83" i="73"/>
  <c r="AO65" i="73"/>
  <c r="BD35" i="73"/>
  <c r="BE79" i="73"/>
  <c r="AF84" i="73"/>
  <c r="BD84" i="73"/>
  <c r="AO84" i="73"/>
  <c r="AY52" i="73"/>
  <c r="BF52" i="73"/>
  <c r="AY67" i="73"/>
  <c r="BF67" i="73"/>
  <c r="BA45" i="73"/>
  <c r="AY45" i="73"/>
  <c r="BF45" i="73"/>
  <c r="AZ79" i="73"/>
  <c r="AY79" i="73"/>
  <c r="BF79" i="73"/>
  <c r="AO52" i="73"/>
  <c r="AF52" i="73"/>
  <c r="BD52" i="73"/>
  <c r="BE35" i="73"/>
  <c r="AT35" i="73"/>
  <c r="AF13" i="72"/>
  <c r="AY22" i="72"/>
  <c r="AF60" i="72"/>
  <c r="AF87" i="72"/>
  <c r="AF50" i="72"/>
  <c r="AF26" i="72"/>
  <c r="BC84" i="72"/>
  <c r="AF17" i="71"/>
  <c r="AS17" i="71" s="1"/>
  <c r="AF19" i="71"/>
  <c r="AS19" i="71" s="1"/>
  <c r="AF31" i="72"/>
  <c r="BD31" i="72"/>
  <c r="AO31" i="72"/>
  <c r="AP47" i="72"/>
  <c r="AO47" i="72"/>
  <c r="BD47" i="72"/>
  <c r="AF47" i="72"/>
  <c r="AJ52" i="72"/>
  <c r="BC52" i="72"/>
  <c r="BC35" i="72"/>
  <c r="AJ35" i="72"/>
  <c r="BF54" i="72"/>
  <c r="AY54" i="72"/>
  <c r="AX54" i="72"/>
  <c r="AY69" i="72"/>
  <c r="BF69" i="72"/>
  <c r="BF37" i="72"/>
  <c r="AY37" i="72"/>
  <c r="AY86" i="72"/>
  <c r="AX86" i="72"/>
  <c r="BF86" i="72"/>
  <c r="AF19" i="72"/>
  <c r="AS19" i="72" s="1"/>
  <c r="AN19" i="72"/>
  <c r="AL77" i="72"/>
  <c r="BC77" i="72"/>
  <c r="AJ77" i="72"/>
  <c r="AF32" i="72"/>
  <c r="AF12" i="72"/>
  <c r="AJ65" i="72"/>
  <c r="BC65" i="72"/>
  <c r="AF53" i="72"/>
  <c r="AF51" i="72"/>
  <c r="AY71" i="72"/>
  <c r="BF71" i="72"/>
  <c r="BF39" i="72"/>
  <c r="AY39" i="72"/>
  <c r="AJ57" i="72"/>
  <c r="BC57" i="72"/>
  <c r="AO69" i="72"/>
  <c r="AF69" i="72"/>
  <c r="BD69" i="72"/>
  <c r="AJ67" i="72"/>
  <c r="BC67" i="72"/>
  <c r="BD45" i="72"/>
  <c r="AF45" i="72"/>
  <c r="AQ45" i="72"/>
  <c r="AO45" i="72"/>
  <c r="BC43" i="72"/>
  <c r="AJ43" i="72"/>
  <c r="AF58" i="72"/>
  <c r="AF76" i="72"/>
  <c r="AO59" i="72"/>
  <c r="BD59" i="72"/>
  <c r="AF59" i="72"/>
  <c r="AJ63" i="72"/>
  <c r="BC63" i="72"/>
  <c r="AO54" i="72"/>
  <c r="AN54" i="72"/>
  <c r="BD54" i="72"/>
  <c r="AF54" i="72"/>
  <c r="AJ86" i="72"/>
  <c r="BC86" i="72"/>
  <c r="AI86" i="72"/>
  <c r="AJ73" i="72"/>
  <c r="BC73" i="72"/>
  <c r="AF37" i="72"/>
  <c r="BD37" i="72"/>
  <c r="AO37" i="72"/>
  <c r="AF35" i="72"/>
  <c r="AO35" i="72"/>
  <c r="BD35" i="72"/>
  <c r="AY57" i="72"/>
  <c r="BF57" i="72"/>
  <c r="AY73" i="72"/>
  <c r="BF73" i="72"/>
  <c r="BF25" i="72"/>
  <c r="AY25" i="72"/>
  <c r="BF41" i="72"/>
  <c r="AY41" i="72"/>
  <c r="AF33" i="72"/>
  <c r="BD33" i="72"/>
  <c r="AO33" i="72"/>
  <c r="AF79" i="72"/>
  <c r="BD79" i="72"/>
  <c r="AP79" i="72"/>
  <c r="AO79" i="72"/>
  <c r="AF29" i="72"/>
  <c r="BD29" i="72"/>
  <c r="AO29" i="72"/>
  <c r="AK47" i="72"/>
  <c r="BC47" i="72"/>
  <c r="AJ47" i="72"/>
  <c r="AF22" i="72"/>
  <c r="AO22" i="72"/>
  <c r="AF21" i="72"/>
  <c r="AS21" i="72" s="1"/>
  <c r="AN21" i="72"/>
  <c r="AY59" i="72"/>
  <c r="BF59" i="72"/>
  <c r="AY75" i="72"/>
  <c r="BF75" i="72"/>
  <c r="BF27" i="72"/>
  <c r="AY27" i="72"/>
  <c r="BF43" i="72"/>
  <c r="AY43" i="72"/>
  <c r="AQ77" i="72"/>
  <c r="AO77" i="72"/>
  <c r="BD77" i="72"/>
  <c r="AF77" i="72"/>
  <c r="BC29" i="72"/>
  <c r="AJ29" i="72"/>
  <c r="AJ61" i="72"/>
  <c r="BC61" i="72"/>
  <c r="BD67" i="72"/>
  <c r="AO67" i="72"/>
  <c r="AF67" i="72"/>
  <c r="AF24" i="72"/>
  <c r="AF18" i="72"/>
  <c r="AS18" i="72" s="1"/>
  <c r="AN18" i="72"/>
  <c r="AF20" i="72"/>
  <c r="AS20" i="72" s="1"/>
  <c r="AN20" i="72"/>
  <c r="AF43" i="72"/>
  <c r="BD43" i="72"/>
  <c r="AO43" i="72"/>
  <c r="BC41" i="72"/>
  <c r="AJ41" i="72"/>
  <c r="AO65" i="72"/>
  <c r="BD65" i="72"/>
  <c r="AF65" i="72"/>
  <c r="AF85" i="72"/>
  <c r="BF47" i="72"/>
  <c r="AZ47" i="72"/>
  <c r="AY47" i="72"/>
  <c r="AY61" i="72"/>
  <c r="BF61" i="72"/>
  <c r="BF77" i="72"/>
  <c r="BA77" i="72"/>
  <c r="AY77" i="72"/>
  <c r="BF29" i="72"/>
  <c r="AY29" i="72"/>
  <c r="BA45" i="72"/>
  <c r="AY45" i="72"/>
  <c r="BF45" i="72"/>
  <c r="AZ79" i="72"/>
  <c r="AY79" i="72"/>
  <c r="BF79" i="72"/>
  <c r="BC27" i="72"/>
  <c r="AJ27" i="72"/>
  <c r="AO41" i="72"/>
  <c r="AF41" i="72"/>
  <c r="BD41" i="72"/>
  <c r="AK79" i="72"/>
  <c r="AJ79" i="72"/>
  <c r="BC79" i="72"/>
  <c r="AO63" i="72"/>
  <c r="AF63" i="72"/>
  <c r="BD63" i="72"/>
  <c r="AJ75" i="72"/>
  <c r="BC75" i="72"/>
  <c r="AF27" i="72"/>
  <c r="BD27" i="72"/>
  <c r="AO27" i="72"/>
  <c r="BC25" i="72"/>
  <c r="AJ25" i="72"/>
  <c r="AF40" i="72"/>
  <c r="AJ59" i="72"/>
  <c r="BC59" i="72"/>
  <c r="AF56" i="72"/>
  <c r="BC37" i="72"/>
  <c r="AJ37" i="72"/>
  <c r="AF78" i="72"/>
  <c r="AJ71" i="72"/>
  <c r="BC71" i="72"/>
  <c r="BD75" i="72"/>
  <c r="AO75" i="72"/>
  <c r="AF75" i="72"/>
  <c r="AY63" i="72"/>
  <c r="BF63" i="72"/>
  <c r="BF31" i="72"/>
  <c r="AY31" i="72"/>
  <c r="BC33" i="72"/>
  <c r="AJ33" i="72"/>
  <c r="AJ54" i="72"/>
  <c r="BC54" i="72"/>
  <c r="AI54" i="72"/>
  <c r="AF25" i="72"/>
  <c r="BD25" i="72"/>
  <c r="AO25" i="72"/>
  <c r="AF83" i="72"/>
  <c r="BC31" i="72"/>
  <c r="AJ31" i="72"/>
  <c r="AF17" i="72"/>
  <c r="AS17" i="72" s="1"/>
  <c r="AN17" i="72"/>
  <c r="AJ69" i="72"/>
  <c r="BC69" i="72"/>
  <c r="AF39" i="72"/>
  <c r="AO39" i="72"/>
  <c r="BD39" i="72"/>
  <c r="AJ22" i="72"/>
  <c r="AO52" i="72"/>
  <c r="BD52" i="72"/>
  <c r="AF52" i="72"/>
  <c r="AF81" i="72"/>
  <c r="AY65" i="72"/>
  <c r="BF65" i="72"/>
  <c r="BF33" i="72"/>
  <c r="AY33" i="72"/>
  <c r="AO71" i="72"/>
  <c r="BD71" i="72"/>
  <c r="AF71" i="72"/>
  <c r="AL45" i="72"/>
  <c r="BC45" i="72"/>
  <c r="AJ45" i="72"/>
  <c r="BD61" i="72"/>
  <c r="AO61" i="72"/>
  <c r="AF61" i="72"/>
  <c r="AO57" i="72"/>
  <c r="BD57" i="72"/>
  <c r="AF57" i="72"/>
  <c r="BC39" i="72"/>
  <c r="AJ39" i="72"/>
  <c r="AO73" i="72"/>
  <c r="BD73" i="72"/>
  <c r="AF73" i="72"/>
  <c r="AF23" i="72"/>
  <c r="AF86" i="72"/>
  <c r="AO86" i="72"/>
  <c r="AN86" i="72"/>
  <c r="BD86" i="72"/>
  <c r="AF84" i="72"/>
  <c r="BD84" i="72"/>
  <c r="AO84" i="72"/>
  <c r="AY52" i="72"/>
  <c r="BF52" i="72"/>
  <c r="AY67" i="72"/>
  <c r="BF67" i="72"/>
  <c r="BF35" i="72"/>
  <c r="AY35" i="72"/>
  <c r="BF84" i="72"/>
  <c r="AY84" i="72"/>
  <c r="AT75" i="71"/>
  <c r="BE75" i="71"/>
  <c r="AT86" i="71"/>
  <c r="AS86" i="71"/>
  <c r="BE86" i="71"/>
  <c r="BE47" i="71"/>
  <c r="AU47" i="71"/>
  <c r="AT47" i="71"/>
  <c r="BE41" i="71"/>
  <c r="AT41" i="71"/>
  <c r="BE43" i="71"/>
  <c r="AT43" i="71"/>
  <c r="BE25" i="71"/>
  <c r="AT25" i="71"/>
  <c r="AT63" i="71"/>
  <c r="BE63" i="71"/>
  <c r="AJ61" i="71"/>
  <c r="BC61" i="71"/>
  <c r="AL45" i="71"/>
  <c r="BC45" i="71"/>
  <c r="AJ45" i="71"/>
  <c r="AF45" i="71"/>
  <c r="AT67" i="71"/>
  <c r="BE67" i="71"/>
  <c r="BE31" i="71"/>
  <c r="AT31" i="71"/>
  <c r="AJ54" i="71"/>
  <c r="BC54" i="71"/>
  <c r="AI54" i="71"/>
  <c r="AJ65" i="71"/>
  <c r="BC65" i="71"/>
  <c r="AJ63" i="71"/>
  <c r="BC63" i="71"/>
  <c r="BC31" i="71"/>
  <c r="AJ31" i="71"/>
  <c r="AY52" i="71"/>
  <c r="BF52" i="71"/>
  <c r="AY67" i="71"/>
  <c r="BF67" i="71"/>
  <c r="BF35" i="71"/>
  <c r="AY35" i="71"/>
  <c r="BF84" i="71"/>
  <c r="AY84" i="71"/>
  <c r="BE33" i="71"/>
  <c r="AT33" i="71"/>
  <c r="BE37" i="71"/>
  <c r="AT37" i="71"/>
  <c r="AK79" i="71"/>
  <c r="AJ79" i="71"/>
  <c r="BC79" i="71"/>
  <c r="AY65" i="71"/>
  <c r="BF65" i="71"/>
  <c r="BF33" i="71"/>
  <c r="AY33" i="71"/>
  <c r="AT71" i="71"/>
  <c r="BE71" i="71"/>
  <c r="AJ52" i="71"/>
  <c r="BC52" i="71"/>
  <c r="AJ69" i="71"/>
  <c r="BC69" i="71"/>
  <c r="AJ67" i="71"/>
  <c r="BC67" i="71"/>
  <c r="BC33" i="71"/>
  <c r="AJ33" i="71"/>
  <c r="BF54" i="71"/>
  <c r="AY54" i="71"/>
  <c r="AX54" i="71"/>
  <c r="AY69" i="71"/>
  <c r="BF69" i="71"/>
  <c r="BF37" i="71"/>
  <c r="AY37" i="71"/>
  <c r="AY86" i="71"/>
  <c r="AX86" i="71"/>
  <c r="BF86" i="71"/>
  <c r="AT52" i="71"/>
  <c r="BE52" i="71"/>
  <c r="AJ59" i="71"/>
  <c r="BC59" i="71"/>
  <c r="BC29" i="71"/>
  <c r="AJ29" i="71"/>
  <c r="AF22" i="71"/>
  <c r="AT22" i="71" s="1"/>
  <c r="AT65" i="71"/>
  <c r="BE65" i="71"/>
  <c r="AJ57" i="71"/>
  <c r="BC57" i="71"/>
  <c r="AJ73" i="71"/>
  <c r="BC73" i="71"/>
  <c r="AJ71" i="71"/>
  <c r="BC71" i="71"/>
  <c r="BC35" i="71"/>
  <c r="AJ35" i="71"/>
  <c r="BC84" i="71"/>
  <c r="AJ84" i="71"/>
  <c r="AY71" i="71"/>
  <c r="BF71" i="71"/>
  <c r="BF39" i="71"/>
  <c r="AY39" i="71"/>
  <c r="AF79" i="71"/>
  <c r="AF29" i="71"/>
  <c r="AF61" i="71"/>
  <c r="AF57" i="71"/>
  <c r="AF73" i="71"/>
  <c r="BE35" i="71"/>
  <c r="AT35" i="71"/>
  <c r="AJ75" i="71"/>
  <c r="BC75" i="71"/>
  <c r="BC37" i="71"/>
  <c r="AJ37" i="71"/>
  <c r="BC86" i="71"/>
  <c r="AJ86" i="71"/>
  <c r="AI86" i="71"/>
  <c r="AY57" i="71"/>
  <c r="BF57" i="71"/>
  <c r="AY73" i="71"/>
  <c r="BF73" i="71"/>
  <c r="BF25" i="71"/>
  <c r="AY25" i="71"/>
  <c r="BF41" i="71"/>
  <c r="AY41" i="71"/>
  <c r="AT69" i="71"/>
  <c r="BE69" i="71"/>
  <c r="AL77" i="71"/>
  <c r="BC77" i="71"/>
  <c r="AJ77" i="71"/>
  <c r="BC39" i="71"/>
  <c r="AJ39" i="71"/>
  <c r="AY59" i="71"/>
  <c r="BF59" i="71"/>
  <c r="AY75" i="71"/>
  <c r="BF75" i="71"/>
  <c r="BF27" i="71"/>
  <c r="AY27" i="71"/>
  <c r="BF43" i="71"/>
  <c r="AY43" i="71"/>
  <c r="AF18" i="71"/>
  <c r="AS18" i="71" s="1"/>
  <c r="AF59" i="71"/>
  <c r="AK47" i="71"/>
  <c r="BC47" i="71"/>
  <c r="AJ47" i="71"/>
  <c r="BC25" i="71"/>
  <c r="AJ25" i="71"/>
  <c r="BC41" i="71"/>
  <c r="AJ41" i="71"/>
  <c r="BF47" i="71"/>
  <c r="AZ47" i="71"/>
  <c r="AY47" i="71"/>
  <c r="AY61" i="71"/>
  <c r="BF61" i="71"/>
  <c r="BF77" i="71"/>
  <c r="BA77" i="71"/>
  <c r="AY77" i="71"/>
  <c r="BF29" i="71"/>
  <c r="AY29" i="71"/>
  <c r="BA45" i="71"/>
  <c r="AY45" i="71"/>
  <c r="BF45" i="71"/>
  <c r="AZ79" i="71"/>
  <c r="AY79" i="71"/>
  <c r="BF79" i="71"/>
  <c r="BE39" i="71"/>
  <c r="AT39" i="71"/>
  <c r="BE77" i="71"/>
  <c r="AV77" i="71"/>
  <c r="AT77" i="71"/>
  <c r="BE27" i="71"/>
  <c r="AT27" i="71"/>
  <c r="BE54" i="71"/>
  <c r="AT54" i="71"/>
  <c r="AS54" i="71"/>
  <c r="BE84" i="71"/>
  <c r="AT84" i="71"/>
  <c r="BC27" i="71"/>
  <c r="AJ27" i="71"/>
  <c r="BC43" i="71"/>
  <c r="AJ43" i="71"/>
  <c r="AY63" i="71"/>
  <c r="BF63" i="71"/>
  <c r="BF31" i="71"/>
  <c r="AY31" i="71"/>
  <c r="BE75" i="75" l="1"/>
  <c r="AS54" i="75"/>
  <c r="BE37" i="75"/>
  <c r="AT33" i="75"/>
  <c r="BE33" i="75"/>
  <c r="AT35" i="75"/>
  <c r="BE35" i="75"/>
  <c r="AT61" i="75"/>
  <c r="BE61" i="75"/>
  <c r="AT25" i="75"/>
  <c r="BE25" i="75"/>
  <c r="AT29" i="75"/>
  <c r="BE29" i="75"/>
  <c r="AU47" i="75"/>
  <c r="AT47" i="75"/>
  <c r="BE47" i="75"/>
  <c r="BE77" i="75"/>
  <c r="AT77" i="75"/>
  <c r="AV77" i="75"/>
  <c r="AV45" i="75"/>
  <c r="BE45" i="75"/>
  <c r="AT45" i="75"/>
  <c r="BE52" i="74"/>
  <c r="AU79" i="74"/>
  <c r="AT79" i="74"/>
  <c r="BE79" i="74"/>
  <c r="AT75" i="74"/>
  <c r="BE75" i="74"/>
  <c r="BE27" i="74"/>
  <c r="AT27" i="74"/>
  <c r="BE41" i="74"/>
  <c r="AT41" i="74"/>
  <c r="BE31" i="74"/>
  <c r="AT31" i="74"/>
  <c r="BE47" i="74"/>
  <c r="AU47" i="74"/>
  <c r="AT47" i="74"/>
  <c r="AT57" i="74"/>
  <c r="BE57" i="74"/>
  <c r="BE69" i="74"/>
  <c r="AT65" i="74"/>
  <c r="BE65" i="74"/>
  <c r="BE29" i="74"/>
  <c r="AT29" i="74"/>
  <c r="BE35" i="74"/>
  <c r="BE77" i="74"/>
  <c r="AV77" i="74"/>
  <c r="AT77" i="74"/>
  <c r="AT71" i="74"/>
  <c r="BE71" i="74"/>
  <c r="AV45" i="74"/>
  <c r="AT45" i="74"/>
  <c r="BE45" i="74"/>
  <c r="BE25" i="74"/>
  <c r="AT25" i="74"/>
  <c r="AT67" i="74"/>
  <c r="BE67" i="74"/>
  <c r="AT59" i="74"/>
  <c r="BE59" i="74"/>
  <c r="BE37" i="74"/>
  <c r="AT37" i="74"/>
  <c r="BE54" i="74"/>
  <c r="AT54" i="74"/>
  <c r="AS54" i="74"/>
  <c r="BE84" i="74"/>
  <c r="BE33" i="74"/>
  <c r="AT33" i="74"/>
  <c r="BE63" i="74"/>
  <c r="BE43" i="74"/>
  <c r="AT43" i="74"/>
  <c r="BE39" i="74"/>
  <c r="AT39" i="74"/>
  <c r="AT86" i="74"/>
  <c r="AS86" i="74"/>
  <c r="BE86" i="74"/>
  <c r="AT61" i="74"/>
  <c r="BE61" i="74"/>
  <c r="AT73" i="74"/>
  <c r="BE73" i="74"/>
  <c r="AT22" i="73"/>
  <c r="AU79" i="73"/>
  <c r="AT79" i="73"/>
  <c r="BE45" i="73"/>
  <c r="AT73" i="73"/>
  <c r="BE73" i="73"/>
  <c r="BE47" i="73"/>
  <c r="AU47" i="73"/>
  <c r="AT47" i="73"/>
  <c r="BE84" i="73"/>
  <c r="AT84" i="73"/>
  <c r="BE43" i="73"/>
  <c r="AT43" i="73"/>
  <c r="AT71" i="73"/>
  <c r="BE71" i="73"/>
  <c r="AT75" i="73"/>
  <c r="BE75" i="73"/>
  <c r="AV45" i="73"/>
  <c r="AT57" i="73"/>
  <c r="BE57" i="73"/>
  <c r="AT59" i="73"/>
  <c r="BE59" i="73"/>
  <c r="BE33" i="73"/>
  <c r="AT33" i="73"/>
  <c r="BE54" i="73"/>
  <c r="AT54" i="73"/>
  <c r="AS54" i="73"/>
  <c r="BE37" i="73"/>
  <c r="AT37" i="73"/>
  <c r="BE41" i="73"/>
  <c r="AT41" i="73"/>
  <c r="BE77" i="73"/>
  <c r="AT77" i="73"/>
  <c r="AV77" i="73"/>
  <c r="AT52" i="73"/>
  <c r="BE52" i="73"/>
  <c r="AT65" i="73"/>
  <c r="BE65" i="73"/>
  <c r="BE39" i="73"/>
  <c r="AT39" i="73"/>
  <c r="AT69" i="73"/>
  <c r="BE69" i="73"/>
  <c r="BE25" i="73"/>
  <c r="AT25" i="73"/>
  <c r="AT61" i="73"/>
  <c r="BE61" i="73"/>
  <c r="AT86" i="73"/>
  <c r="AS86" i="73"/>
  <c r="BE86" i="73"/>
  <c r="AT67" i="73"/>
  <c r="BE67" i="73"/>
  <c r="BE29" i="73"/>
  <c r="AT29" i="73"/>
  <c r="AT63" i="73"/>
  <c r="BE63" i="73"/>
  <c r="BE27" i="73"/>
  <c r="AT27" i="73"/>
  <c r="BE31" i="73"/>
  <c r="AT31" i="73"/>
  <c r="BE47" i="72"/>
  <c r="AU47" i="72"/>
  <c r="AT47" i="72"/>
  <c r="AT59" i="72"/>
  <c r="BE59" i="72"/>
  <c r="AT73" i="72"/>
  <c r="BE73" i="72"/>
  <c r="BE27" i="72"/>
  <c r="AT27" i="72"/>
  <c r="BE29" i="72"/>
  <c r="AT29" i="72"/>
  <c r="BE84" i="72"/>
  <c r="AT84" i="72"/>
  <c r="BE41" i="72"/>
  <c r="AT41" i="72"/>
  <c r="AT22" i="72"/>
  <c r="BE35" i="72"/>
  <c r="AT35" i="72"/>
  <c r="AV45" i="72"/>
  <c r="AT45" i="72"/>
  <c r="BE45" i="72"/>
  <c r="AT65" i="72"/>
  <c r="BE65" i="72"/>
  <c r="BE77" i="72"/>
  <c r="AV77" i="72"/>
  <c r="AT77" i="72"/>
  <c r="BE54" i="72"/>
  <c r="AT54" i="72"/>
  <c r="AS54" i="72"/>
  <c r="BE39" i="72"/>
  <c r="AT39" i="72"/>
  <c r="AT63" i="72"/>
  <c r="BE63" i="72"/>
  <c r="AT67" i="72"/>
  <c r="BE67" i="72"/>
  <c r="AU79" i="72"/>
  <c r="AT79" i="72"/>
  <c r="BE79" i="72"/>
  <c r="AT69" i="72"/>
  <c r="BE69" i="72"/>
  <c r="AT75" i="72"/>
  <c r="BE75" i="72"/>
  <c r="AT57" i="72"/>
  <c r="BE57" i="72"/>
  <c r="BE37" i="72"/>
  <c r="AT37" i="72"/>
  <c r="BE33" i="72"/>
  <c r="AT33" i="72"/>
  <c r="AT61" i="72"/>
  <c r="BE61" i="72"/>
  <c r="AT86" i="72"/>
  <c r="AS86" i="72"/>
  <c r="BE86" i="72"/>
  <c r="AT71" i="72"/>
  <c r="BE71" i="72"/>
  <c r="AT52" i="72"/>
  <c r="BE52" i="72"/>
  <c r="BE25" i="72"/>
  <c r="AT25" i="72"/>
  <c r="BE43" i="72"/>
  <c r="AT43" i="72"/>
  <c r="BE31" i="72"/>
  <c r="AT31" i="72"/>
  <c r="AT73" i="71"/>
  <c r="BE73" i="71"/>
  <c r="AV45" i="71"/>
  <c r="AT45" i="71"/>
  <c r="BE45" i="71"/>
  <c r="AT57" i="71"/>
  <c r="BE57" i="71"/>
  <c r="AT59" i="71"/>
  <c r="BE59" i="71"/>
  <c r="AT61" i="71"/>
  <c r="BE61" i="71"/>
  <c r="BE29" i="71"/>
  <c r="AT29" i="71"/>
  <c r="AU79" i="71"/>
  <c r="AT79" i="71"/>
  <c r="BE79" i="71"/>
</calcChain>
</file>

<file path=xl/sharedStrings.xml><?xml version="1.0" encoding="utf-8"?>
<sst xmlns="http://schemas.openxmlformats.org/spreadsheetml/2006/main" count="2587" uniqueCount="290">
  <si>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</si>
  <si>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</si>
  <si>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</si>
  <si>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</si>
  <si>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</si>
  <si>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</si>
  <si>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</si>
  <si>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</si>
  <si>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</si>
  <si>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</si>
  <si>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</si>
  <si>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</si>
  <si>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</si>
  <si>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</si>
  <si>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</si>
  <si>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</si>
  <si>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</si>
  <si>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</si>
  <si>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</si>
  <si>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</si>
  <si>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</si>
  <si>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</si>
  <si>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</si>
  <si>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</si>
  <si>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</si>
  <si>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BRN Data Quality Code (1=no problems, 2=note, 3=fatal flaws)</t>
  </si>
  <si>
    <t>BRN Sample Notes</t>
  </si>
  <si>
    <t>TIC Percent Recovery (PR) of spikes</t>
  </si>
  <si>
    <t>TNb Percent Recovery (PR) of spikes</t>
  </si>
  <si>
    <t>TC Mean of 2 reps</t>
  </si>
  <si>
    <t>TOC Mean of 2 reps</t>
  </si>
  <si>
    <t>TNb Mean of 2 reps</t>
  </si>
  <si>
    <t>TOC Percent Recovery (PR) of spikes</t>
  </si>
  <si>
    <t>Misc. Notes</t>
  </si>
  <si>
    <t>TIC Mean of 2 reps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</si>
  <si>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</si>
  <si>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</si>
  <si>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</si>
  <si>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</si>
  <si>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</si>
  <si>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</si>
  <si>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</si>
  <si>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</si>
  <si>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</si>
  <si>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Water Blank</t>
  </si>
  <si>
    <t>Reference</t>
  </si>
  <si>
    <t>Flush</t>
  </si>
  <si>
    <t>RunIn</t>
  </si>
  <si>
    <t>Date</t>
  </si>
  <si>
    <t>Time</t>
  </si>
  <si>
    <t>F20Sep19 F45 R1</t>
  </si>
  <si>
    <t>B24Jul19 6.0m</t>
  </si>
  <si>
    <t>B06Jun19 6.0m</t>
  </si>
  <si>
    <t>B01Aug19 3.0m</t>
  </si>
  <si>
    <t>F27Sep19 5.0m</t>
  </si>
  <si>
    <t>F12Aug19 Inf</t>
  </si>
  <si>
    <t>F29Jul19 9.0m</t>
  </si>
  <si>
    <t>F11Sep19 5.0m</t>
  </si>
  <si>
    <t>B18Jul19 9.0m R2</t>
  </si>
  <si>
    <t>B24Jul19 11.0m</t>
  </si>
  <si>
    <t>F11Sep19 6.2m</t>
  </si>
  <si>
    <t>F22Aug19 5.0m</t>
  </si>
  <si>
    <t>F19Aug19 5.0m</t>
  </si>
  <si>
    <t>B08Aug19 6.0m</t>
  </si>
  <si>
    <t>B18Jul19 6.0m R2</t>
  </si>
  <si>
    <t>F23Oct19 Inf</t>
  </si>
  <si>
    <t>Offset w TIC 29jan20</t>
  </si>
  <si>
    <t>Check Bicarb Nominal 5/0.5</t>
  </si>
  <si>
    <t>F22Jul19 6.2m</t>
  </si>
  <si>
    <t>F22Aug19 F45 R1 + 2mls H20</t>
  </si>
  <si>
    <t>F22Aug19 F45 R1 + 2mls H20 SPK</t>
  </si>
  <si>
    <t>B24Jul19 11.0m DUP</t>
  </si>
  <si>
    <t>Check KHP Nominal 5/0.5</t>
  </si>
  <si>
    <t>B01Oct19 B50 R1</t>
  </si>
  <si>
    <t>F12Aug19 F200 0.1m</t>
  </si>
  <si>
    <t>B08Aug19 6.0m SPK</t>
  </si>
  <si>
    <t>F19Aug19 5.0m DUP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</si>
  <si>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</si>
  <si>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</si>
  <si>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</si>
  <si>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</si>
  <si>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Combined Check Standard 5/10/0.5</t>
  </si>
  <si>
    <t>F04oct19 F45 s r1</t>
  </si>
  <si>
    <t>B20sep19 B50 s r1</t>
  </si>
  <si>
    <t>B08aug19 s 3.0m</t>
  </si>
  <si>
    <t>B20sep19 s 3.0m</t>
  </si>
  <si>
    <t>B15nov19 s 3.0m</t>
  </si>
  <si>
    <t>F22aug19 F200 s r1</t>
  </si>
  <si>
    <t>B13jun19 s 0.1m</t>
  </si>
  <si>
    <t>B28oct19 s 9.0m</t>
  </si>
  <si>
    <t>B20jun19 s 11.0m</t>
  </si>
  <si>
    <t>B18jul19 s 9.0m r1</t>
  </si>
  <si>
    <t>B18jul19 s 9.0m r1 SPK</t>
  </si>
  <si>
    <t>B15nov19 s 3.0m DUP</t>
  </si>
  <si>
    <t>F14aug19 s 9.0m</t>
  </si>
  <si>
    <t>B18oct19 s6.0m</t>
  </si>
  <si>
    <t>B28oct19 s 6.0m</t>
  </si>
  <si>
    <t>B24jul19 s 9.0m</t>
  </si>
  <si>
    <t>F04oct19 f30 s r1</t>
  </si>
  <si>
    <t>F24jun19 s 0.1m</t>
  </si>
  <si>
    <t>B13jun19 s 9.0m</t>
  </si>
  <si>
    <t>F17jun19 s 3.8m</t>
  </si>
  <si>
    <t>F04oct19 s 5.0m</t>
  </si>
  <si>
    <t>f16oct19 s 8.0m</t>
  </si>
  <si>
    <t>F16oct19 s 8.0m SPK</t>
  </si>
  <si>
    <t>F04oct19 f30 s r1 DUP</t>
  </si>
  <si>
    <t>Mixed Chk 5/10/0.5</t>
  </si>
  <si>
    <t>F11oct19 s 8.0m</t>
  </si>
  <si>
    <t>B24jul19 s 0.1m</t>
  </si>
  <si>
    <t>F24jun19 s wet</t>
  </si>
  <si>
    <t>F18nov19 s inf</t>
  </si>
  <si>
    <t>B04sep19 s 0.1m</t>
  </si>
  <si>
    <t>F01apr19 s inf</t>
  </si>
  <si>
    <t>B15nov19 s 6.0m</t>
  </si>
  <si>
    <t>F29jun19 s 8.0m</t>
  </si>
  <si>
    <t>B20sep19 B20 s r1</t>
  </si>
  <si>
    <t>F30oct19 s 0.1m</t>
  </si>
  <si>
    <t>F30oct19 s 0.1m SPK</t>
  </si>
  <si>
    <t>B04sep19 s 0.1m DUP</t>
  </si>
  <si>
    <t>F03jun19 s inf</t>
  </si>
  <si>
    <t>F30oct19 s 8.0m</t>
  </si>
  <si>
    <t>F12aug19 s9.0m</t>
  </si>
  <si>
    <t>F20sep19 F30 s r1</t>
  </si>
  <si>
    <t>F19aug19 s wet</t>
  </si>
  <si>
    <t>F10jun19 s wet</t>
  </si>
  <si>
    <t>F08nov19 s 3.8m</t>
  </si>
  <si>
    <t>F10jun19 s 6.2m</t>
  </si>
  <si>
    <t>F04oct19 F102 s r1</t>
  </si>
  <si>
    <t>F12aug19 s 3.8m</t>
  </si>
  <si>
    <t>F12aug19 s 3.8m SPK</t>
  </si>
  <si>
    <t>F19aug19 s wet DUP</t>
  </si>
  <si>
    <t>F03oct19 6.2m</t>
  </si>
  <si>
    <t>F02sep19 1.6m</t>
  </si>
  <si>
    <t>F14aug19 0.1m + 2.5 mls H2O</t>
  </si>
  <si>
    <t>B04oct19 B45 r1</t>
  </si>
  <si>
    <t>B03jul19 9.0m</t>
  </si>
  <si>
    <t>F01jul19 6.2m</t>
  </si>
  <si>
    <t>F16oct19 5.0m</t>
  </si>
  <si>
    <t>B20sep19 B30 r1</t>
  </si>
  <si>
    <t>F27sep19 0.1m</t>
  </si>
  <si>
    <t>B18jul19 11m r1</t>
  </si>
  <si>
    <t>B18jul19 11m r1 SPK</t>
  </si>
  <si>
    <t>B03jul19 9.0m DUP</t>
  </si>
  <si>
    <t>F02sep19 6.2m</t>
  </si>
  <si>
    <t>B14aug19 3.0m</t>
  </si>
  <si>
    <t>F03jun19 6.2m</t>
  </si>
  <si>
    <t>B03jul19 6.0m</t>
  </si>
  <si>
    <t>f28aug19 5.0m</t>
  </si>
  <si>
    <t>f14aug19 5.0m</t>
  </si>
  <si>
    <t>F03jun19 0.1m</t>
  </si>
  <si>
    <t>F04oct19 1.6m</t>
  </si>
  <si>
    <t>F19aug19 inf</t>
  </si>
  <si>
    <t>B13jun19 6.0m</t>
  </si>
  <si>
    <t>B13jun19 6.0m SPK</t>
  </si>
  <si>
    <t>F28aug19 5.0m DUP</t>
  </si>
  <si>
    <t>B03jul19 0.1m</t>
  </si>
  <si>
    <t>B06jun19 0.1m</t>
  </si>
  <si>
    <t>F18jul19 F101 r1</t>
  </si>
  <si>
    <t>F27sep19 3.8m</t>
  </si>
  <si>
    <t>F23oct19 1.6m</t>
  </si>
  <si>
    <t>B04sep19 9.0m</t>
  </si>
  <si>
    <t>F28aug19 3.8m</t>
  </si>
  <si>
    <t>B15nov19 9.0m</t>
  </si>
  <si>
    <t>F28aug19 0.1m</t>
  </si>
  <si>
    <t>B27sep19 8.0m</t>
  </si>
  <si>
    <t>F27sep19 8.0m SPK</t>
  </si>
  <si>
    <t>F23oct19 1.6m DUP</t>
  </si>
  <si>
    <t>B18oct19 3.0m</t>
  </si>
  <si>
    <t>F22aug19 F30 r1</t>
  </si>
  <si>
    <t>F23oct19 9.0m</t>
  </si>
  <si>
    <t>B20jun19 9.0m</t>
  </si>
  <si>
    <t>F12aug19 0.1m</t>
  </si>
  <si>
    <t>B06jun19 11.0m</t>
  </si>
  <si>
    <t>F20sep19 8.0m</t>
  </si>
  <si>
    <t>F20sep19 6.2m</t>
  </si>
  <si>
    <t>F20sep19 0.1m</t>
  </si>
  <si>
    <t>F18jul19 F100 r2</t>
  </si>
  <si>
    <t>F18jul19 F100 r2 SPK</t>
  </si>
  <si>
    <t>F12aug19 0.1m DUP</t>
  </si>
  <si>
    <t>F11oct19 s 3.8m</t>
  </si>
  <si>
    <t>F15jul19 s 0.1m</t>
  </si>
  <si>
    <t>F16oct19 s 9.0m</t>
  </si>
  <si>
    <t>F20sep19 s 3.8m</t>
  </si>
  <si>
    <t>F28oct19 s 1.6m</t>
  </si>
  <si>
    <t>B06jun19 s 9.0m</t>
  </si>
  <si>
    <t>F20sep19 s 1.6m</t>
  </si>
  <si>
    <t>F04oct19 s 3.8m</t>
  </si>
  <si>
    <t>F27sep19 s 9.0m</t>
  </si>
  <si>
    <t>F30oct19 s 1.6m</t>
  </si>
  <si>
    <t>F30oct19 s 1.6m SPK</t>
  </si>
  <si>
    <t>F28oct19 s 1.6m DUP</t>
  </si>
  <si>
    <t>B04oct19 s 6.0m</t>
  </si>
  <si>
    <t>B18jul19 s 3.0m</t>
  </si>
  <si>
    <t>B20sep19 s 6.0m</t>
  </si>
  <si>
    <t>F23oct19 s 0.1m</t>
  </si>
  <si>
    <t>F12aug19 s 8.0m</t>
  </si>
  <si>
    <t>b18jul19 s 0.1m</t>
  </si>
  <si>
    <t>F28oct19 s 5.0m</t>
  </si>
  <si>
    <t>B18oct19 s 0.1m</t>
  </si>
  <si>
    <t>B04oct19 s 8.0m</t>
  </si>
  <si>
    <t>b04oct19 s 3.0m</t>
  </si>
  <si>
    <t>B04oct19 s 3.0m SPK</t>
  </si>
  <si>
    <t>F12aug19 s 8.0 DUP</t>
  </si>
  <si>
    <t>Daily Cal TIC [mg/l]</t>
  </si>
  <si>
    <t>Daily Cal TC [mg/l]</t>
  </si>
  <si>
    <t>Daily Cal TOC (Diff.) [mg/l]</t>
  </si>
  <si>
    <t>Daily Cal TNb [mg/l]</t>
  </si>
  <si>
    <t>Slope</t>
  </si>
  <si>
    <t>Intercept</t>
  </si>
  <si>
    <t>Daily Calibration</t>
  </si>
  <si>
    <t>mgTIC</t>
  </si>
  <si>
    <t xml:space="preserve">mgTC </t>
  </si>
  <si>
    <t>mgTNb</t>
  </si>
  <si>
    <t>RSQ</t>
  </si>
  <si>
    <t>B22aug19 b45 s r1</t>
  </si>
  <si>
    <t>B04oct19 b100 s r1</t>
  </si>
  <si>
    <t>F08nov19 8.0m</t>
  </si>
  <si>
    <t>F01jul19 s 0.1m</t>
  </si>
  <si>
    <t>F23oct19 s 6.2m</t>
  </si>
  <si>
    <t>B15nov19 s 0.1m</t>
  </si>
  <si>
    <t>F11oct19 s 5.0m</t>
  </si>
  <si>
    <t>F25oct19 s 5.0m</t>
  </si>
  <si>
    <t>F30oct19 s inf 0.1m</t>
  </si>
  <si>
    <t>F16oct19 s 6.2m</t>
  </si>
  <si>
    <t>F16oct19 s 6.2m SPK</t>
  </si>
  <si>
    <t>F23oct19 s 6.2m DUP</t>
  </si>
  <si>
    <t>F01jul19 s wet</t>
  </si>
  <si>
    <t>F17jun19 s 8.0m</t>
  </si>
  <si>
    <t>B01aug19 s 0.1m</t>
  </si>
  <si>
    <t>F04oct19 f100 s r2</t>
  </si>
  <si>
    <t>F16oct19 s 3.8m</t>
  </si>
  <si>
    <t>F04oct19 s 6.2m</t>
  </si>
  <si>
    <t>F22aug19 f50 t r1</t>
  </si>
  <si>
    <t>F23oct19 s 8.0m</t>
  </si>
  <si>
    <t>F25oct19 s 1.6m</t>
  </si>
  <si>
    <t>F10jun19 t 9.0m</t>
  </si>
  <si>
    <t>F10jun19 t 9.0m SPK</t>
  </si>
  <si>
    <t>F16oct19 s 3.8m DUP</t>
  </si>
  <si>
    <t>F08nov19 s 16cm</t>
  </si>
  <si>
    <t>B22aug19 100 s r1</t>
  </si>
  <si>
    <t>B20sep 01 s r1</t>
  </si>
  <si>
    <t>B22aug19 01 s r1</t>
  </si>
  <si>
    <t>F22aug19 102 s r1</t>
  </si>
  <si>
    <t>BVR 11jun19 s 6cm</t>
  </si>
  <si>
    <t>B15nov19 s 11.0m</t>
  </si>
  <si>
    <t>B08aug19 9.0m</t>
  </si>
  <si>
    <t>F04oct19 01 s r1</t>
  </si>
  <si>
    <t>b14aug19 s 0.1</t>
  </si>
  <si>
    <t>B14aug19 s 0.1 SPK</t>
  </si>
  <si>
    <t>F22aug19 102 s r1 DUP</t>
  </si>
  <si>
    <t>F11oct19 s 6.2m</t>
  </si>
  <si>
    <t>F02sep19 s 0.1m</t>
  </si>
  <si>
    <t>F20sep19 s 9,0m</t>
  </si>
  <si>
    <t>B04oct19 2.00 s r1</t>
  </si>
  <si>
    <t>F11sep19 s 9.0m</t>
  </si>
  <si>
    <t>F05aug19 s inf</t>
  </si>
  <si>
    <t>F08nov19 s 9.0m</t>
  </si>
  <si>
    <t>F11sep19 s 3.8m</t>
  </si>
  <si>
    <t>F02sep19 s 8.0m</t>
  </si>
  <si>
    <t>B04sep19 s 6</t>
  </si>
  <si>
    <t>B04sep19 s 6 SPK</t>
  </si>
  <si>
    <t>F11sep19 s 9.0m DUP</t>
  </si>
  <si>
    <t>F22aug19 f01 t r1</t>
  </si>
  <si>
    <t>B01aug19 s 6.0m</t>
  </si>
  <si>
    <t>B04oct19 b30 s r1</t>
  </si>
  <si>
    <t>F02sep19 s 5.0m</t>
  </si>
  <si>
    <t>B28oct19 s 3.0m</t>
  </si>
  <si>
    <t>F20sep19 s 5.0m</t>
  </si>
  <si>
    <t>F04oct19 s 9.0m</t>
  </si>
  <si>
    <t>F11oct19 s 1.6m</t>
  </si>
  <si>
    <t>F28aug19 s 6.2m</t>
  </si>
  <si>
    <t>F27sep19 s 6.2m</t>
  </si>
  <si>
    <t>F27sep19 s 6.2m SPK</t>
  </si>
  <si>
    <t>F11sep19 s 0.1m</t>
  </si>
  <si>
    <t>F16oct 19 s 1.6m</t>
  </si>
  <si>
    <t>F28oct19 s 0.1m</t>
  </si>
  <si>
    <t>F23oct19 s 3.8m</t>
  </si>
  <si>
    <t>B20jun19 s 3.0m</t>
  </si>
  <si>
    <t>F28aug19 s 1.6m</t>
  </si>
  <si>
    <t>B13jun19 s 3.0m</t>
  </si>
  <si>
    <t>F25oct19 s 0.1m</t>
  </si>
  <si>
    <t>F01jul19 s inf</t>
  </si>
  <si>
    <t>F12aug19 s 6.2m</t>
  </si>
  <si>
    <t>F12aug19 s 6.2m SPK</t>
  </si>
  <si>
    <t>B20jun19 s 3.0m DUP</t>
  </si>
  <si>
    <t>F30oct19 s wet 0.1m</t>
  </si>
  <si>
    <t>F30oct19 s 9.0</t>
  </si>
  <si>
    <t>F12aug19 s 5.0m</t>
  </si>
  <si>
    <t>F22aug19 F99 t r1</t>
  </si>
  <si>
    <t>F30oct19 s 9.0 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</si>
</sst>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9" fontId="0" fillId="0" borderId="0" xfId="0" applyNumberFormat="1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">
    <cellStyle name="Normal" xfId="0" builtinId="0"/>
    <cellStyle name="Normal 2 2" xfId="2"/>
    <cellStyle name="Normal 5 2 2" xfId="3"/>
    <cellStyle name="Normal 6" xfId="1"/>
  </cellStyles>
  <dxfs count="38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'WMW 25feb20 dc'!$E$2:$E$7</c:f>
              <c:numCache>
                <c:formatCode>General</c:formatCode>
                <c:ptCount val="6"/>
                <c:pt idx="0">
                  <c:v>31</c:v>
                </c:pt>
                <c:pt idx="1">
                  <c:v>765</c:v>
                </c:pt>
                <c:pt idx="2">
                  <c:v>2400</c:v>
                </c:pt>
                <c:pt idx="3">
                  <c:v>3975</c:v>
                </c:pt>
                <c:pt idx="4">
                  <c:v>5575</c:v>
                </c:pt>
                <c:pt idx="5">
                  <c:v>7217</c:v>
                </c:pt>
              </c:numCache>
            </c:numRef>
          </c:xVal>
          <c:yVal>
            <c:numRef>
              <c:f>'WMW 25feb20 dc'!$D$2:$D$7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5.0000000000000001E-4</c:v>
                </c:pt>
                <c:pt idx="2">
                  <c:v>1.5E-3</c:v>
                </c:pt>
                <c:pt idx="3">
                  <c:v>2.5000000000000001E-3</c:v>
                </c:pt>
                <c:pt idx="4">
                  <c:v>3.5000000000000001E-3</c:v>
                </c:pt>
                <c:pt idx="5">
                  <c:v>4.4999999999999997E-3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6-4ECB-A4BD-8757BF02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'WMW 26feb20 dc'!$E$2:$E$7</c:f>
              <c:numCache>
                <c:formatCode>General</c:formatCode>
                <c:ptCount val="6"/>
                <c:pt idx="0">
                  <c:v>36</c:v>
                </c:pt>
                <c:pt idx="1">
                  <c:v>675</c:v>
                </c:pt>
                <c:pt idx="2">
                  <c:v>2191</c:v>
                </c:pt>
                <c:pt idx="3">
                  <c:v>3670</c:v>
                </c:pt>
                <c:pt idx="4">
                  <c:v>5092</c:v>
                </c:pt>
                <c:pt idx="5">
                  <c:v>6671</c:v>
                </c:pt>
              </c:numCache>
            </c:numRef>
          </c:xVal>
          <c:yVal>
            <c:numRef>
              <c:f>'WMW 26feb20 dc'!$D$2:$D$7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5.0000000000000001E-4</c:v>
                </c:pt>
                <c:pt idx="2">
                  <c:v>1.5E-3</c:v>
                </c:pt>
                <c:pt idx="3">
                  <c:v>2.5000000000000001E-3</c:v>
                </c:pt>
                <c:pt idx="4">
                  <c:v>3.5000000000000001E-3</c:v>
                </c:pt>
                <c:pt idx="5">
                  <c:v>4.4999999999999997E-3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A-4AEB-AC0B-C74D673F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'WMW 27feb20 dc'!$E$2:$E$7</c:f>
              <c:numCache>
                <c:formatCode>General</c:formatCode>
                <c:ptCount val="6"/>
                <c:pt idx="0">
                  <c:v>59</c:v>
                </c:pt>
                <c:pt idx="1">
                  <c:v>667</c:v>
                </c:pt>
                <c:pt idx="2">
                  <c:v>2214</c:v>
                </c:pt>
                <c:pt idx="3">
                  <c:v>3611</c:v>
                </c:pt>
                <c:pt idx="4">
                  <c:v>5151</c:v>
                </c:pt>
                <c:pt idx="5">
                  <c:v>6692</c:v>
                </c:pt>
              </c:numCache>
            </c:numRef>
          </c:xVal>
          <c:yVal>
            <c:numRef>
              <c:f>'WMW 27feb20 dc'!$D$2:$D$7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5.0000000000000001E-4</c:v>
                </c:pt>
                <c:pt idx="2">
                  <c:v>1.5E-3</c:v>
                </c:pt>
                <c:pt idx="3">
                  <c:v>2.5000000000000001E-3</c:v>
                </c:pt>
                <c:pt idx="4">
                  <c:v>3.5000000000000001E-3</c:v>
                </c:pt>
                <c:pt idx="5">
                  <c:v>4.4999999999999997E-3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5-4555-96AA-D760800B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85725</xdr:rowOff>
    </xdr:from>
    <xdr:to>
      <xdr:col>15</xdr:col>
      <xdr:colOff>533400</xdr:colOff>
      <xdr:row>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85725</xdr:rowOff>
    </xdr:from>
    <xdr:to>
      <xdr:col>15</xdr:col>
      <xdr:colOff>533400</xdr:colOff>
      <xdr:row>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85725</xdr:rowOff>
    </xdr:from>
    <xdr:to>
      <xdr:col>15</xdr:col>
      <xdr:colOff>533400</xdr:colOff>
      <xdr:row>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0"/>
  <sheetViews>
    <sheetView workbookViewId="0">
      <selection activeCell="I25" sqref="I25"/>
    </sheetView>
  </sheetViews>
  <sheetFormatPr defaultRowHeight="14.5" x14ac:dyDescent="0.35"/>
  <sheetData>
    <row r="3" spans="1:1" x14ac:dyDescent="0.35">
      <c r="A3" s="5"/>
    </row>
    <row r="6" spans="1:1" x14ac:dyDescent="0.35">
      <c r="A6" s="5"/>
    </row>
    <row r="12" spans="1:1" x14ac:dyDescent="0.35">
      <c r="A12" s="5"/>
    </row>
    <row r="13" spans="1:1" x14ac:dyDescent="0.35">
      <c r="A13" s="5"/>
    </row>
    <row r="14" spans="1:1" x14ac:dyDescent="0.35">
      <c r="A14" s="5"/>
    </row>
    <row r="19" spans="1:1" x14ac:dyDescent="0.35">
      <c r="A19" s="5"/>
    </row>
    <row r="20" spans="1:1" x14ac:dyDescent="0.35">
      <c r="A2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7"/>
  <sheetViews>
    <sheetView tabSelected="1" topLeftCell="A73" workbookViewId="0">
      <selection activeCell="G97" sqref="G97"/>
    </sheetView>
  </sheetViews>
  <sheetFormatPr defaultRowHeight="14.5" x14ac:dyDescent="0.35"/>
  <cols>
    <col min="3" max="3" width="26.36328125" customWidth="1"/>
    <col min="5" max="5" width="11.81640625" bestFit="1" customWidth="1"/>
    <col min="7" max="7" width="12" customWidth="1"/>
    <col min="9" max="9" width="11.6328125" customWidth="1"/>
    <col min="25" max="25" width="10.36328125" customWidth="1"/>
    <col min="26" max="26" width="12.08984375" customWidth="1"/>
  </cols>
  <sheetData>
    <row r="1" spans="1:58" ht="29" x14ac:dyDescent="0.35">
      <c r="A1" t="s">
        <v>209</v>
      </c>
      <c r="D1" t="s">
        <v>210</v>
      </c>
      <c r="E1" s="1" t="s">
        <v>12</v>
      </c>
      <c r="F1" t="s">
        <v>211</v>
      </c>
      <c r="G1" s="1" t="s">
        <v>13</v>
      </c>
      <c r="H1" t="s">
        <v>212</v>
      </c>
      <c r="I1" s="1" t="s">
        <v>14</v>
      </c>
    </row>
    <row r="2" spans="1:58" x14ac:dyDescent="0.35">
      <c r="D2">
        <v>0</v>
      </c>
      <c r="E2">
        <f>I16</f>
        <v>59</v>
      </c>
      <c r="F2">
        <v>0</v>
      </c>
      <c r="G2" s="1">
        <f>J16</f>
        <v>116</v>
      </c>
      <c r="H2">
        <v>0</v>
      </c>
      <c r="I2" s="1">
        <f>L16</f>
        <v>73</v>
      </c>
    </row>
    <row r="3" spans="1:58" x14ac:dyDescent="0.35">
      <c r="D3">
        <f>5*G17/1000</f>
        <v>5.0000000000000001E-4</v>
      </c>
      <c r="E3">
        <f>I17</f>
        <v>667</v>
      </c>
      <c r="F3">
        <f>10*H17/1000</f>
        <v>1E-3</v>
      </c>
      <c r="G3" s="1">
        <f t="shared" ref="G3:G7" si="0">J17</f>
        <v>1815</v>
      </c>
      <c r="H3">
        <f>0.5*H17/1000</f>
        <v>5.0000000000000002E-5</v>
      </c>
      <c r="I3" s="1">
        <f t="shared" ref="I3:I7" si="1">L17</f>
        <v>984</v>
      </c>
    </row>
    <row r="4" spans="1:58" x14ac:dyDescent="0.35">
      <c r="D4">
        <f t="shared" ref="D4:D7" si="2">5*G18/1000</f>
        <v>1.5E-3</v>
      </c>
      <c r="E4">
        <f t="shared" ref="E4:E7" si="3">I18</f>
        <v>2214</v>
      </c>
      <c r="F4">
        <f t="shared" ref="F4:F7" si="4">10*H18/1000</f>
        <v>3.0000000000000001E-3</v>
      </c>
      <c r="G4" s="1">
        <f t="shared" si="0"/>
        <v>6146</v>
      </c>
      <c r="H4">
        <f t="shared" ref="H4:H7" si="5">0.5*H18/1000</f>
        <v>1.4999999999999999E-4</v>
      </c>
      <c r="I4" s="1">
        <f t="shared" si="1"/>
        <v>3425</v>
      </c>
    </row>
    <row r="5" spans="1:58" x14ac:dyDescent="0.35">
      <c r="D5">
        <f t="shared" si="2"/>
        <v>2.5000000000000001E-3</v>
      </c>
      <c r="E5">
        <f t="shared" si="3"/>
        <v>3611</v>
      </c>
      <c r="F5">
        <f t="shared" si="4"/>
        <v>5.0000000000000001E-3</v>
      </c>
      <c r="G5" s="1">
        <f t="shared" si="0"/>
        <v>10038</v>
      </c>
      <c r="H5">
        <f t="shared" si="5"/>
        <v>2.5000000000000001E-4</v>
      </c>
      <c r="I5" s="1">
        <f t="shared" si="1"/>
        <v>5511</v>
      </c>
    </row>
    <row r="6" spans="1:58" x14ac:dyDescent="0.35">
      <c r="D6">
        <f t="shared" si="2"/>
        <v>3.5000000000000001E-3</v>
      </c>
      <c r="E6">
        <f t="shared" si="3"/>
        <v>5151</v>
      </c>
      <c r="F6">
        <f t="shared" si="4"/>
        <v>7.0000000000000001E-3</v>
      </c>
      <c r="G6" s="1">
        <f t="shared" si="0"/>
        <v>13912</v>
      </c>
      <c r="H6">
        <f t="shared" si="5"/>
        <v>3.5E-4</v>
      </c>
      <c r="I6" s="1">
        <f t="shared" si="1"/>
        <v>7526</v>
      </c>
    </row>
    <row r="7" spans="1:58" x14ac:dyDescent="0.35">
      <c r="D7">
        <f t="shared" si="2"/>
        <v>4.4999999999999997E-3</v>
      </c>
      <c r="E7">
        <f t="shared" si="3"/>
        <v>6692</v>
      </c>
      <c r="F7">
        <f t="shared" si="4"/>
        <v>8.9999999999999993E-3</v>
      </c>
      <c r="G7" s="1">
        <f t="shared" si="0"/>
        <v>17840</v>
      </c>
      <c r="H7">
        <f t="shared" si="5"/>
        <v>4.4999999999999999E-4</v>
      </c>
      <c r="I7" s="1">
        <f t="shared" si="1"/>
        <v>9432</v>
      </c>
    </row>
    <row r="8" spans="1:58" x14ac:dyDescent="0.35">
      <c r="C8" t="s">
        <v>207</v>
      </c>
      <c r="E8">
        <f>SLOPE(D2:D7,E2:E7)</f>
        <v>6.7547585123054352E-7</v>
      </c>
      <c r="G8">
        <f>SLOPE(F2:F7,G2:G7)</f>
        <v>5.0421580192452726E-7</v>
      </c>
      <c r="I8">
        <f>SLOPE(H2:H7,I2:I7)</f>
        <v>4.738900892309025E-8</v>
      </c>
    </row>
    <row r="9" spans="1:58" x14ac:dyDescent="0.35">
      <c r="C9" t="s">
        <v>208</v>
      </c>
      <c r="E9" s="6">
        <f>INTERCEPT(D2:D7,E2:E7)</f>
        <v>1.254953207756402E-5</v>
      </c>
      <c r="G9" s="6">
        <f>INTERCEPT(F2:F7,G2:G7)</f>
        <v>-2.3954899095066269E-5</v>
      </c>
      <c r="I9" s="6">
        <f>INTERCEPT(H2:H7,I2:I7)</f>
        <v>-4.5301965810342596E-6</v>
      </c>
    </row>
    <row r="10" spans="1:58" x14ac:dyDescent="0.35">
      <c r="C10" t="s">
        <v>213</v>
      </c>
      <c r="E10">
        <f>RSQ(D2:D7,E2:E7)</f>
        <v>0.99949699051890928</v>
      </c>
      <c r="G10">
        <f>RSQ(F2:F7,G2:G7)</f>
        <v>0.99965548606925603</v>
      </c>
      <c r="I10">
        <f>RSQ(H2:H7,I2:I7)</f>
        <v>0.99849031299654611</v>
      </c>
    </row>
    <row r="11" spans="1:58" s="1" customFormat="1" ht="174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6</v>
      </c>
      <c r="L11" s="1" t="s">
        <v>14</v>
      </c>
      <c r="M11" s="1" t="s">
        <v>15</v>
      </c>
      <c r="N11" s="1" t="s">
        <v>16</v>
      </c>
      <c r="O11" s="1" t="s">
        <v>17</v>
      </c>
      <c r="P11" s="1" t="s">
        <v>7</v>
      </c>
      <c r="Q11" s="1" t="s">
        <v>18</v>
      </c>
      <c r="R11" s="1" t="s">
        <v>8</v>
      </c>
      <c r="S11" s="1" t="s">
        <v>19</v>
      </c>
      <c r="T11" s="1" t="s">
        <v>20</v>
      </c>
      <c r="U11" s="1" t="s">
        <v>9</v>
      </c>
      <c r="V11" s="1" t="s">
        <v>21</v>
      </c>
      <c r="W11" s="1" t="s">
        <v>22</v>
      </c>
      <c r="X11" s="1" t="s">
        <v>23</v>
      </c>
      <c r="Y11" s="1" t="s">
        <v>48</v>
      </c>
      <c r="Z11" s="1" t="s">
        <v>49</v>
      </c>
      <c r="AA11" s="1" t="s">
        <v>33</v>
      </c>
      <c r="AB11" s="1" t="s">
        <v>25</v>
      </c>
      <c r="AC11" s="1" t="s">
        <v>26</v>
      </c>
      <c r="AD11" s="1" t="s">
        <v>203</v>
      </c>
      <c r="AE11" s="1" t="s">
        <v>204</v>
      </c>
      <c r="AF11" s="1" t="s">
        <v>205</v>
      </c>
      <c r="AG11" s="1" t="s">
        <v>206</v>
      </c>
      <c r="AI11" s="1" t="s">
        <v>35</v>
      </c>
      <c r="AJ11" s="1" t="s">
        <v>36</v>
      </c>
      <c r="AK11" s="1" t="s">
        <v>37</v>
      </c>
      <c r="AL11" s="1" t="s">
        <v>27</v>
      </c>
      <c r="AN11" s="1" t="s">
        <v>77</v>
      </c>
      <c r="AO11" s="1" t="s">
        <v>78</v>
      </c>
      <c r="AP11" s="1" t="s">
        <v>79</v>
      </c>
      <c r="AQ11" s="1" t="s">
        <v>80</v>
      </c>
      <c r="AS11" s="1" t="s">
        <v>38</v>
      </c>
      <c r="AT11" s="1" t="s">
        <v>39</v>
      </c>
      <c r="AU11" s="1" t="s">
        <v>40</v>
      </c>
      <c r="AV11" s="1" t="s">
        <v>32</v>
      </c>
      <c r="AX11" s="1" t="s">
        <v>41</v>
      </c>
      <c r="AY11" s="1" t="s">
        <v>42</v>
      </c>
      <c r="AZ11" s="1" t="s">
        <v>43</v>
      </c>
      <c r="BA11" s="1" t="s">
        <v>28</v>
      </c>
      <c r="BC11" s="1" t="s">
        <v>34</v>
      </c>
      <c r="BD11" s="1" t="s">
        <v>29</v>
      </c>
      <c r="BE11" s="1" t="s">
        <v>30</v>
      </c>
      <c r="BF11" s="1" t="s">
        <v>31</v>
      </c>
    </row>
    <row r="12" spans="1:58" x14ac:dyDescent="0.35">
      <c r="A12">
        <v>1</v>
      </c>
      <c r="B12">
        <v>1</v>
      </c>
      <c r="C12" t="s">
        <v>47</v>
      </c>
      <c r="D12" t="s">
        <v>24</v>
      </c>
      <c r="E12" t="s">
        <v>66</v>
      </c>
      <c r="G12">
        <v>0.5</v>
      </c>
      <c r="H12">
        <v>0.5</v>
      </c>
      <c r="I12">
        <v>5431</v>
      </c>
      <c r="J12">
        <v>8172</v>
      </c>
      <c r="L12">
        <v>13557</v>
      </c>
      <c r="M12">
        <v>6.03</v>
      </c>
      <c r="N12">
        <v>8.9589999999999996</v>
      </c>
      <c r="O12">
        <v>2.9279999999999999</v>
      </c>
      <c r="Q12">
        <v>1.405</v>
      </c>
      <c r="R12">
        <v>1</v>
      </c>
      <c r="S12">
        <v>0</v>
      </c>
      <c r="T12">
        <v>0</v>
      </c>
      <c r="V12">
        <v>0</v>
      </c>
      <c r="Y12" s="4">
        <v>43888</v>
      </c>
      <c r="Z12" s="3">
        <v>0.40439814814814817</v>
      </c>
      <c r="AB12">
        <v>1</v>
      </c>
      <c r="AD12" s="7">
        <f t="shared" ref="AD12:AD76" si="6">((I12*$E$8)+$E$9)*1000/G12</f>
        <v>7.3621177602212917</v>
      </c>
      <c r="AE12" s="7">
        <f>((J12*$G$8)+$G$9)*1000/H12</f>
        <v>8.1929932684643418</v>
      </c>
      <c r="AF12" s="7">
        <f>AE12-AD12</f>
        <v>0.83087550824305012</v>
      </c>
      <c r="AG12" s="7">
        <f>((L12*$I$8)+$I$9)*1000/H12</f>
        <v>1.2758451947786007</v>
      </c>
    </row>
    <row r="13" spans="1:58" x14ac:dyDescent="0.35">
      <c r="A13">
        <v>2</v>
      </c>
      <c r="B13">
        <v>1</v>
      </c>
      <c r="C13" t="s">
        <v>47</v>
      </c>
      <c r="D13" t="s">
        <v>24</v>
      </c>
      <c r="E13" t="s">
        <v>66</v>
      </c>
      <c r="G13">
        <v>0.5</v>
      </c>
      <c r="H13">
        <v>0.5</v>
      </c>
      <c r="I13">
        <v>5719</v>
      </c>
      <c r="J13">
        <v>8232</v>
      </c>
      <c r="L13">
        <v>13563</v>
      </c>
      <c r="M13">
        <v>6.3440000000000003</v>
      </c>
      <c r="N13">
        <v>9.0229999999999997</v>
      </c>
      <c r="O13">
        <v>2.6789999999999998</v>
      </c>
      <c r="Q13">
        <v>1.4059999999999999</v>
      </c>
      <c r="R13">
        <v>1</v>
      </c>
      <c r="S13">
        <v>0</v>
      </c>
      <c r="T13">
        <v>0</v>
      </c>
      <c r="V13">
        <v>0</v>
      </c>
      <c r="Y13" s="4">
        <v>43888</v>
      </c>
      <c r="Z13" s="3">
        <v>0.41042824074074075</v>
      </c>
      <c r="AB13">
        <v>1</v>
      </c>
      <c r="AD13" s="7">
        <f t="shared" si="6"/>
        <v>7.751191850530085</v>
      </c>
      <c r="AE13" s="7">
        <f t="shared" ref="AE13:AE76" si="7">((J13*$G$8)+$G$9)*1000/H13</f>
        <v>8.2534991646952847</v>
      </c>
      <c r="AF13" s="7">
        <f t="shared" ref="AF13:AF76" si="8">AE13-AD13</f>
        <v>0.50230731416519969</v>
      </c>
      <c r="AG13" s="7">
        <f t="shared" ref="AG13:AG76" si="9">((L13*$I$8)+$I$9)*1000/H13</f>
        <v>1.2764138628856776</v>
      </c>
    </row>
    <row r="14" spans="1:58" x14ac:dyDescent="0.35">
      <c r="A14">
        <v>3</v>
      </c>
      <c r="B14">
        <v>2</v>
      </c>
      <c r="D14" t="s">
        <v>46</v>
      </c>
      <c r="Y14" s="4">
        <v>43888</v>
      </c>
      <c r="Z14" s="3">
        <v>0.41462962962962963</v>
      </c>
      <c r="AB14">
        <v>1</v>
      </c>
      <c r="AD14" s="7" t="e">
        <f t="shared" si="6"/>
        <v>#DIV/0!</v>
      </c>
      <c r="AE14" s="7" t="e">
        <f t="shared" si="7"/>
        <v>#DIV/0!</v>
      </c>
      <c r="AF14" s="7" t="e">
        <f t="shared" si="8"/>
        <v>#DIV/0!</v>
      </c>
      <c r="AG14" s="7" t="e">
        <f t="shared" si="9"/>
        <v>#DIV/0!</v>
      </c>
    </row>
    <row r="15" spans="1:58" x14ac:dyDescent="0.35">
      <c r="A15">
        <v>4</v>
      </c>
      <c r="B15">
        <v>3</v>
      </c>
      <c r="C15" t="s">
        <v>44</v>
      </c>
      <c r="D15" t="s">
        <v>24</v>
      </c>
      <c r="E15" t="s">
        <v>66</v>
      </c>
      <c r="G15">
        <v>0.3</v>
      </c>
      <c r="H15">
        <v>0.3</v>
      </c>
      <c r="I15">
        <v>28</v>
      </c>
      <c r="J15">
        <v>112</v>
      </c>
      <c r="L15">
        <v>113</v>
      </c>
      <c r="M15">
        <v>5.6000000000000001E-2</v>
      </c>
      <c r="N15">
        <v>0.20799999999999999</v>
      </c>
      <c r="O15">
        <v>0.152</v>
      </c>
      <c r="Q15">
        <v>1.9E-2</v>
      </c>
      <c r="R15">
        <v>1</v>
      </c>
      <c r="S15">
        <v>0</v>
      </c>
      <c r="T15">
        <v>0</v>
      </c>
      <c r="V15">
        <v>0</v>
      </c>
      <c r="Y15" s="4">
        <v>43888</v>
      </c>
      <c r="Z15" s="3">
        <v>0.42407407407407405</v>
      </c>
      <c r="AB15">
        <v>1</v>
      </c>
      <c r="AD15" s="7">
        <f t="shared" si="6"/>
        <v>0.10487618637339748</v>
      </c>
      <c r="AE15" s="7">
        <f t="shared" si="7"/>
        <v>0.10839090240160261</v>
      </c>
      <c r="AF15" s="7">
        <f t="shared" si="8"/>
        <v>3.5147160282051337E-3</v>
      </c>
      <c r="AG15" s="7">
        <f t="shared" si="9"/>
        <v>2.7492047575831285E-3</v>
      </c>
    </row>
    <row r="16" spans="1:58" x14ac:dyDescent="0.35">
      <c r="A16">
        <v>5</v>
      </c>
      <c r="B16">
        <v>3</v>
      </c>
      <c r="C16" t="s">
        <v>44</v>
      </c>
      <c r="D16" t="s">
        <v>24</v>
      </c>
      <c r="E16" t="s">
        <v>66</v>
      </c>
      <c r="G16">
        <v>0.3</v>
      </c>
      <c r="H16">
        <v>0.3</v>
      </c>
      <c r="I16">
        <v>59</v>
      </c>
      <c r="J16">
        <v>116</v>
      </c>
      <c r="L16">
        <v>73</v>
      </c>
      <c r="M16">
        <v>0.12</v>
      </c>
      <c r="N16">
        <v>0.215</v>
      </c>
      <c r="O16">
        <v>9.5000000000000001E-2</v>
      </c>
      <c r="Q16">
        <v>1.2999999999999999E-2</v>
      </c>
      <c r="R16">
        <v>1</v>
      </c>
      <c r="S16">
        <v>0</v>
      </c>
      <c r="T16">
        <v>0</v>
      </c>
      <c r="V16">
        <v>0</v>
      </c>
      <c r="Y16" s="4">
        <v>43888</v>
      </c>
      <c r="Z16" s="3">
        <v>0.42949074074074073</v>
      </c>
      <c r="AB16">
        <v>1</v>
      </c>
      <c r="AD16" s="7">
        <f t="shared" si="6"/>
        <v>0.17467535766722028</v>
      </c>
      <c r="AE16" s="7">
        <f t="shared" si="7"/>
        <v>0.11511377976059632</v>
      </c>
      <c r="AF16" s="7">
        <f t="shared" si="8"/>
        <v>-5.9561577906623961E-2</v>
      </c>
      <c r="AG16" s="7">
        <f t="shared" si="9"/>
        <v>-3.5693297654955706E-3</v>
      </c>
    </row>
    <row r="17" spans="1:58" x14ac:dyDescent="0.35">
      <c r="A17">
        <v>6</v>
      </c>
      <c r="B17">
        <v>4</v>
      </c>
      <c r="C17" t="s">
        <v>106</v>
      </c>
      <c r="D17" t="s">
        <v>24</v>
      </c>
      <c r="E17" t="s">
        <v>66</v>
      </c>
      <c r="G17">
        <v>0.1</v>
      </c>
      <c r="H17">
        <v>0.1</v>
      </c>
      <c r="I17">
        <v>667</v>
      </c>
      <c r="J17">
        <v>1815</v>
      </c>
      <c r="L17">
        <v>984</v>
      </c>
      <c r="M17">
        <v>4.0720000000000001</v>
      </c>
      <c r="N17">
        <v>10.071999999999999</v>
      </c>
      <c r="O17">
        <v>6</v>
      </c>
      <c r="Q17">
        <v>0.51400000000000001</v>
      </c>
      <c r="R17">
        <v>1</v>
      </c>
      <c r="S17">
        <v>0</v>
      </c>
      <c r="T17">
        <v>0</v>
      </c>
      <c r="V17">
        <v>0</v>
      </c>
      <c r="Y17" s="4">
        <v>43888</v>
      </c>
      <c r="Z17" s="3">
        <v>0.43971064814814814</v>
      </c>
      <c r="AB17">
        <v>1</v>
      </c>
      <c r="AD17" s="7">
        <f t="shared" si="6"/>
        <v>4.630919248483365</v>
      </c>
      <c r="AE17" s="7">
        <f t="shared" si="7"/>
        <v>8.9119678139795067</v>
      </c>
      <c r="AF17" s="7">
        <f t="shared" si="8"/>
        <v>4.2810485654961417</v>
      </c>
      <c r="AG17" s="7">
        <f t="shared" si="9"/>
        <v>0.42100588199286543</v>
      </c>
      <c r="AI17">
        <f>ABS(100*(AD17-5)/5)</f>
        <v>7.3816150303326991</v>
      </c>
      <c r="AN17">
        <f>ABS(100*(AE17-10)/10)</f>
        <v>10.880321860204933</v>
      </c>
      <c r="AS17">
        <f>ABS(100*(AF17-5)/5)</f>
        <v>14.379028690077167</v>
      </c>
      <c r="AX17">
        <f>ABS(100*(AG17-0.5)/0.5)</f>
        <v>15.798823601426914</v>
      </c>
    </row>
    <row r="18" spans="1:58" x14ac:dyDescent="0.35">
      <c r="A18">
        <v>7</v>
      </c>
      <c r="B18">
        <v>5</v>
      </c>
      <c r="C18" t="s">
        <v>106</v>
      </c>
      <c r="D18" t="s">
        <v>24</v>
      </c>
      <c r="E18" t="s">
        <v>66</v>
      </c>
      <c r="G18">
        <v>0.3</v>
      </c>
      <c r="H18">
        <v>0.3</v>
      </c>
      <c r="I18">
        <v>2214</v>
      </c>
      <c r="J18">
        <v>6146</v>
      </c>
      <c r="L18">
        <v>3425</v>
      </c>
      <c r="M18">
        <v>4.2069999999999999</v>
      </c>
      <c r="N18">
        <v>11.276</v>
      </c>
      <c r="O18">
        <v>7.069</v>
      </c>
      <c r="Q18">
        <v>0.64700000000000002</v>
      </c>
      <c r="R18">
        <v>1</v>
      </c>
      <c r="S18">
        <v>0</v>
      </c>
      <c r="T18">
        <v>0</v>
      </c>
      <c r="V18">
        <v>0</v>
      </c>
      <c r="Y18" s="4">
        <v>43888</v>
      </c>
      <c r="Z18" s="3">
        <v>0.4503240740740741</v>
      </c>
      <c r="AB18">
        <v>1</v>
      </c>
      <c r="AD18" s="7">
        <f t="shared" si="6"/>
        <v>5.0268435556732918</v>
      </c>
      <c r="AE18" s="7">
        <f t="shared" si="7"/>
        <v>10.249851398443594</v>
      </c>
      <c r="AF18" s="7">
        <f t="shared" si="8"/>
        <v>5.2230078427703024</v>
      </c>
      <c r="AG18" s="7">
        <f t="shared" si="9"/>
        <v>0.52592386326849949</v>
      </c>
      <c r="AI18">
        <f t="shared" ref="AI18:AI21" si="10">ABS(100*(AD18-5)/5)</f>
        <v>0.53687111346583549</v>
      </c>
      <c r="AN18">
        <f t="shared" ref="AN18:AN21" si="11">ABS(100*(AE18-10)/10)</f>
        <v>2.4985139844359416</v>
      </c>
      <c r="AS18">
        <f t="shared" ref="AS18:AS21" si="12">ABS(100*(AF18-5)/5)</f>
        <v>4.4601568554060478</v>
      </c>
      <c r="AX18">
        <f t="shared" ref="AX18:AX21" si="13">ABS(100*(AG18-0.5)/0.5)</f>
        <v>5.1847726536998984</v>
      </c>
    </row>
    <row r="19" spans="1:58" x14ac:dyDescent="0.35">
      <c r="A19">
        <v>8</v>
      </c>
      <c r="B19">
        <v>6</v>
      </c>
      <c r="C19" t="s">
        <v>106</v>
      </c>
      <c r="D19" t="s">
        <v>24</v>
      </c>
      <c r="E19" t="s">
        <v>66</v>
      </c>
      <c r="G19">
        <v>0.5</v>
      </c>
      <c r="H19">
        <v>0.5</v>
      </c>
      <c r="I19">
        <v>3611</v>
      </c>
      <c r="J19">
        <v>10038</v>
      </c>
      <c r="L19">
        <v>5511</v>
      </c>
      <c r="M19">
        <v>4.0490000000000004</v>
      </c>
      <c r="N19">
        <v>10.962999999999999</v>
      </c>
      <c r="O19">
        <v>6.9139999999999997</v>
      </c>
      <c r="Q19">
        <v>0.62</v>
      </c>
      <c r="R19">
        <v>1</v>
      </c>
      <c r="S19">
        <v>0</v>
      </c>
      <c r="T19">
        <v>0</v>
      </c>
      <c r="V19">
        <v>0</v>
      </c>
      <c r="Y19" s="4">
        <v>43888</v>
      </c>
      <c r="Z19" s="3">
        <v>0.46126157407407403</v>
      </c>
      <c r="AB19">
        <v>1</v>
      </c>
      <c r="AD19" s="7">
        <f t="shared" si="6"/>
        <v>4.9033856617421128</v>
      </c>
      <c r="AE19" s="7">
        <f t="shared" si="7"/>
        <v>10.074726641246677</v>
      </c>
      <c r="AF19" s="7">
        <f t="shared" si="8"/>
        <v>5.1713409795045644</v>
      </c>
      <c r="AG19" s="7">
        <f t="shared" si="9"/>
        <v>0.51326126318823229</v>
      </c>
      <c r="AI19">
        <f t="shared" si="10"/>
        <v>1.9322867651577447</v>
      </c>
      <c r="AN19">
        <f t="shared" si="11"/>
        <v>0.74726641246677161</v>
      </c>
      <c r="AS19">
        <f t="shared" si="12"/>
        <v>3.4268195900912879</v>
      </c>
      <c r="AX19">
        <f t="shared" si="13"/>
        <v>2.6522526376464572</v>
      </c>
    </row>
    <row r="20" spans="1:58" x14ac:dyDescent="0.35">
      <c r="A20">
        <v>9</v>
      </c>
      <c r="B20">
        <v>7</v>
      </c>
      <c r="C20" t="s">
        <v>106</v>
      </c>
      <c r="D20" t="s">
        <v>24</v>
      </c>
      <c r="E20" t="s">
        <v>66</v>
      </c>
      <c r="G20">
        <v>0.7</v>
      </c>
      <c r="H20">
        <v>0.7</v>
      </c>
      <c r="I20">
        <v>5151</v>
      </c>
      <c r="J20">
        <v>13912</v>
      </c>
      <c r="L20">
        <v>7526</v>
      </c>
      <c r="M20">
        <v>4.09</v>
      </c>
      <c r="N20">
        <v>10.766</v>
      </c>
      <c r="O20">
        <v>6.6760000000000002</v>
      </c>
      <c r="Q20">
        <v>0.59499999999999997</v>
      </c>
      <c r="R20">
        <v>1</v>
      </c>
      <c r="S20">
        <v>0</v>
      </c>
      <c r="T20">
        <v>0</v>
      </c>
      <c r="V20">
        <v>0</v>
      </c>
      <c r="Y20" s="4">
        <v>43888</v>
      </c>
      <c r="Z20" s="3">
        <v>0.47244212962962967</v>
      </c>
      <c r="AB20">
        <v>1</v>
      </c>
      <c r="AD20" s="7">
        <f t="shared" si="6"/>
        <v>4.988465202522991</v>
      </c>
      <c r="AE20" s="7">
        <f t="shared" si="7"/>
        <v>9.9867076246842252</v>
      </c>
      <c r="AF20" s="7">
        <f t="shared" si="8"/>
        <v>4.9982424221612343</v>
      </c>
      <c r="AG20" s="7">
        <f t="shared" si="9"/>
        <v>0.50302783510591864</v>
      </c>
      <c r="AI20">
        <f t="shared" si="10"/>
        <v>0.23069594954018058</v>
      </c>
      <c r="AN20">
        <f t="shared" si="11"/>
        <v>0.13292375315774763</v>
      </c>
      <c r="AS20">
        <f t="shared" si="12"/>
        <v>3.5151556775314674E-2</v>
      </c>
      <c r="AX20">
        <f t="shared" si="13"/>
        <v>0.60556702118372829</v>
      </c>
    </row>
    <row r="21" spans="1:58" x14ac:dyDescent="0.35">
      <c r="A21">
        <v>10</v>
      </c>
      <c r="B21">
        <v>8</v>
      </c>
      <c r="C21" t="s">
        <v>106</v>
      </c>
      <c r="D21" t="s">
        <v>24</v>
      </c>
      <c r="E21" t="s">
        <v>66</v>
      </c>
      <c r="G21">
        <v>0.9</v>
      </c>
      <c r="H21">
        <v>0.9</v>
      </c>
      <c r="I21">
        <v>6692</v>
      </c>
      <c r="J21">
        <v>17840</v>
      </c>
      <c r="L21">
        <v>9432</v>
      </c>
      <c r="M21">
        <v>4.1120000000000001</v>
      </c>
      <c r="N21">
        <v>10.65</v>
      </c>
      <c r="O21">
        <v>6.5369999999999999</v>
      </c>
      <c r="Q21">
        <v>0.56899999999999995</v>
      </c>
      <c r="R21">
        <v>1</v>
      </c>
      <c r="S21">
        <v>0</v>
      </c>
      <c r="T21">
        <v>0</v>
      </c>
      <c r="V21">
        <v>0</v>
      </c>
      <c r="Y21" s="4">
        <v>43888</v>
      </c>
      <c r="Z21" s="3">
        <v>0.48403935185185182</v>
      </c>
      <c r="AB21">
        <v>1</v>
      </c>
      <c r="AD21" s="7">
        <f t="shared" si="6"/>
        <v>5.0364821427915123</v>
      </c>
      <c r="AE21" s="7">
        <f t="shared" si="7"/>
        <v>9.9680611191538873</v>
      </c>
      <c r="AF21" s="7">
        <f t="shared" si="8"/>
        <v>4.931578976362375</v>
      </c>
      <c r="AG21" s="7">
        <f t="shared" si="9"/>
        <v>0.49160326175728103</v>
      </c>
      <c r="AI21">
        <f t="shared" si="10"/>
        <v>0.72964285583024591</v>
      </c>
      <c r="AN21">
        <f t="shared" si="11"/>
        <v>0.31938880846112738</v>
      </c>
      <c r="AS21">
        <f t="shared" si="12"/>
        <v>1.3684204727525007</v>
      </c>
      <c r="AX21">
        <f t="shared" si="13"/>
        <v>1.6793476485437941</v>
      </c>
    </row>
    <row r="22" spans="1:58" x14ac:dyDescent="0.35">
      <c r="A22">
        <v>11</v>
      </c>
      <c r="B22">
        <v>1</v>
      </c>
      <c r="C22" t="s">
        <v>45</v>
      </c>
      <c r="D22" t="s">
        <v>24</v>
      </c>
      <c r="E22" t="s">
        <v>66</v>
      </c>
      <c r="G22">
        <v>0.5</v>
      </c>
      <c r="H22">
        <v>0.5</v>
      </c>
      <c r="I22">
        <v>5079</v>
      </c>
      <c r="J22">
        <v>8018</v>
      </c>
      <c r="L22">
        <v>13419</v>
      </c>
      <c r="M22">
        <v>5.6470000000000002</v>
      </c>
      <c r="N22">
        <v>8.7919999999999998</v>
      </c>
      <c r="O22">
        <v>3.145</v>
      </c>
      <c r="Q22">
        <v>1.393</v>
      </c>
      <c r="R22">
        <v>1</v>
      </c>
      <c r="S22">
        <v>0</v>
      </c>
      <c r="T22">
        <v>0</v>
      </c>
      <c r="V22">
        <v>0</v>
      </c>
      <c r="Y22" s="4">
        <v>43888</v>
      </c>
      <c r="Z22" s="3">
        <v>0.49434027777777773</v>
      </c>
      <c r="AB22">
        <v>1</v>
      </c>
      <c r="AD22" s="7">
        <f t="shared" si="6"/>
        <v>6.8865827609549886</v>
      </c>
      <c r="AE22" s="7">
        <f t="shared" si="7"/>
        <v>8.0376948014715861</v>
      </c>
      <c r="AF22" s="7">
        <f t="shared" si="8"/>
        <v>1.1511120405165975</v>
      </c>
      <c r="AG22" s="7">
        <f t="shared" si="9"/>
        <v>1.2627658283158276</v>
      </c>
      <c r="AJ22">
        <f>ABS(100*(AD22-AD23)/(AVERAGE(AD22:AD23)))</f>
        <v>0.35373334481958446</v>
      </c>
      <c r="AO22">
        <f>ABS(100*(AE22-AE23)/(AVERAGE(AE22:AE23)))</f>
        <v>1.6425079503180287</v>
      </c>
      <c r="AT22">
        <f>ABS(100*(AF22-AF23)/(AVERAGE(AF22:AF23)))</f>
        <v>12.800994824051257</v>
      </c>
      <c r="AY22">
        <f>ABS(100*(AG22-AG23)/(AVERAGE(AG22:AG23)))</f>
        <v>2.4465459248649322</v>
      </c>
    </row>
    <row r="23" spans="1:58" x14ac:dyDescent="0.35">
      <c r="A23">
        <v>12</v>
      </c>
      <c r="B23">
        <v>1</v>
      </c>
      <c r="C23" t="s">
        <v>45</v>
      </c>
      <c r="D23" t="s">
        <v>24</v>
      </c>
      <c r="E23" t="s">
        <v>66</v>
      </c>
      <c r="G23">
        <v>0.5</v>
      </c>
      <c r="H23">
        <v>0.5</v>
      </c>
      <c r="I23">
        <v>5061</v>
      </c>
      <c r="J23">
        <v>8150</v>
      </c>
      <c r="L23">
        <v>13749</v>
      </c>
      <c r="M23">
        <v>5.6280000000000001</v>
      </c>
      <c r="N23">
        <v>8.9359999999999999</v>
      </c>
      <c r="O23">
        <v>3.3069999999999999</v>
      </c>
      <c r="Q23">
        <v>1.4219999999999999</v>
      </c>
      <c r="R23">
        <v>1</v>
      </c>
      <c r="S23">
        <v>0</v>
      </c>
      <c r="T23">
        <v>0</v>
      </c>
      <c r="V23">
        <v>0</v>
      </c>
      <c r="Y23" s="4">
        <v>43888</v>
      </c>
      <c r="Z23" s="3">
        <v>0.50039351851851854</v>
      </c>
      <c r="AB23">
        <v>1</v>
      </c>
      <c r="AD23" s="7">
        <f t="shared" si="6"/>
        <v>6.8622656303106897</v>
      </c>
      <c r="AE23" s="7">
        <f t="shared" si="7"/>
        <v>8.1708077731796607</v>
      </c>
      <c r="AF23" s="7">
        <f t="shared" si="8"/>
        <v>1.308542142868971</v>
      </c>
      <c r="AG23" s="7">
        <f t="shared" si="9"/>
        <v>1.2940425742050672</v>
      </c>
    </row>
    <row r="24" spans="1:58" x14ac:dyDescent="0.35">
      <c r="A24">
        <v>13</v>
      </c>
      <c r="B24">
        <v>2</v>
      </c>
      <c r="D24" t="s">
        <v>46</v>
      </c>
      <c r="Y24" s="4">
        <v>43888</v>
      </c>
      <c r="Z24" s="3">
        <v>0.50464120370370369</v>
      </c>
      <c r="AB24">
        <v>1</v>
      </c>
      <c r="AD24" s="7" t="e">
        <f t="shared" si="6"/>
        <v>#DIV/0!</v>
      </c>
      <c r="AE24" s="7" t="e">
        <f t="shared" si="7"/>
        <v>#DIV/0!</v>
      </c>
      <c r="AF24" s="7" t="e">
        <f t="shared" si="8"/>
        <v>#DIV/0!</v>
      </c>
      <c r="AG24" s="7" t="e">
        <f t="shared" si="9"/>
        <v>#DIV/0!</v>
      </c>
    </row>
    <row r="25" spans="1:58" x14ac:dyDescent="0.35">
      <c r="A25">
        <v>14</v>
      </c>
      <c r="B25">
        <v>9</v>
      </c>
      <c r="C25" t="s">
        <v>262</v>
      </c>
      <c r="D25" t="s">
        <v>24</v>
      </c>
      <c r="E25" t="s">
        <v>66</v>
      </c>
      <c r="G25">
        <v>0.5</v>
      </c>
      <c r="H25">
        <v>0.5</v>
      </c>
      <c r="I25">
        <v>6149</v>
      </c>
      <c r="J25">
        <v>10602</v>
      </c>
      <c r="L25">
        <v>3690</v>
      </c>
      <c r="M25">
        <v>6.8120000000000003</v>
      </c>
      <c r="N25">
        <v>11.565</v>
      </c>
      <c r="O25">
        <v>4.7530000000000001</v>
      </c>
      <c r="Q25">
        <v>0.41899999999999998</v>
      </c>
      <c r="R25">
        <v>1</v>
      </c>
      <c r="S25">
        <v>0</v>
      </c>
      <c r="T25">
        <v>0</v>
      </c>
      <c r="V25">
        <v>0</v>
      </c>
      <c r="Y25" s="4">
        <v>43888</v>
      </c>
      <c r="Z25" s="3">
        <v>0.51525462962962965</v>
      </c>
      <c r="AB25">
        <v>1</v>
      </c>
      <c r="AD25" s="7">
        <f t="shared" si="6"/>
        <v>8.3321010825883519</v>
      </c>
      <c r="AE25" s="7">
        <f t="shared" si="7"/>
        <v>10.643482065817544</v>
      </c>
      <c r="AF25" s="7">
        <f t="shared" si="8"/>
        <v>2.3113809832291921</v>
      </c>
      <c r="AG25" s="7">
        <f t="shared" si="9"/>
        <v>0.34067049269033756</v>
      </c>
      <c r="AJ25">
        <f>ABS(100*(AD25-AD26)/(AVERAGE(AD25:AD26)))</f>
        <v>8.6786188644409421</v>
      </c>
      <c r="AO25">
        <f>ABS(100*(AE25-AE26)/(AVERAGE(AE25:AE26)))</f>
        <v>0.74570576504302533</v>
      </c>
      <c r="AT25">
        <f>ABS(100*(AF25-AF26)/(AVERAGE(AF25:AF26)))</f>
        <v>28.642726282857762</v>
      </c>
      <c r="AY25">
        <f>ABS(100*(AG25-AG26)/(AVERAGE(AG25:AG26)))</f>
        <v>1.8467963536431085</v>
      </c>
      <c r="BC25" s="7">
        <f>AVERAGE(AD25:AD26)</f>
        <v>7.9855819709070834</v>
      </c>
      <c r="BD25" s="7">
        <f>AVERAGE(AE25:AE26)</f>
        <v>10.683315114169581</v>
      </c>
      <c r="BE25" s="7">
        <f>AVERAGE(AF25:AF26)</f>
        <v>2.6977331432624982</v>
      </c>
      <c r="BF25" s="7">
        <f>AVERAGE(AG25:AG26)</f>
        <v>0.34384555628818458</v>
      </c>
    </row>
    <row r="26" spans="1:58" x14ac:dyDescent="0.35">
      <c r="A26">
        <v>15</v>
      </c>
      <c r="B26">
        <v>9</v>
      </c>
      <c r="C26" t="s">
        <v>262</v>
      </c>
      <c r="D26" t="s">
        <v>24</v>
      </c>
      <c r="E26" t="s">
        <v>66</v>
      </c>
      <c r="G26">
        <v>0.5</v>
      </c>
      <c r="H26">
        <v>0.5</v>
      </c>
      <c r="I26">
        <v>5636</v>
      </c>
      <c r="J26">
        <v>10681</v>
      </c>
      <c r="L26">
        <v>3757</v>
      </c>
      <c r="M26">
        <v>6.2530000000000001</v>
      </c>
      <c r="N26">
        <v>11.648999999999999</v>
      </c>
      <c r="O26">
        <v>5.3949999999999996</v>
      </c>
      <c r="Q26">
        <v>0.42599999999999999</v>
      </c>
      <c r="R26">
        <v>1</v>
      </c>
      <c r="S26">
        <v>0</v>
      </c>
      <c r="T26">
        <v>0</v>
      </c>
      <c r="V26">
        <v>0</v>
      </c>
      <c r="Y26" s="4">
        <v>43888</v>
      </c>
      <c r="Z26" s="3">
        <v>0.52136574074074071</v>
      </c>
      <c r="AB26">
        <v>1</v>
      </c>
      <c r="AD26" s="7">
        <f t="shared" si="6"/>
        <v>7.639062859225815</v>
      </c>
      <c r="AE26" s="7">
        <f t="shared" si="7"/>
        <v>10.723148162521619</v>
      </c>
      <c r="AF26" s="7">
        <f t="shared" si="8"/>
        <v>3.0840853032958044</v>
      </c>
      <c r="AG26" s="7">
        <f t="shared" si="9"/>
        <v>0.34702061988603161</v>
      </c>
    </row>
    <row r="27" spans="1:58" x14ac:dyDescent="0.35">
      <c r="A27">
        <v>16</v>
      </c>
      <c r="B27">
        <v>10</v>
      </c>
      <c r="C27" t="s">
        <v>263</v>
      </c>
      <c r="D27" t="s">
        <v>24</v>
      </c>
      <c r="E27" t="s">
        <v>66</v>
      </c>
      <c r="G27">
        <v>0.5</v>
      </c>
      <c r="H27">
        <v>0.5</v>
      </c>
      <c r="I27">
        <v>2128</v>
      </c>
      <c r="J27">
        <v>5489</v>
      </c>
      <c r="L27">
        <v>2058</v>
      </c>
      <c r="M27">
        <v>2.4300000000000002</v>
      </c>
      <c r="N27">
        <v>6.0510000000000002</v>
      </c>
      <c r="O27">
        <v>3.62</v>
      </c>
      <c r="Q27">
        <v>0.23</v>
      </c>
      <c r="R27">
        <v>1</v>
      </c>
      <c r="S27">
        <v>0</v>
      </c>
      <c r="T27">
        <v>0</v>
      </c>
      <c r="V27">
        <v>0</v>
      </c>
      <c r="Y27" s="4">
        <v>43888</v>
      </c>
      <c r="Z27" s="3">
        <v>0.53160879629629632</v>
      </c>
      <c r="AB27">
        <v>1</v>
      </c>
      <c r="AD27" s="7">
        <f t="shared" si="6"/>
        <v>2.8999242869923214</v>
      </c>
      <c r="AE27" s="7">
        <f t="shared" si="7"/>
        <v>5.4873712753373276</v>
      </c>
      <c r="AF27" s="7">
        <f t="shared" si="8"/>
        <v>2.5874469883450062</v>
      </c>
      <c r="AG27" s="7">
        <f t="shared" si="9"/>
        <v>0.18599276756537095</v>
      </c>
      <c r="AJ27">
        <f>ABS(100*(AD27-AD28)/(AVERAGE(AD27:AD28)))</f>
        <v>2.4521607002587409</v>
      </c>
      <c r="AO27">
        <f>ABS(100*(AE27-AE28)/(AVERAGE(AE27:AE28)))</f>
        <v>0.40348532230018797</v>
      </c>
      <c r="AT27">
        <f>ABS(100*(AF27-AF28)/(AVERAGE(AF27:AF28)))</f>
        <v>3.5097479009108441</v>
      </c>
      <c r="AY27">
        <f>ABS(100*(AG27-AG28)/(AVERAGE(AG27:AG28)))</f>
        <v>2.2172903573093743</v>
      </c>
      <c r="BC27" s="7">
        <f>AVERAGE(AD27:AD28)</f>
        <v>2.864799542728333</v>
      </c>
      <c r="BD27" s="7">
        <f>AVERAGE(AE27:AE28)</f>
        <v>5.4984640229796673</v>
      </c>
      <c r="BE27" s="7">
        <f>AVERAGE(AF27:AF28)</f>
        <v>2.6336644802513343</v>
      </c>
      <c r="BF27" s="7">
        <f>AVERAGE(AG27:AG28)</f>
        <v>0.18807788395798691</v>
      </c>
    </row>
    <row r="28" spans="1:58" x14ac:dyDescent="0.35">
      <c r="A28">
        <v>17</v>
      </c>
      <c r="B28">
        <v>10</v>
      </c>
      <c r="C28" t="s">
        <v>263</v>
      </c>
      <c r="D28" t="s">
        <v>24</v>
      </c>
      <c r="E28" t="s">
        <v>66</v>
      </c>
      <c r="G28">
        <v>0.5</v>
      </c>
      <c r="H28">
        <v>0.5</v>
      </c>
      <c r="I28">
        <v>2076</v>
      </c>
      <c r="J28">
        <v>5511</v>
      </c>
      <c r="L28">
        <v>2102</v>
      </c>
      <c r="M28">
        <v>2.3730000000000002</v>
      </c>
      <c r="N28">
        <v>6.0750000000000002</v>
      </c>
      <c r="O28">
        <v>3.7010000000000001</v>
      </c>
      <c r="Q28">
        <v>0.23599999999999999</v>
      </c>
      <c r="R28">
        <v>1</v>
      </c>
      <c r="S28">
        <v>0</v>
      </c>
      <c r="T28">
        <v>0</v>
      </c>
      <c r="V28">
        <v>0</v>
      </c>
      <c r="Y28" s="4">
        <v>43888</v>
      </c>
      <c r="Z28" s="3">
        <v>0.53740740740740744</v>
      </c>
      <c r="AB28">
        <v>1</v>
      </c>
      <c r="AD28" s="7">
        <f t="shared" si="6"/>
        <v>2.8296747984643451</v>
      </c>
      <c r="AE28" s="7">
        <f t="shared" si="7"/>
        <v>5.509556770622007</v>
      </c>
      <c r="AF28" s="7">
        <f t="shared" si="8"/>
        <v>2.6798819721576619</v>
      </c>
      <c r="AG28" s="7">
        <f t="shared" si="9"/>
        <v>0.19016300035060291</v>
      </c>
    </row>
    <row r="29" spans="1:58" x14ac:dyDescent="0.35">
      <c r="A29">
        <v>18</v>
      </c>
      <c r="B29">
        <v>11</v>
      </c>
      <c r="C29" t="s">
        <v>264</v>
      </c>
      <c r="D29" t="s">
        <v>24</v>
      </c>
      <c r="E29" t="s">
        <v>66</v>
      </c>
      <c r="G29">
        <v>0.5</v>
      </c>
      <c r="H29">
        <v>0.5</v>
      </c>
      <c r="I29">
        <v>1750</v>
      </c>
      <c r="J29">
        <v>6238</v>
      </c>
      <c r="L29">
        <v>2191</v>
      </c>
      <c r="M29">
        <v>2.0169999999999999</v>
      </c>
      <c r="N29">
        <v>6.8650000000000002</v>
      </c>
      <c r="O29">
        <v>4.8479999999999999</v>
      </c>
      <c r="Q29">
        <v>0.246</v>
      </c>
      <c r="R29">
        <v>1</v>
      </c>
      <c r="S29">
        <v>0</v>
      </c>
      <c r="T29">
        <v>0</v>
      </c>
      <c r="V29">
        <v>0</v>
      </c>
      <c r="Y29" s="4">
        <v>43888</v>
      </c>
      <c r="Z29" s="3">
        <v>0.54759259259259252</v>
      </c>
      <c r="AB29">
        <v>1</v>
      </c>
      <c r="AD29" s="7">
        <f t="shared" si="6"/>
        <v>2.3892645434620303</v>
      </c>
      <c r="AE29" s="7">
        <f t="shared" si="7"/>
        <v>6.2426865466202699</v>
      </c>
      <c r="AF29" s="7">
        <f t="shared" si="8"/>
        <v>3.8534220031582396</v>
      </c>
      <c r="AG29" s="7">
        <f t="shared" si="9"/>
        <v>0.19859824393891296</v>
      </c>
      <c r="AJ29">
        <f>ABS(100*(AD29-AD30)/(AVERAGE(AD29:AD30)))</f>
        <v>0.39658286033323464</v>
      </c>
      <c r="AO29">
        <f>ABS(100*(AE29-AE30)/(AVERAGE(AE29:AE30)))</f>
        <v>0.59591004893830912</v>
      </c>
      <c r="AT29">
        <f>ABS(100*(AF29-AF30)/(AVERAGE(AF29:AF30)))</f>
        <v>1.2063700740733034</v>
      </c>
      <c r="AY29">
        <f>ABS(100*(AG29-AG30)/(AVERAGE(AG29:AG30)))</f>
        <v>4.2897448371630658</v>
      </c>
      <c r="BC29" s="7">
        <f>AVERAGE(AD29:AD30)</f>
        <v>2.3845362125034164</v>
      </c>
      <c r="BD29" s="7">
        <f>AVERAGE(AE29:AE30)</f>
        <v>6.2613425312914774</v>
      </c>
      <c r="BE29" s="7">
        <f>AVERAGE(AF29:AF30)</f>
        <v>3.8768063187880606</v>
      </c>
      <c r="BF29" s="7">
        <f>AVERAGE(AG29:AG30)</f>
        <v>0.19442801115368102</v>
      </c>
    </row>
    <row r="30" spans="1:58" x14ac:dyDescent="0.35">
      <c r="A30">
        <v>19</v>
      </c>
      <c r="B30">
        <v>11</v>
      </c>
      <c r="C30" t="s">
        <v>264</v>
      </c>
      <c r="D30" t="s">
        <v>24</v>
      </c>
      <c r="E30" t="s">
        <v>66</v>
      </c>
      <c r="G30">
        <v>0.5</v>
      </c>
      <c r="H30">
        <v>0.5</v>
      </c>
      <c r="I30">
        <v>1743</v>
      </c>
      <c r="J30">
        <v>6275</v>
      </c>
      <c r="L30">
        <v>2103</v>
      </c>
      <c r="M30">
        <v>2.0099999999999998</v>
      </c>
      <c r="N30">
        <v>6.9050000000000002</v>
      </c>
      <c r="O30">
        <v>4.8959999999999999</v>
      </c>
      <c r="Q30">
        <v>0.23599999999999999</v>
      </c>
      <c r="R30">
        <v>1</v>
      </c>
      <c r="S30">
        <v>0</v>
      </c>
      <c r="T30">
        <v>0</v>
      </c>
      <c r="V30">
        <v>0</v>
      </c>
      <c r="Y30" s="4">
        <v>43888</v>
      </c>
      <c r="Z30" s="3">
        <v>0.55344907407407407</v>
      </c>
      <c r="AB30">
        <v>1</v>
      </c>
      <c r="AD30" s="7">
        <f t="shared" si="6"/>
        <v>2.3798078815448025</v>
      </c>
      <c r="AE30" s="7">
        <f t="shared" si="7"/>
        <v>6.2799985159626841</v>
      </c>
      <c r="AF30" s="7">
        <f t="shared" si="8"/>
        <v>3.9001906344178816</v>
      </c>
      <c r="AG30" s="7">
        <f t="shared" si="9"/>
        <v>0.19025777836844909</v>
      </c>
    </row>
    <row r="31" spans="1:58" x14ac:dyDescent="0.35">
      <c r="A31">
        <v>20</v>
      </c>
      <c r="B31">
        <v>12</v>
      </c>
      <c r="C31" t="s">
        <v>265</v>
      </c>
      <c r="D31" t="s">
        <v>24</v>
      </c>
      <c r="E31" t="s">
        <v>66</v>
      </c>
      <c r="G31">
        <v>0.5</v>
      </c>
      <c r="H31">
        <v>0.5</v>
      </c>
      <c r="I31">
        <v>2969</v>
      </c>
      <c r="J31">
        <v>6655</v>
      </c>
      <c r="L31">
        <v>4273</v>
      </c>
      <c r="M31">
        <v>3.3479999999999999</v>
      </c>
      <c r="N31">
        <v>7.3179999999999996</v>
      </c>
      <c r="O31">
        <v>3.97</v>
      </c>
      <c r="Q31">
        <v>0.48399999999999999</v>
      </c>
      <c r="R31">
        <v>1</v>
      </c>
      <c r="S31">
        <v>0</v>
      </c>
      <c r="T31">
        <v>0</v>
      </c>
      <c r="V31">
        <v>0</v>
      </c>
      <c r="Y31" s="4">
        <v>43888</v>
      </c>
      <c r="Z31" s="3">
        <v>0.56366898148148148</v>
      </c>
      <c r="AB31">
        <v>1</v>
      </c>
      <c r="AD31" s="7">
        <f t="shared" si="6"/>
        <v>4.0360746687620956</v>
      </c>
      <c r="AE31" s="7">
        <f t="shared" si="7"/>
        <v>6.6632025254253255</v>
      </c>
      <c r="AF31" s="7">
        <f t="shared" si="8"/>
        <v>2.6271278566632299</v>
      </c>
      <c r="AG31" s="7">
        <f t="shared" si="9"/>
        <v>0.39592607709466071</v>
      </c>
      <c r="AJ31">
        <f>ABS(100*(AD31-AD32)/(AVERAGE(AD31:AD32)))</f>
        <v>0.43419030893353833</v>
      </c>
      <c r="AO31">
        <f>ABS(100*(AE31-AE32)/(AVERAGE(AE31:AE32)))</f>
        <v>0.31731685183302016</v>
      </c>
      <c r="AT31">
        <f>ABS(100*(AF31-AF32)/(AVERAGE(AF31:AF32)))</f>
        <v>0.13749641092268811</v>
      </c>
      <c r="AY31">
        <f>ABS(100*(AG31-AG32)/(AVERAGE(AG31:AG32)))</f>
        <v>2.5290103093120524</v>
      </c>
      <c r="BC31" s="7">
        <f>AVERAGE(AD31:AD32)</f>
        <v>4.0448558548280928</v>
      </c>
      <c r="BD31" s="7">
        <f>AVERAGE(AE31:AE32)</f>
        <v>6.6737910572657402</v>
      </c>
      <c r="BE31" s="7">
        <f>AVERAGE(AF31:AF32)</f>
        <v>2.6289352024376473</v>
      </c>
      <c r="BF31" s="7">
        <f>AVERAGE(AG31:AG32)</f>
        <v>0.40099670104943141</v>
      </c>
    </row>
    <row r="32" spans="1:58" x14ac:dyDescent="0.35">
      <c r="A32">
        <v>21</v>
      </c>
      <c r="B32">
        <v>12</v>
      </c>
      <c r="C32" t="s">
        <v>265</v>
      </c>
      <c r="D32" t="s">
        <v>24</v>
      </c>
      <c r="E32" t="s">
        <v>66</v>
      </c>
      <c r="G32">
        <v>0.5</v>
      </c>
      <c r="H32">
        <v>0.5</v>
      </c>
      <c r="I32">
        <v>2982</v>
      </c>
      <c r="J32">
        <v>6676</v>
      </c>
      <c r="L32">
        <v>4380</v>
      </c>
      <c r="M32">
        <v>3.3620000000000001</v>
      </c>
      <c r="N32">
        <v>7.3410000000000002</v>
      </c>
      <c r="O32">
        <v>3.9780000000000002</v>
      </c>
      <c r="Q32">
        <v>0.496</v>
      </c>
      <c r="R32">
        <v>1</v>
      </c>
      <c r="S32">
        <v>0</v>
      </c>
      <c r="T32">
        <v>0</v>
      </c>
      <c r="V32">
        <v>0</v>
      </c>
      <c r="Y32" s="4">
        <v>43888</v>
      </c>
      <c r="Z32" s="3">
        <v>0.56953703703703706</v>
      </c>
      <c r="AB32">
        <v>1</v>
      </c>
      <c r="AD32" s="7">
        <f t="shared" si="6"/>
        <v>4.05363704089409</v>
      </c>
      <c r="AE32" s="7">
        <f t="shared" si="7"/>
        <v>6.6843795891061548</v>
      </c>
      <c r="AF32" s="7">
        <f t="shared" si="8"/>
        <v>2.6307425482120648</v>
      </c>
      <c r="AG32" s="7">
        <f t="shared" si="9"/>
        <v>0.40606732500420206</v>
      </c>
    </row>
    <row r="33" spans="1:58" x14ac:dyDescent="0.35">
      <c r="A33">
        <v>22</v>
      </c>
      <c r="B33">
        <v>13</v>
      </c>
      <c r="C33" t="s">
        <v>266</v>
      </c>
      <c r="D33" t="s">
        <v>24</v>
      </c>
      <c r="E33" t="s">
        <v>66</v>
      </c>
      <c r="G33">
        <v>0.5</v>
      </c>
      <c r="H33">
        <v>0.5</v>
      </c>
      <c r="I33">
        <v>1882</v>
      </c>
      <c r="J33">
        <v>5809</v>
      </c>
      <c r="L33">
        <v>1936</v>
      </c>
      <c r="M33">
        <v>2.1619999999999999</v>
      </c>
      <c r="N33">
        <v>6.399</v>
      </c>
      <c r="O33">
        <v>4.2370000000000001</v>
      </c>
      <c r="Q33">
        <v>0.216</v>
      </c>
      <c r="R33">
        <v>1</v>
      </c>
      <c r="S33">
        <v>0</v>
      </c>
      <c r="T33">
        <v>0</v>
      </c>
      <c r="V33">
        <v>0</v>
      </c>
      <c r="Y33" s="4">
        <v>43888</v>
      </c>
      <c r="Z33" s="3">
        <v>0.57969907407407406</v>
      </c>
      <c r="AB33">
        <v>1</v>
      </c>
      <c r="AD33" s="7">
        <f t="shared" si="6"/>
        <v>2.5675901681868938</v>
      </c>
      <c r="AE33" s="7">
        <f t="shared" si="7"/>
        <v>5.8100693885690253</v>
      </c>
      <c r="AF33" s="7">
        <f t="shared" si="8"/>
        <v>3.2424792203821315</v>
      </c>
      <c r="AG33" s="7">
        <f t="shared" si="9"/>
        <v>0.17442984938813694</v>
      </c>
      <c r="AJ33">
        <f>ABS(100*(AD33-AD34)/(AVERAGE(AD33:AD34)))</f>
        <v>0</v>
      </c>
      <c r="AO33">
        <f>ABS(100*(AE33-AE34)/(AVERAGE(AE33:AE34)))</f>
        <v>0.69186307679240178</v>
      </c>
      <c r="AT33">
        <f>ABS(100*(AF33-AF34)/(AVERAGE(AF33:AF34)))</f>
        <v>1.2363352092552375</v>
      </c>
      <c r="AY33">
        <f>ABS(100*(AG33-AG34)/(AVERAGE(AG33:AG34)))</f>
        <v>0.21758002359299136</v>
      </c>
      <c r="BC33" s="7">
        <f>AVERAGE(AD33:AD34)</f>
        <v>2.5675901681868938</v>
      </c>
      <c r="BD33" s="7">
        <f>AVERAGE(AE33:AE34)</f>
        <v>5.8302380206460063</v>
      </c>
      <c r="BE33" s="7">
        <f>AVERAGE(AF33:AF34)</f>
        <v>3.2626478524591125</v>
      </c>
      <c r="BF33" s="7">
        <f>AVERAGE(AG33:AG34)</f>
        <v>0.17424029335244456</v>
      </c>
    </row>
    <row r="34" spans="1:58" x14ac:dyDescent="0.35">
      <c r="A34">
        <v>23</v>
      </c>
      <c r="B34">
        <v>13</v>
      </c>
      <c r="C34" t="s">
        <v>266</v>
      </c>
      <c r="D34" t="s">
        <v>24</v>
      </c>
      <c r="E34" t="s">
        <v>66</v>
      </c>
      <c r="G34">
        <v>0.5</v>
      </c>
      <c r="H34">
        <v>0.5</v>
      </c>
      <c r="I34">
        <v>1882</v>
      </c>
      <c r="J34">
        <v>5849</v>
      </c>
      <c r="L34">
        <v>1932</v>
      </c>
      <c r="M34">
        <v>2.1619999999999999</v>
      </c>
      <c r="N34">
        <v>6.4420000000000002</v>
      </c>
      <c r="O34">
        <v>4.2809999999999997</v>
      </c>
      <c r="Q34">
        <v>0.216</v>
      </c>
      <c r="R34">
        <v>1</v>
      </c>
      <c r="S34">
        <v>0</v>
      </c>
      <c r="T34">
        <v>0</v>
      </c>
      <c r="V34">
        <v>0</v>
      </c>
      <c r="Y34" s="4">
        <v>43888</v>
      </c>
      <c r="Z34" s="3">
        <v>0.58553240740740742</v>
      </c>
      <c r="AB34">
        <v>1</v>
      </c>
      <c r="AD34" s="7">
        <f t="shared" si="6"/>
        <v>2.5675901681868938</v>
      </c>
      <c r="AE34" s="7">
        <f t="shared" si="7"/>
        <v>5.8504066527229872</v>
      </c>
      <c r="AF34" s="7">
        <f t="shared" si="8"/>
        <v>3.2828164845360934</v>
      </c>
      <c r="AG34" s="7">
        <f t="shared" si="9"/>
        <v>0.17405073731675219</v>
      </c>
    </row>
    <row r="35" spans="1:58" x14ac:dyDescent="0.35">
      <c r="A35">
        <v>24</v>
      </c>
      <c r="B35">
        <v>14</v>
      </c>
      <c r="C35" t="s">
        <v>267</v>
      </c>
      <c r="D35" t="s">
        <v>24</v>
      </c>
      <c r="E35" t="s">
        <v>66</v>
      </c>
      <c r="G35">
        <v>0.5</v>
      </c>
      <c r="H35">
        <v>0.5</v>
      </c>
      <c r="I35">
        <v>3183</v>
      </c>
      <c r="J35">
        <v>7628</v>
      </c>
      <c r="L35">
        <v>6236</v>
      </c>
      <c r="M35">
        <v>3.581</v>
      </c>
      <c r="N35">
        <v>8.3719999999999999</v>
      </c>
      <c r="O35">
        <v>4.7910000000000004</v>
      </c>
      <c r="Q35">
        <v>0.69799999999999995</v>
      </c>
      <c r="R35">
        <v>1</v>
      </c>
      <c r="S35">
        <v>0</v>
      </c>
      <c r="T35">
        <v>0</v>
      </c>
      <c r="V35">
        <v>0</v>
      </c>
      <c r="Y35" s="4">
        <v>43888</v>
      </c>
      <c r="Z35" s="3">
        <v>0.59581018518518525</v>
      </c>
      <c r="AB35">
        <v>1</v>
      </c>
      <c r="AD35" s="7">
        <f t="shared" si="6"/>
        <v>4.3251783330887683</v>
      </c>
      <c r="AE35" s="7">
        <f t="shared" si="7"/>
        <v>7.6444064759704551</v>
      </c>
      <c r="AF35" s="7">
        <f t="shared" si="8"/>
        <v>3.3192281428816868</v>
      </c>
      <c r="AG35" s="7">
        <f t="shared" si="9"/>
        <v>0.5819753261267131</v>
      </c>
      <c r="AJ35">
        <f>ABS(100*(AD35-AD36)/(AVERAGE(AD35:AD36)))</f>
        <v>1.7010130593211046</v>
      </c>
      <c r="AO35">
        <f>ABS(100*(AE35-AE36)/(AVERAGE(AE35:AE36)))</f>
        <v>0.53940336441356507</v>
      </c>
      <c r="AT35">
        <f>ABS(100*(AF35-AF36)/(AVERAGE(AF35:AF36)))</f>
        <v>3.3851995288330041</v>
      </c>
      <c r="AY35">
        <f>ABS(100*(AG35-AG36)/(AVERAGE(AG35:AG36)))</f>
        <v>1.3265594536086895</v>
      </c>
      <c r="BC35" s="7">
        <f>AVERAGE(AD35:AD36)</f>
        <v>4.2887026371223183</v>
      </c>
      <c r="BD35" s="7">
        <f>AVERAGE(AE35:AE36)</f>
        <v>7.6650793238493611</v>
      </c>
      <c r="BE35" s="7">
        <f>AVERAGE(AF35:AF36)</f>
        <v>3.3763766867270424</v>
      </c>
      <c r="BF35" s="7">
        <f>AVERAGE(AG35:AG36)</f>
        <v>0.58586122485840653</v>
      </c>
    </row>
    <row r="36" spans="1:58" x14ac:dyDescent="0.35">
      <c r="A36">
        <v>25</v>
      </c>
      <c r="B36">
        <v>14</v>
      </c>
      <c r="C36" t="s">
        <v>267</v>
      </c>
      <c r="D36" t="s">
        <v>24</v>
      </c>
      <c r="E36" t="s">
        <v>66</v>
      </c>
      <c r="G36">
        <v>0.5</v>
      </c>
      <c r="H36">
        <v>0.5</v>
      </c>
      <c r="I36">
        <v>3129</v>
      </c>
      <c r="J36">
        <v>7669</v>
      </c>
      <c r="L36">
        <v>6318</v>
      </c>
      <c r="M36">
        <v>3.5219999999999998</v>
      </c>
      <c r="N36">
        <v>8.4160000000000004</v>
      </c>
      <c r="O36">
        <v>4.8940000000000001</v>
      </c>
      <c r="Q36">
        <v>0.70699999999999996</v>
      </c>
      <c r="R36">
        <v>1</v>
      </c>
      <c r="S36">
        <v>0</v>
      </c>
      <c r="T36">
        <v>0</v>
      </c>
      <c r="V36">
        <v>0</v>
      </c>
      <c r="Y36" s="4">
        <v>43888</v>
      </c>
      <c r="Z36" s="3">
        <v>0.60170138888888891</v>
      </c>
      <c r="AB36">
        <v>1</v>
      </c>
      <c r="AD36" s="7">
        <f t="shared" si="6"/>
        <v>4.2522269411558691</v>
      </c>
      <c r="AE36" s="7">
        <f t="shared" si="7"/>
        <v>7.6857521717282671</v>
      </c>
      <c r="AF36" s="7">
        <f t="shared" si="8"/>
        <v>3.433525230572398</v>
      </c>
      <c r="AG36" s="7">
        <f t="shared" si="9"/>
        <v>0.58974712359009995</v>
      </c>
    </row>
    <row r="37" spans="1:58" x14ac:dyDescent="0.35">
      <c r="A37">
        <v>26</v>
      </c>
      <c r="B37">
        <v>15</v>
      </c>
      <c r="C37" t="s">
        <v>268</v>
      </c>
      <c r="D37" t="s">
        <v>24</v>
      </c>
      <c r="E37" t="s">
        <v>66</v>
      </c>
      <c r="G37">
        <v>0.5</v>
      </c>
      <c r="H37">
        <v>0.5</v>
      </c>
      <c r="I37">
        <v>3870</v>
      </c>
      <c r="J37">
        <v>7956</v>
      </c>
      <c r="L37">
        <v>12447</v>
      </c>
      <c r="M37">
        <v>4.3310000000000004</v>
      </c>
      <c r="N37">
        <v>8.7260000000000009</v>
      </c>
      <c r="O37">
        <v>4.3949999999999996</v>
      </c>
      <c r="Q37">
        <v>1.3069999999999999</v>
      </c>
      <c r="R37">
        <v>1</v>
      </c>
      <c r="S37">
        <v>0</v>
      </c>
      <c r="T37">
        <v>0</v>
      </c>
      <c r="V37">
        <v>0</v>
      </c>
      <c r="Y37" s="4">
        <v>43888</v>
      </c>
      <c r="Z37" s="3">
        <v>0.61199074074074067</v>
      </c>
      <c r="AB37">
        <v>1</v>
      </c>
      <c r="AD37" s="7">
        <f t="shared" si="6"/>
        <v>5.2532821526795344</v>
      </c>
      <c r="AE37" s="7">
        <f t="shared" si="7"/>
        <v>7.9751720420329457</v>
      </c>
      <c r="AF37" s="7">
        <f t="shared" si="8"/>
        <v>2.7218898893534114</v>
      </c>
      <c r="AG37" s="7">
        <f t="shared" si="9"/>
        <v>1.1706415949693403</v>
      </c>
      <c r="AJ37">
        <f>ABS(100*(AD37-AD38)/(AVERAGE(AD37:AD38)))</f>
        <v>0.18017652554292074</v>
      </c>
      <c r="AO37">
        <f>ABS(100*(AE37-AE38)/(AVERAGE(AE37:AE38)))</f>
        <v>0.56739443083656527</v>
      </c>
      <c r="AT37">
        <f>ABS(100*(AF37-AF38)/(AVERAGE(AF37:AF38)))</f>
        <v>1.9945413703636579</v>
      </c>
      <c r="AY37">
        <f>ABS(100*(AG37-AG38)/(AVERAGE(AG37:AG38)))</f>
        <v>2.2177912539738385</v>
      </c>
      <c r="BC37" s="7">
        <f>AVERAGE(AD37:AD38)</f>
        <v>5.2485538217209209</v>
      </c>
      <c r="BD37" s="7">
        <f>AVERAGE(AE37:AE38)</f>
        <v>7.9978617531195493</v>
      </c>
      <c r="BE37" s="7">
        <f>AVERAGE(AF37:AF38)</f>
        <v>2.7493079313986288</v>
      </c>
      <c r="BF37" s="7">
        <f>AVERAGE(AG37:AG38)</f>
        <v>1.1837683504410361</v>
      </c>
    </row>
    <row r="38" spans="1:58" x14ac:dyDescent="0.35">
      <c r="A38">
        <v>27</v>
      </c>
      <c r="B38">
        <v>15</v>
      </c>
      <c r="C38" t="s">
        <v>268</v>
      </c>
      <c r="D38" t="s">
        <v>24</v>
      </c>
      <c r="E38" t="s">
        <v>66</v>
      </c>
      <c r="G38">
        <v>0.5</v>
      </c>
      <c r="H38">
        <v>0.5</v>
      </c>
      <c r="I38">
        <v>3863</v>
      </c>
      <c r="J38">
        <v>8001</v>
      </c>
      <c r="L38">
        <v>12724</v>
      </c>
      <c r="M38">
        <v>4.3230000000000004</v>
      </c>
      <c r="N38">
        <v>8.7750000000000004</v>
      </c>
      <c r="O38">
        <v>4.452</v>
      </c>
      <c r="Q38">
        <v>1.3320000000000001</v>
      </c>
      <c r="R38">
        <v>1</v>
      </c>
      <c r="S38">
        <v>0</v>
      </c>
      <c r="T38">
        <v>0</v>
      </c>
      <c r="V38">
        <v>0</v>
      </c>
      <c r="Y38" s="4">
        <v>43888</v>
      </c>
      <c r="Z38" s="3">
        <v>0.61789351851851848</v>
      </c>
      <c r="AB38">
        <v>1</v>
      </c>
      <c r="AD38" s="7">
        <f t="shared" si="6"/>
        <v>5.2438254907623074</v>
      </c>
      <c r="AE38" s="7">
        <f t="shared" si="7"/>
        <v>8.0205514642061537</v>
      </c>
      <c r="AF38" s="7">
        <f t="shared" si="8"/>
        <v>2.7767259734438463</v>
      </c>
      <c r="AG38" s="7">
        <f t="shared" si="9"/>
        <v>1.196895105912732</v>
      </c>
    </row>
    <row r="39" spans="1:58" x14ac:dyDescent="0.35">
      <c r="A39">
        <v>28</v>
      </c>
      <c r="B39">
        <v>16</v>
      </c>
      <c r="C39" t="s">
        <v>269</v>
      </c>
      <c r="D39" t="s">
        <v>24</v>
      </c>
      <c r="E39" t="s">
        <v>66</v>
      </c>
      <c r="G39">
        <v>0.5</v>
      </c>
      <c r="H39">
        <v>0.5</v>
      </c>
      <c r="I39">
        <v>2592</v>
      </c>
      <c r="J39">
        <v>9008</v>
      </c>
      <c r="L39">
        <v>3819</v>
      </c>
      <c r="M39">
        <v>2.9359999999999999</v>
      </c>
      <c r="N39">
        <v>9.8580000000000005</v>
      </c>
      <c r="O39">
        <v>6.9219999999999997</v>
      </c>
      <c r="Q39">
        <v>0.433</v>
      </c>
      <c r="R39">
        <v>1</v>
      </c>
      <c r="S39">
        <v>0</v>
      </c>
      <c r="T39">
        <v>0</v>
      </c>
      <c r="V39">
        <v>0</v>
      </c>
      <c r="Y39" s="4">
        <v>43888</v>
      </c>
      <c r="Z39" s="3">
        <v>0.62827546296296299</v>
      </c>
      <c r="AB39">
        <v>1</v>
      </c>
      <c r="AD39" s="7">
        <f t="shared" si="6"/>
        <v>3.5267658769342654</v>
      </c>
      <c r="AE39" s="7">
        <f t="shared" si="7"/>
        <v>9.0360420892821498</v>
      </c>
      <c r="AF39" s="7">
        <f t="shared" si="8"/>
        <v>5.5092762123478849</v>
      </c>
      <c r="AG39" s="7">
        <f t="shared" si="9"/>
        <v>0.35289685699249485</v>
      </c>
      <c r="AJ39">
        <f>ABS(100*(AD39-AD40)/(AVERAGE(AD39:AD40)))</f>
        <v>1.855733139210213</v>
      </c>
      <c r="AO39">
        <f>ABS(100*(AE39-AE40)/(AVERAGE(AE39:AE40)))</f>
        <v>1.7478860682826121</v>
      </c>
      <c r="AT39">
        <f>ABS(100*(AF39-AF40)/(AVERAGE(AF39:AF40)))</f>
        <v>3.9879614497170675</v>
      </c>
      <c r="AY39">
        <f>ABS(100*(AG39-AG40)/(AVERAGE(AG39:AG40)))</f>
        <v>0.2682112728031098</v>
      </c>
      <c r="BC39" s="7">
        <f>AVERAGE(AD39:AD40)</f>
        <v>3.4943430360751995</v>
      </c>
      <c r="BD39" s="7">
        <f>AVERAGE(AE39:AE40)</f>
        <v>9.1157081859862252</v>
      </c>
      <c r="BE39" s="7">
        <f>AVERAGE(AF39:AF40)</f>
        <v>5.6213651499110258</v>
      </c>
      <c r="BF39" s="7">
        <f>AVERAGE(AG39:AG40)</f>
        <v>0.35337074708172572</v>
      </c>
    </row>
    <row r="40" spans="1:58" x14ac:dyDescent="0.35">
      <c r="A40">
        <v>29</v>
      </c>
      <c r="B40">
        <v>16</v>
      </c>
      <c r="C40" t="s">
        <v>269</v>
      </c>
      <c r="D40" t="s">
        <v>24</v>
      </c>
      <c r="E40" t="s">
        <v>66</v>
      </c>
      <c r="G40">
        <v>0.5</v>
      </c>
      <c r="H40">
        <v>0.5</v>
      </c>
      <c r="I40">
        <v>2544</v>
      </c>
      <c r="J40">
        <v>9166</v>
      </c>
      <c r="L40">
        <v>3829</v>
      </c>
      <c r="M40">
        <v>2.8839999999999999</v>
      </c>
      <c r="N40">
        <v>10.028</v>
      </c>
      <c r="O40">
        <v>7.1440000000000001</v>
      </c>
      <c r="Q40">
        <v>0.434</v>
      </c>
      <c r="R40">
        <v>1</v>
      </c>
      <c r="S40">
        <v>0</v>
      </c>
      <c r="T40">
        <v>0</v>
      </c>
      <c r="V40">
        <v>0</v>
      </c>
      <c r="Y40" s="4">
        <v>43888</v>
      </c>
      <c r="Z40" s="3">
        <v>0.63424768518518515</v>
      </c>
      <c r="AB40">
        <v>1</v>
      </c>
      <c r="AD40" s="7">
        <f t="shared" si="6"/>
        <v>3.4619201952161336</v>
      </c>
      <c r="AE40" s="7">
        <f t="shared" si="7"/>
        <v>9.1953742826903007</v>
      </c>
      <c r="AF40" s="7">
        <f t="shared" si="8"/>
        <v>5.7334540874741666</v>
      </c>
      <c r="AG40" s="7">
        <f t="shared" si="9"/>
        <v>0.3538446371709566</v>
      </c>
      <c r="BB40" s="2"/>
    </row>
    <row r="41" spans="1:58" x14ac:dyDescent="0.35">
      <c r="A41">
        <v>30</v>
      </c>
      <c r="B41">
        <v>17</v>
      </c>
      <c r="C41" t="s">
        <v>270</v>
      </c>
      <c r="D41" t="s">
        <v>24</v>
      </c>
      <c r="E41" t="s">
        <v>66</v>
      </c>
      <c r="G41">
        <v>0.5</v>
      </c>
      <c r="H41">
        <v>0.5</v>
      </c>
      <c r="I41">
        <v>3224</v>
      </c>
      <c r="J41">
        <v>6734</v>
      </c>
      <c r="L41">
        <v>5253</v>
      </c>
      <c r="M41">
        <v>3.6269999999999998</v>
      </c>
      <c r="N41">
        <v>7.4039999999999999</v>
      </c>
      <c r="O41">
        <v>3.7770000000000001</v>
      </c>
      <c r="Q41">
        <v>0.59199999999999997</v>
      </c>
      <c r="R41">
        <v>1</v>
      </c>
      <c r="S41">
        <v>0</v>
      </c>
      <c r="T41">
        <v>0</v>
      </c>
      <c r="V41">
        <v>0</v>
      </c>
      <c r="Y41" s="4">
        <v>43888</v>
      </c>
      <c r="Z41" s="3">
        <v>0.64443287037037034</v>
      </c>
      <c r="AB41">
        <v>1</v>
      </c>
      <c r="AD41" s="7">
        <f t="shared" si="6"/>
        <v>4.3805673528896723</v>
      </c>
      <c r="AE41" s="7">
        <f t="shared" si="7"/>
        <v>6.742868622129401</v>
      </c>
      <c r="AF41" s="7">
        <f t="shared" si="8"/>
        <v>2.3623012692397287</v>
      </c>
      <c r="AG41" s="7">
        <f t="shared" si="9"/>
        <v>0.48880853458391771</v>
      </c>
      <c r="AJ41">
        <f>ABS(100*(AD41-AD42)/(AVERAGE(AD41:AD42)))</f>
        <v>1.4287583199333369</v>
      </c>
      <c r="AO41">
        <f>ABS(100*(AE41-AE42)/(AVERAGE(AE41:AE42)))</f>
        <v>1.1597666630297643</v>
      </c>
      <c r="AT41">
        <f>ABS(100*(AF41-AF42)/(AVERAGE(AF41:AF42)))</f>
        <v>5.7878623825459385</v>
      </c>
      <c r="AY41">
        <f>ABS(100*(AG41-AG42)/(AVERAGE(AG41:AG42)))</f>
        <v>1.8061626040635939</v>
      </c>
      <c r="BC41" s="7">
        <f>AVERAGE(AD41:AD42)</f>
        <v>4.3494954637330672</v>
      </c>
      <c r="BD41" s="7">
        <f>AVERAGE(AE41:AE42)</f>
        <v>6.7821974546795136</v>
      </c>
      <c r="BE41" s="7">
        <f>AVERAGE(AF41:AF42)</f>
        <v>2.4327019909464465</v>
      </c>
      <c r="BF41" s="7">
        <f>AVERAGE(AG41:AG42)</f>
        <v>0.49326310142268814</v>
      </c>
    </row>
    <row r="42" spans="1:58" x14ac:dyDescent="0.35">
      <c r="A42">
        <v>31</v>
      </c>
      <c r="B42">
        <v>17</v>
      </c>
      <c r="C42" t="s">
        <v>270</v>
      </c>
      <c r="D42" t="s">
        <v>24</v>
      </c>
      <c r="E42" t="s">
        <v>66</v>
      </c>
      <c r="G42">
        <v>0.5</v>
      </c>
      <c r="H42">
        <v>0.5</v>
      </c>
      <c r="I42">
        <v>3178</v>
      </c>
      <c r="J42">
        <v>6812</v>
      </c>
      <c r="L42">
        <v>5347</v>
      </c>
      <c r="M42">
        <v>3.5750000000000002</v>
      </c>
      <c r="N42">
        <v>7.4880000000000004</v>
      </c>
      <c r="O42">
        <v>3.9129999999999998</v>
      </c>
      <c r="Q42">
        <v>0.60199999999999998</v>
      </c>
      <c r="R42">
        <v>1</v>
      </c>
      <c r="S42">
        <v>0</v>
      </c>
      <c r="T42">
        <v>0</v>
      </c>
      <c r="V42">
        <v>0</v>
      </c>
      <c r="Y42" s="4">
        <v>43888</v>
      </c>
      <c r="Z42" s="3">
        <v>0.65030092592592592</v>
      </c>
      <c r="AB42">
        <v>1</v>
      </c>
      <c r="AD42" s="7">
        <f t="shared" si="6"/>
        <v>4.318423574576463</v>
      </c>
      <c r="AE42" s="7">
        <f t="shared" si="7"/>
        <v>6.8215262872296272</v>
      </c>
      <c r="AF42" s="7">
        <f t="shared" si="8"/>
        <v>2.5031027126531642</v>
      </c>
      <c r="AG42" s="7">
        <f t="shared" si="9"/>
        <v>0.49771766826145858</v>
      </c>
    </row>
    <row r="43" spans="1:58" x14ac:dyDescent="0.35">
      <c r="A43">
        <v>32</v>
      </c>
      <c r="B43">
        <v>18</v>
      </c>
      <c r="C43" t="s">
        <v>271</v>
      </c>
      <c r="D43" t="s">
        <v>24</v>
      </c>
      <c r="E43" t="s">
        <v>66</v>
      </c>
      <c r="G43">
        <v>0.5</v>
      </c>
      <c r="H43">
        <v>0.5</v>
      </c>
      <c r="I43">
        <v>3440</v>
      </c>
      <c r="J43">
        <v>7309</v>
      </c>
      <c r="L43">
        <v>9078</v>
      </c>
      <c r="M43">
        <v>3.8620000000000001</v>
      </c>
      <c r="N43">
        <v>8.0269999999999992</v>
      </c>
      <c r="O43">
        <v>4.165</v>
      </c>
      <c r="Q43">
        <v>0.98899999999999999</v>
      </c>
      <c r="R43">
        <v>1</v>
      </c>
      <c r="S43">
        <v>0</v>
      </c>
      <c r="T43">
        <v>0</v>
      </c>
      <c r="V43">
        <v>0</v>
      </c>
      <c r="Y43" s="4">
        <v>43888</v>
      </c>
      <c r="Z43" s="3">
        <v>0.66059027777777779</v>
      </c>
      <c r="AB43">
        <v>1</v>
      </c>
      <c r="AD43" s="7">
        <f t="shared" si="6"/>
        <v>4.6723729206212674</v>
      </c>
      <c r="AE43" s="7">
        <f t="shared" si="7"/>
        <v>7.3227167943426075</v>
      </c>
      <c r="AF43" s="7">
        <f t="shared" si="8"/>
        <v>2.6503438737213401</v>
      </c>
      <c r="AG43" s="7">
        <f t="shared" si="9"/>
        <v>0.85133445284555809</v>
      </c>
      <c r="AJ43">
        <f>ABS(100*(AD43-AD44)/(AVERAGE(AD43:AD44)))</f>
        <v>0.17363227244519092</v>
      </c>
      <c r="AO43">
        <f>ABS(100*(AE43-AE44)/(AVERAGE(AE43:AE44)))</f>
        <v>0.11010956095659973</v>
      </c>
      <c r="AT43">
        <f>ABS(100*(AF43-AF44)/(AVERAGE(AF43:AF44)))</f>
        <v>0.60837262128316416</v>
      </c>
      <c r="AY43">
        <f>ABS(100*(AG43-AG44)/(AVERAGE(AG43:AG44)))</f>
        <v>1.1291424501500493</v>
      </c>
      <c r="BC43" s="7">
        <f>AVERAGE(AD43:AD44)</f>
        <v>4.6683200655138837</v>
      </c>
      <c r="BD43" s="7">
        <f>AVERAGE(AE43:AE44)</f>
        <v>7.3267505207580035</v>
      </c>
      <c r="BE43" s="7">
        <f>AVERAGE(AF43:AF44)</f>
        <v>2.6584304552441194</v>
      </c>
      <c r="BF43" s="7">
        <f>AVERAGE(AG43:AG44)</f>
        <v>0.85616813175571327</v>
      </c>
    </row>
    <row r="44" spans="1:58" x14ac:dyDescent="0.35">
      <c r="A44">
        <v>33</v>
      </c>
      <c r="B44">
        <v>18</v>
      </c>
      <c r="C44" t="s">
        <v>271</v>
      </c>
      <c r="D44" t="s">
        <v>24</v>
      </c>
      <c r="E44" t="s">
        <v>66</v>
      </c>
      <c r="G44">
        <v>0.5</v>
      </c>
      <c r="H44">
        <v>0.5</v>
      </c>
      <c r="I44">
        <v>3434</v>
      </c>
      <c r="J44">
        <v>7317</v>
      </c>
      <c r="L44">
        <v>9180</v>
      </c>
      <c r="M44">
        <v>3.8559999999999999</v>
      </c>
      <c r="N44">
        <v>8.0359999999999996</v>
      </c>
      <c r="O44">
        <v>4.18</v>
      </c>
      <c r="Q44">
        <v>0.999</v>
      </c>
      <c r="R44">
        <v>1</v>
      </c>
      <c r="S44">
        <v>0</v>
      </c>
      <c r="T44">
        <v>0</v>
      </c>
      <c r="V44">
        <v>0</v>
      </c>
      <c r="Y44" s="4">
        <v>43888</v>
      </c>
      <c r="Z44" s="3">
        <v>0.66646990740740741</v>
      </c>
      <c r="AB44">
        <v>1</v>
      </c>
      <c r="AD44" s="7">
        <f t="shared" si="6"/>
        <v>4.6642672104065008</v>
      </c>
      <c r="AE44" s="7">
        <f t="shared" si="7"/>
        <v>7.3307842471733995</v>
      </c>
      <c r="AF44" s="7">
        <f t="shared" si="8"/>
        <v>2.6665170367668987</v>
      </c>
      <c r="AG44" s="7">
        <f t="shared" si="9"/>
        <v>0.86100181066586845</v>
      </c>
    </row>
    <row r="45" spans="1:58" x14ac:dyDescent="0.35">
      <c r="A45">
        <v>34</v>
      </c>
      <c r="B45">
        <v>19</v>
      </c>
      <c r="C45" t="s">
        <v>272</v>
      </c>
      <c r="D45" t="s">
        <v>24</v>
      </c>
      <c r="E45" t="s">
        <v>66</v>
      </c>
      <c r="G45">
        <v>0.5</v>
      </c>
      <c r="H45">
        <v>0.5</v>
      </c>
      <c r="I45">
        <v>5531</v>
      </c>
      <c r="J45">
        <v>13512</v>
      </c>
      <c r="L45">
        <v>11878</v>
      </c>
      <c r="M45">
        <v>6.1390000000000002</v>
      </c>
      <c r="N45">
        <v>14.651</v>
      </c>
      <c r="O45">
        <v>8.5120000000000005</v>
      </c>
      <c r="Q45">
        <v>1.2549999999999999</v>
      </c>
      <c r="R45">
        <v>1</v>
      </c>
      <c r="S45">
        <v>0</v>
      </c>
      <c r="T45">
        <v>0</v>
      </c>
      <c r="V45">
        <v>0</v>
      </c>
      <c r="Y45" s="4">
        <v>43888</v>
      </c>
      <c r="Z45" s="3">
        <v>0.67710648148148145</v>
      </c>
      <c r="AB45">
        <v>1</v>
      </c>
      <c r="AD45" s="7">
        <f t="shared" si="6"/>
        <v>7.4972129304674002</v>
      </c>
      <c r="AE45" s="7">
        <f t="shared" si="7"/>
        <v>13.578018033018292</v>
      </c>
      <c r="AF45" s="7">
        <f t="shared" si="8"/>
        <v>6.080805102550892</v>
      </c>
      <c r="AG45" s="7">
        <f t="shared" si="9"/>
        <v>1.1167129028148635</v>
      </c>
      <c r="AJ45">
        <f>ABS(100*(AD45-AD46)/(AVERAGE(AD45:AD46)))</f>
        <v>1.9652161108348802</v>
      </c>
      <c r="AL45">
        <f>100*((AVERAGE(AD45:AD46)*50)-(AVERAGE(AD43:AD44)*50))/(1000*0.15)</f>
        <v>91.864715767353928</v>
      </c>
      <c r="AO45">
        <f>ABS(100*(AE45-AE46)/(AVERAGE(AE45:AE46)))</f>
        <v>0.22305677210464964</v>
      </c>
      <c r="AQ45">
        <f>100*((AVERAGE(AE45:AE46)*50)-(AVERAGE(AE43:AE44)*50))/(2000*0.15)</f>
        <v>103.93568397004256</v>
      </c>
      <c r="AT45">
        <f>ABS(100*(AF45-AF46)/(AVERAGE(AF45:AF46)))</f>
        <v>1.8839681714894985</v>
      </c>
      <c r="AV45">
        <f>100*((AVERAGE(AF45:AF46)*50)-(AVERAGE(AF43:AF44)*50))/(1000*0.15)</f>
        <v>116.00665217273117</v>
      </c>
      <c r="AY45">
        <f>ABS(100*(AG45-AG46)/(AVERAGE(AG45:AG46)))</f>
        <v>1.9914453447449261</v>
      </c>
      <c r="BA45">
        <f>100*((AVERAGE(AG45:AG46)*50)-(AVERAGE(AG43:AG44)*50))/(100*0.15)</f>
        <v>90.591988724640856</v>
      </c>
      <c r="BC45" s="7">
        <f>AVERAGE(AD45:AD46)</f>
        <v>7.4242615385345019</v>
      </c>
      <c r="BD45" s="7">
        <f>AVERAGE(AE45:AE46)</f>
        <v>13.562891558960557</v>
      </c>
      <c r="BE45" s="7">
        <f>AVERAGE(AF45:AF46)</f>
        <v>6.1386300204260547</v>
      </c>
      <c r="BF45" s="7">
        <f>AVERAGE(AG45:AG46)</f>
        <v>1.1279440979296358</v>
      </c>
    </row>
    <row r="46" spans="1:58" x14ac:dyDescent="0.35">
      <c r="A46">
        <v>35</v>
      </c>
      <c r="B46">
        <v>19</v>
      </c>
      <c r="C46" t="s">
        <v>272</v>
      </c>
      <c r="D46" t="s">
        <v>24</v>
      </c>
      <c r="E46" t="s">
        <v>66</v>
      </c>
      <c r="G46">
        <v>0.5</v>
      </c>
      <c r="H46">
        <v>0.5</v>
      </c>
      <c r="I46">
        <v>5423</v>
      </c>
      <c r="J46">
        <v>13482</v>
      </c>
      <c r="L46">
        <v>12115</v>
      </c>
      <c r="M46">
        <v>6.0220000000000002</v>
      </c>
      <c r="N46">
        <v>14.62</v>
      </c>
      <c r="O46">
        <v>8.5980000000000008</v>
      </c>
      <c r="Q46">
        <v>1.2769999999999999</v>
      </c>
      <c r="R46">
        <v>1</v>
      </c>
      <c r="S46">
        <v>0</v>
      </c>
      <c r="T46">
        <v>0</v>
      </c>
      <c r="V46">
        <v>0</v>
      </c>
      <c r="Y46" s="4">
        <v>43888</v>
      </c>
      <c r="Z46" s="3">
        <v>0.68312499999999998</v>
      </c>
      <c r="AB46">
        <v>1</v>
      </c>
      <c r="AD46" s="7">
        <f t="shared" si="6"/>
        <v>7.3513101466016026</v>
      </c>
      <c r="AE46" s="7">
        <f t="shared" si="7"/>
        <v>13.547765084902821</v>
      </c>
      <c r="AF46" s="7">
        <f t="shared" si="8"/>
        <v>6.1964549383012182</v>
      </c>
      <c r="AG46" s="7">
        <f t="shared" si="9"/>
        <v>1.1391752930444083</v>
      </c>
    </row>
    <row r="47" spans="1:58" x14ac:dyDescent="0.35">
      <c r="A47">
        <v>36</v>
      </c>
      <c r="B47">
        <v>20</v>
      </c>
      <c r="C47" t="s">
        <v>266</v>
      </c>
      <c r="D47" t="s">
        <v>24</v>
      </c>
      <c r="E47" t="s">
        <v>66</v>
      </c>
      <c r="G47">
        <v>0.5</v>
      </c>
      <c r="H47">
        <v>0.5</v>
      </c>
      <c r="I47">
        <v>1971</v>
      </c>
      <c r="J47">
        <v>5880</v>
      </c>
      <c r="L47">
        <v>2169</v>
      </c>
      <c r="M47">
        <v>2.2589999999999999</v>
      </c>
      <c r="N47">
        <v>6.476</v>
      </c>
      <c r="O47">
        <v>4.2169999999999996</v>
      </c>
      <c r="Q47">
        <v>0.24299999999999999</v>
      </c>
      <c r="R47">
        <v>1</v>
      </c>
      <c r="S47">
        <v>0</v>
      </c>
      <c r="T47">
        <v>0</v>
      </c>
      <c r="V47">
        <v>0</v>
      </c>
      <c r="Y47" s="4">
        <v>43888</v>
      </c>
      <c r="Z47" s="3">
        <v>0.69349537037037035</v>
      </c>
      <c r="AB47">
        <v>1</v>
      </c>
      <c r="AD47" s="7">
        <f t="shared" si="6"/>
        <v>2.6878248697059308</v>
      </c>
      <c r="AE47" s="7">
        <f t="shared" si="7"/>
        <v>5.8816680324423078</v>
      </c>
      <c r="AF47" s="7">
        <f t="shared" si="8"/>
        <v>3.193843162736377</v>
      </c>
      <c r="AG47" s="7">
        <f t="shared" si="9"/>
        <v>0.19651312754629699</v>
      </c>
      <c r="AJ47">
        <f>ABS(100*(AD47-AD48)/(AVERAGE(AD47:AD48)))</f>
        <v>3.9988130662090238</v>
      </c>
      <c r="AK47">
        <f>ABS(100*((AVERAGE(AD47:AD48)-AVERAGE(AD33:AD34))/(AVERAGE(AD33:AD34,AD47:AD48))))</f>
        <v>2.5966218546220108</v>
      </c>
      <c r="AO47">
        <f>ABS(100*(AE47-AE48)/(AVERAGE(AE47:AE48)))</f>
        <v>0.87060567196180383</v>
      </c>
      <c r="AP47">
        <f>ABS(100*((AVERAGE(AE47:AE48)-AVERAGE(AE33:AE34))/(AVERAGE(AE33:AE34,AE47:AE48))))</f>
        <v>1.314491536347387</v>
      </c>
      <c r="AT47">
        <f>ABS(100*(AF47-AF48)/(AVERAGE(AF47:AF48)))</f>
        <v>4.7919465360862965</v>
      </c>
      <c r="AU47">
        <f>ABS(100*((AVERAGE(AF47:AF48)-AVERAGE(AF33:AF34))/(AVERAGE(AF33:AF34,AF47:AF48))))</f>
        <v>0.29372882982091175</v>
      </c>
      <c r="AY47">
        <f>ABS(100*(AG47-AG48)/(AVERAGE(AG47:AG48)))</f>
        <v>0</v>
      </c>
      <c r="AZ47">
        <f>ABS(100*((AVERAGE(AG47:AG48)-AVERAGE(AG33:AG34))/(AVERAGE(AG33:AG34,AG47:AG48))))</f>
        <v>12.014904213081005</v>
      </c>
      <c r="BC47" s="7">
        <f>AVERAGE(AD47:AD48)</f>
        <v>2.635137753309948</v>
      </c>
      <c r="BD47" s="7">
        <f>AVERAGE(AE47:AE48)</f>
        <v>5.9073830383404591</v>
      </c>
      <c r="BE47" s="7">
        <f>AVERAGE(AF47:AF48)</f>
        <v>3.2722452850305102</v>
      </c>
      <c r="BF47" s="7">
        <f>AVERAGE(AG47:AG48)</f>
        <v>0.19651312754629699</v>
      </c>
    </row>
    <row r="48" spans="1:58" x14ac:dyDescent="0.35">
      <c r="A48">
        <v>37</v>
      </c>
      <c r="B48">
        <v>20</v>
      </c>
      <c r="C48" t="s">
        <v>266</v>
      </c>
      <c r="D48" t="s">
        <v>24</v>
      </c>
      <c r="E48" t="s">
        <v>66</v>
      </c>
      <c r="G48">
        <v>0.5</v>
      </c>
      <c r="H48">
        <v>0.5</v>
      </c>
      <c r="I48">
        <v>1893</v>
      </c>
      <c r="J48">
        <v>5931</v>
      </c>
      <c r="L48">
        <v>2169</v>
      </c>
      <c r="M48">
        <v>2.1739999999999999</v>
      </c>
      <c r="N48">
        <v>6.532</v>
      </c>
      <c r="O48">
        <v>4.3579999999999997</v>
      </c>
      <c r="Q48">
        <v>0.24299999999999999</v>
      </c>
      <c r="R48">
        <v>1</v>
      </c>
      <c r="S48">
        <v>0</v>
      </c>
      <c r="T48">
        <v>0</v>
      </c>
      <c r="V48">
        <v>0</v>
      </c>
      <c r="Y48" s="4">
        <v>43888</v>
      </c>
      <c r="Z48" s="3">
        <v>0.69930555555555562</v>
      </c>
      <c r="AB48">
        <v>1</v>
      </c>
      <c r="AD48" s="7">
        <f t="shared" si="6"/>
        <v>2.5824506369139657</v>
      </c>
      <c r="AE48" s="7">
        <f t="shared" si="7"/>
        <v>5.9330980442386094</v>
      </c>
      <c r="AF48" s="7">
        <f t="shared" si="8"/>
        <v>3.3506474073246437</v>
      </c>
      <c r="AG48" s="7">
        <f t="shared" si="9"/>
        <v>0.19651312754629699</v>
      </c>
    </row>
    <row r="49" spans="1:58" x14ac:dyDescent="0.35">
      <c r="A49">
        <v>38</v>
      </c>
      <c r="B49">
        <v>2</v>
      </c>
      <c r="D49" t="s">
        <v>46</v>
      </c>
      <c r="Y49" s="4">
        <v>43888</v>
      </c>
      <c r="Z49" s="3">
        <v>0.70357638888888896</v>
      </c>
      <c r="AB49">
        <v>1</v>
      </c>
      <c r="AD49" s="7" t="e">
        <f t="shared" si="6"/>
        <v>#DIV/0!</v>
      </c>
      <c r="AE49" s="7" t="e">
        <f t="shared" si="7"/>
        <v>#DIV/0!</v>
      </c>
      <c r="AF49" s="7" t="e">
        <f t="shared" si="8"/>
        <v>#DIV/0!</v>
      </c>
      <c r="AG49" s="7" t="e">
        <f t="shared" si="9"/>
        <v>#DIV/0!</v>
      </c>
    </row>
    <row r="50" spans="1:58" x14ac:dyDescent="0.35">
      <c r="A50">
        <v>39</v>
      </c>
      <c r="B50">
        <v>3</v>
      </c>
      <c r="C50" t="s">
        <v>44</v>
      </c>
      <c r="D50" t="s">
        <v>24</v>
      </c>
      <c r="E50" t="s">
        <v>66</v>
      </c>
      <c r="G50">
        <v>0.5</v>
      </c>
      <c r="H50">
        <v>0.5</v>
      </c>
      <c r="I50">
        <v>52</v>
      </c>
      <c r="J50">
        <v>210</v>
      </c>
      <c r="L50">
        <v>88</v>
      </c>
      <c r="M50">
        <v>6.4000000000000001E-2</v>
      </c>
      <c r="N50">
        <v>0.23300000000000001</v>
      </c>
      <c r="O50">
        <v>0.16900000000000001</v>
      </c>
      <c r="Q50">
        <v>8.9999999999999993E-3</v>
      </c>
      <c r="R50">
        <v>1</v>
      </c>
      <c r="S50">
        <v>0</v>
      </c>
      <c r="T50">
        <v>0</v>
      </c>
      <c r="V50">
        <v>0</v>
      </c>
      <c r="Y50" s="4">
        <v>43888</v>
      </c>
      <c r="Z50" s="3">
        <v>0.71332175925925922</v>
      </c>
      <c r="AB50">
        <v>1</v>
      </c>
      <c r="AD50" s="7">
        <f t="shared" si="6"/>
        <v>9.5348552683104562E-2</v>
      </c>
      <c r="AE50" s="7">
        <f t="shared" si="7"/>
        <v>0.16386083861816891</v>
      </c>
      <c r="AF50" s="7">
        <f t="shared" si="8"/>
        <v>6.8512285935064351E-2</v>
      </c>
      <c r="AG50" s="7">
        <f t="shared" si="9"/>
        <v>-7.1992759160463451E-4</v>
      </c>
    </row>
    <row r="51" spans="1:58" x14ac:dyDescent="0.35">
      <c r="A51">
        <v>40</v>
      </c>
      <c r="B51">
        <v>3</v>
      </c>
      <c r="C51" t="s">
        <v>44</v>
      </c>
      <c r="D51" t="s">
        <v>24</v>
      </c>
      <c r="E51" t="s">
        <v>66</v>
      </c>
      <c r="G51">
        <v>0.5</v>
      </c>
      <c r="H51">
        <v>0.5</v>
      </c>
      <c r="I51">
        <v>43</v>
      </c>
      <c r="J51">
        <v>180</v>
      </c>
      <c r="L51">
        <v>91</v>
      </c>
      <c r="M51">
        <v>5.1999999999999998E-2</v>
      </c>
      <c r="N51">
        <v>0.2</v>
      </c>
      <c r="O51">
        <v>0.14799999999999999</v>
      </c>
      <c r="Q51">
        <v>8.9999999999999993E-3</v>
      </c>
      <c r="R51">
        <v>1</v>
      </c>
      <c r="S51">
        <v>0</v>
      </c>
      <c r="T51">
        <v>0</v>
      </c>
      <c r="V51">
        <v>0</v>
      </c>
      <c r="Y51" s="4">
        <v>43888</v>
      </c>
      <c r="Z51" s="3">
        <v>0.71870370370370373</v>
      </c>
      <c r="AB51">
        <v>1</v>
      </c>
      <c r="AD51" s="7">
        <f t="shared" si="6"/>
        <v>8.3189987360954773E-2</v>
      </c>
      <c r="AE51" s="7">
        <f t="shared" si="7"/>
        <v>0.13360789050269728</v>
      </c>
      <c r="AF51" s="7">
        <f t="shared" si="8"/>
        <v>5.0417903141742507E-2</v>
      </c>
      <c r="AG51" s="7">
        <f t="shared" si="9"/>
        <v>-4.3559353806609289E-4</v>
      </c>
    </row>
    <row r="52" spans="1:58" x14ac:dyDescent="0.35">
      <c r="A52">
        <v>41</v>
      </c>
      <c r="B52">
        <v>1</v>
      </c>
      <c r="C52" t="s">
        <v>45</v>
      </c>
      <c r="D52" t="s">
        <v>24</v>
      </c>
      <c r="E52" t="s">
        <v>66</v>
      </c>
      <c r="G52">
        <v>0.5</v>
      </c>
      <c r="H52">
        <v>0.5</v>
      </c>
      <c r="I52">
        <v>4336</v>
      </c>
      <c r="J52">
        <v>7787</v>
      </c>
      <c r="L52">
        <v>13833</v>
      </c>
      <c r="M52">
        <v>4.8380000000000001</v>
      </c>
      <c r="N52">
        <v>8.5440000000000005</v>
      </c>
      <c r="O52">
        <v>3.706</v>
      </c>
      <c r="Q52">
        <v>1.429</v>
      </c>
      <c r="R52">
        <v>1</v>
      </c>
      <c r="S52">
        <v>0</v>
      </c>
      <c r="T52">
        <v>0</v>
      </c>
      <c r="V52">
        <v>0</v>
      </c>
      <c r="Y52" s="4">
        <v>43888</v>
      </c>
      <c r="Z52" s="3">
        <v>0.72909722222222229</v>
      </c>
      <c r="AB52">
        <v>1</v>
      </c>
      <c r="AD52" s="7">
        <f t="shared" si="6"/>
        <v>5.8828256460264008</v>
      </c>
      <c r="AE52" s="7">
        <f t="shared" si="7"/>
        <v>7.8047471009824561</v>
      </c>
      <c r="AF52" s="7">
        <f t="shared" si="8"/>
        <v>1.9219214549560553</v>
      </c>
      <c r="AG52" s="7">
        <f t="shared" si="9"/>
        <v>1.3020039277041464</v>
      </c>
      <c r="AJ52">
        <f>ABS(100*(AD52-AD53)/(AVERAGE(AD52:AD53)))</f>
        <v>0.59529549846370622</v>
      </c>
      <c r="AO52">
        <f>ABS(100*(AE52-AE53)/(AVERAGE(AE52:AE53)))</f>
        <v>0.24519321983526307</v>
      </c>
      <c r="AT52">
        <f>ABS(100*(AF52-AF53)/(AVERAGE(AF52:AF53)))</f>
        <v>0.83411970098902566</v>
      </c>
      <c r="AY52">
        <f>ABS(100*(AG52-AG53)/(AVERAGE(AG52:AG53)))</f>
        <v>1.5744159925188455</v>
      </c>
      <c r="BC52" s="7">
        <f>AVERAGE(AD52:AD53)</f>
        <v>5.9003880181583952</v>
      </c>
      <c r="BD52" s="7">
        <f>AVERAGE(AE52:AE53)</f>
        <v>7.8143272012190224</v>
      </c>
      <c r="BE52" s="7">
        <f>AVERAGE(AF52:AF53)</f>
        <v>1.9139391830606267</v>
      </c>
      <c r="BF52" s="7">
        <f>AVERAGE(AG52:AG53)</f>
        <v>1.3123347316493801</v>
      </c>
    </row>
    <row r="53" spans="1:58" x14ac:dyDescent="0.35">
      <c r="A53">
        <v>42</v>
      </c>
      <c r="B53">
        <v>1</v>
      </c>
      <c r="C53" t="s">
        <v>45</v>
      </c>
      <c r="D53" t="s">
        <v>24</v>
      </c>
      <c r="E53" t="s">
        <v>66</v>
      </c>
      <c r="G53">
        <v>0.5</v>
      </c>
      <c r="H53">
        <v>0.5</v>
      </c>
      <c r="I53">
        <v>4362</v>
      </c>
      <c r="J53">
        <v>7806</v>
      </c>
      <c r="L53">
        <v>14051</v>
      </c>
      <c r="M53">
        <v>4.867</v>
      </c>
      <c r="N53">
        <v>8.5640000000000001</v>
      </c>
      <c r="O53">
        <v>3.698</v>
      </c>
      <c r="Q53">
        <v>1.448</v>
      </c>
      <c r="R53">
        <v>1</v>
      </c>
      <c r="S53">
        <v>0</v>
      </c>
      <c r="T53">
        <v>0</v>
      </c>
      <c r="V53">
        <v>0</v>
      </c>
      <c r="Y53" s="4">
        <v>43888</v>
      </c>
      <c r="Z53" s="3">
        <v>0.73517361111111112</v>
      </c>
      <c r="AB53">
        <v>1</v>
      </c>
      <c r="AD53" s="7">
        <f t="shared" si="6"/>
        <v>5.9179503902903896</v>
      </c>
      <c r="AE53" s="7">
        <f t="shared" si="7"/>
        <v>7.8239073014555878</v>
      </c>
      <c r="AF53" s="7">
        <f t="shared" si="8"/>
        <v>1.9059569111651982</v>
      </c>
      <c r="AG53" s="7">
        <f t="shared" si="9"/>
        <v>1.3226655355946135</v>
      </c>
    </row>
    <row r="54" spans="1:58" x14ac:dyDescent="0.35">
      <c r="A54">
        <v>43</v>
      </c>
      <c r="B54">
        <v>4</v>
      </c>
      <c r="C54" t="s">
        <v>106</v>
      </c>
      <c r="D54" t="s">
        <v>24</v>
      </c>
      <c r="E54" t="s">
        <v>66</v>
      </c>
      <c r="G54">
        <v>0.5</v>
      </c>
      <c r="H54">
        <v>0.5</v>
      </c>
      <c r="I54">
        <v>3750</v>
      </c>
      <c r="J54">
        <v>10875</v>
      </c>
      <c r="L54">
        <v>5829</v>
      </c>
      <c r="M54">
        <v>4.2</v>
      </c>
      <c r="N54">
        <v>11.856</v>
      </c>
      <c r="O54">
        <v>7.6559999999999997</v>
      </c>
      <c r="Q54">
        <v>0.65400000000000003</v>
      </c>
      <c r="R54">
        <v>1</v>
      </c>
      <c r="S54">
        <v>0</v>
      </c>
      <c r="T54">
        <v>0</v>
      </c>
      <c r="V54">
        <v>0</v>
      </c>
      <c r="Y54" s="4">
        <v>43888</v>
      </c>
      <c r="Z54" s="3">
        <v>0.74592592592592588</v>
      </c>
      <c r="AB54">
        <v>1</v>
      </c>
      <c r="AD54" s="7">
        <f t="shared" si="6"/>
        <v>5.0911679483842045</v>
      </c>
      <c r="AE54" s="7">
        <f t="shared" si="7"/>
        <v>10.918783893668335</v>
      </c>
      <c r="AF54" s="7">
        <f t="shared" si="8"/>
        <v>5.8276159452841307</v>
      </c>
      <c r="AG54" s="7">
        <f t="shared" si="9"/>
        <v>0.54340067286331761</v>
      </c>
      <c r="AI54">
        <f>ABS(100*(AVERAGE(AD54:AD55)-5)/5)</f>
        <v>0.66154050356754368</v>
      </c>
      <c r="AJ54">
        <f>ABS(100*(AD54-AD55)/(AVERAGE(AD54:AD55)))</f>
        <v>2.3083661511724261</v>
      </c>
      <c r="AN54">
        <f>ABS(100*(AVERAGE(AE54:AE55)-10)/10)</f>
        <v>9.3643144673569267</v>
      </c>
      <c r="AO54">
        <f>ABS(100*(AE54-AE55)/(AVERAGE(AE54:AE55)))</f>
        <v>0.32272964272318949</v>
      </c>
      <c r="AS54">
        <f>ABS(100*(AVERAGE(AF54:AF55)-5)/5)</f>
        <v>18.06708843114631</v>
      </c>
      <c r="AT54">
        <f>ABS(100*(AF54-AF55)/(AVERAGE(AF54:AF55)))</f>
        <v>2.5659471163245948</v>
      </c>
      <c r="AX54">
        <f>ABS(100*(AVERAGE(AG54:AG55)-0.5)/0.5)</f>
        <v>9.315147292232929</v>
      </c>
      <c r="AY54">
        <f>ABS(100*(AG54-AG55)/(AVERAGE(AG54:AG55)))</f>
        <v>1.1618018825365926</v>
      </c>
      <c r="BC54" s="7">
        <f>AVERAGE(AD54:AD55)</f>
        <v>5.0330770251783772</v>
      </c>
      <c r="BD54" s="7">
        <f>AVERAGE(AE54:AE55)</f>
        <v>10.936431446735693</v>
      </c>
      <c r="BE54" s="7">
        <f>AVERAGE(AF54:AF55)</f>
        <v>5.9033544215573155</v>
      </c>
      <c r="BF54" s="7">
        <f>AVERAGE(AG54:AG55)</f>
        <v>0.54657573646116464</v>
      </c>
    </row>
    <row r="55" spans="1:58" x14ac:dyDescent="0.35">
      <c r="A55">
        <v>44</v>
      </c>
      <c r="B55">
        <v>4</v>
      </c>
      <c r="C55" t="s">
        <v>106</v>
      </c>
      <c r="D55" t="s">
        <v>24</v>
      </c>
      <c r="E55" t="s">
        <v>66</v>
      </c>
      <c r="G55">
        <v>0.5</v>
      </c>
      <c r="H55">
        <v>0.5</v>
      </c>
      <c r="I55">
        <v>3664</v>
      </c>
      <c r="J55">
        <v>10910</v>
      </c>
      <c r="L55">
        <v>5896</v>
      </c>
      <c r="M55">
        <v>4.1050000000000004</v>
      </c>
      <c r="N55">
        <v>11.894</v>
      </c>
      <c r="O55">
        <v>7.7880000000000003</v>
      </c>
      <c r="Q55">
        <v>0.66200000000000003</v>
      </c>
      <c r="R55">
        <v>1</v>
      </c>
      <c r="S55">
        <v>0</v>
      </c>
      <c r="T55">
        <v>0</v>
      </c>
      <c r="V55">
        <v>0</v>
      </c>
      <c r="Y55" s="4">
        <v>43888</v>
      </c>
      <c r="Z55" s="3">
        <v>0.75197916666666664</v>
      </c>
      <c r="AB55">
        <v>1</v>
      </c>
      <c r="AD55" s="7">
        <f t="shared" si="6"/>
        <v>4.9749861019725508</v>
      </c>
      <c r="AE55" s="7">
        <f t="shared" si="7"/>
        <v>10.954078999803052</v>
      </c>
      <c r="AF55" s="7">
        <f t="shared" si="8"/>
        <v>5.9790928978305011</v>
      </c>
      <c r="AG55" s="7">
        <f t="shared" si="9"/>
        <v>0.54975080005901167</v>
      </c>
    </row>
    <row r="56" spans="1:58" x14ac:dyDescent="0.35">
      <c r="A56">
        <v>45</v>
      </c>
      <c r="B56">
        <v>2</v>
      </c>
      <c r="D56" t="s">
        <v>46</v>
      </c>
      <c r="Y56" s="4">
        <v>43888</v>
      </c>
      <c r="Z56" s="3">
        <v>0.75641203703703708</v>
      </c>
      <c r="AB56">
        <v>1</v>
      </c>
      <c r="AD56" s="7" t="e">
        <f t="shared" si="6"/>
        <v>#DIV/0!</v>
      </c>
      <c r="AE56" s="7" t="e">
        <f t="shared" si="7"/>
        <v>#DIV/0!</v>
      </c>
      <c r="AF56" s="7" t="e">
        <f t="shared" si="8"/>
        <v>#DIV/0!</v>
      </c>
      <c r="AG56" s="7" t="e">
        <f t="shared" si="9"/>
        <v>#DIV/0!</v>
      </c>
    </row>
    <row r="57" spans="1:58" x14ac:dyDescent="0.35">
      <c r="A57">
        <v>46</v>
      </c>
      <c r="B57">
        <v>21</v>
      </c>
      <c r="C57" t="s">
        <v>273</v>
      </c>
      <c r="D57" t="s">
        <v>24</v>
      </c>
      <c r="E57" t="s">
        <v>66</v>
      </c>
      <c r="G57">
        <v>0.5</v>
      </c>
      <c r="H57">
        <v>0.5</v>
      </c>
      <c r="I57">
        <v>2547</v>
      </c>
      <c r="J57">
        <v>8548</v>
      </c>
      <c r="L57">
        <v>3268</v>
      </c>
      <c r="M57">
        <v>2.887</v>
      </c>
      <c r="N57">
        <v>9.3640000000000008</v>
      </c>
      <c r="O57">
        <v>6.4770000000000003</v>
      </c>
      <c r="Q57">
        <v>0.371</v>
      </c>
      <c r="R57">
        <v>1</v>
      </c>
      <c r="S57">
        <v>0</v>
      </c>
      <c r="T57">
        <v>0</v>
      </c>
      <c r="V57">
        <v>0</v>
      </c>
      <c r="Y57" s="4">
        <v>43888</v>
      </c>
      <c r="Z57" s="3">
        <v>0.76675925925925925</v>
      </c>
      <c r="AB57">
        <v>1</v>
      </c>
      <c r="AD57" s="7">
        <f t="shared" si="6"/>
        <v>3.4659730503235169</v>
      </c>
      <c r="AE57" s="7">
        <f t="shared" si="7"/>
        <v>8.5721635515115846</v>
      </c>
      <c r="AF57" s="7">
        <f t="shared" si="8"/>
        <v>5.1061905011880677</v>
      </c>
      <c r="AG57" s="7">
        <f t="shared" si="9"/>
        <v>0.30067416915924933</v>
      </c>
      <c r="AJ57">
        <f>ABS(100*(AD57-AD58)/(AVERAGE(AD57:AD58)))</f>
        <v>1.9283148543820938</v>
      </c>
      <c r="AO57">
        <f>ABS(100*(AE57-AE58)/(AVERAGE(AE57:AE58)))</f>
        <v>0.52798367565720228</v>
      </c>
      <c r="AT57">
        <f>ABS(100*(AF57-AF58)/(AVERAGE(AF57:AF58)))</f>
        <v>2.1614978630246604</v>
      </c>
      <c r="AY57">
        <f>ABS(100*(AG57-AG58)/(AVERAGE(AG57:AG58)))</f>
        <v>1.1906984893507093</v>
      </c>
      <c r="BC57" s="7">
        <f>AVERAGE(AD57:AD58)</f>
        <v>3.4328747336132199</v>
      </c>
      <c r="BD57" s="7">
        <f>AVERAGE(AE57:AE58)</f>
        <v>8.594853262598189</v>
      </c>
      <c r="BE57" s="7">
        <f>AVERAGE(AF57:AF58)</f>
        <v>5.1619785289849691</v>
      </c>
      <c r="BF57" s="7">
        <f>AVERAGE(AG57:AG58)</f>
        <v>0.30247495149832676</v>
      </c>
    </row>
    <row r="58" spans="1:58" x14ac:dyDescent="0.35">
      <c r="A58">
        <v>47</v>
      </c>
      <c r="B58">
        <v>21</v>
      </c>
      <c r="C58" t="s">
        <v>273</v>
      </c>
      <c r="D58" t="s">
        <v>24</v>
      </c>
      <c r="E58" t="s">
        <v>66</v>
      </c>
      <c r="G58">
        <v>0.5</v>
      </c>
      <c r="H58">
        <v>0.5</v>
      </c>
      <c r="I58">
        <v>2498</v>
      </c>
      <c r="J58">
        <v>8593</v>
      </c>
      <c r="L58">
        <v>3306</v>
      </c>
      <c r="M58">
        <v>2.8340000000000001</v>
      </c>
      <c r="N58">
        <v>9.4120000000000008</v>
      </c>
      <c r="O58">
        <v>6.5780000000000003</v>
      </c>
      <c r="Q58">
        <v>0.375</v>
      </c>
      <c r="R58">
        <v>1</v>
      </c>
      <c r="S58">
        <v>0</v>
      </c>
      <c r="T58">
        <v>0</v>
      </c>
      <c r="V58">
        <v>0</v>
      </c>
      <c r="Y58" s="4">
        <v>43888</v>
      </c>
      <c r="Z58" s="3">
        <v>0.77265046296296302</v>
      </c>
      <c r="AB58">
        <v>1</v>
      </c>
      <c r="AD58" s="7">
        <f t="shared" si="6"/>
        <v>3.3997764169029234</v>
      </c>
      <c r="AE58" s="7">
        <f t="shared" si="7"/>
        <v>8.6175429736847935</v>
      </c>
      <c r="AF58" s="7">
        <f t="shared" si="8"/>
        <v>5.2177665567818696</v>
      </c>
      <c r="AG58" s="7">
        <f t="shared" si="9"/>
        <v>0.30427573383740419</v>
      </c>
    </row>
    <row r="59" spans="1:58" x14ac:dyDescent="0.35">
      <c r="A59">
        <v>48</v>
      </c>
      <c r="B59">
        <v>22</v>
      </c>
      <c r="C59" t="s">
        <v>274</v>
      </c>
      <c r="D59" t="s">
        <v>24</v>
      </c>
      <c r="E59" t="s">
        <v>66</v>
      </c>
      <c r="G59">
        <v>0.5</v>
      </c>
      <c r="H59">
        <v>0.5</v>
      </c>
      <c r="I59">
        <v>2528</v>
      </c>
      <c r="J59">
        <v>8592</v>
      </c>
      <c r="L59">
        <v>3576</v>
      </c>
      <c r="M59">
        <v>2.8660000000000001</v>
      </c>
      <c r="N59">
        <v>9.4120000000000008</v>
      </c>
      <c r="O59">
        <v>6.5449999999999999</v>
      </c>
      <c r="Q59">
        <v>0.40600000000000003</v>
      </c>
      <c r="R59">
        <v>1</v>
      </c>
      <c r="S59">
        <v>0</v>
      </c>
      <c r="T59">
        <v>0</v>
      </c>
      <c r="V59">
        <v>0</v>
      </c>
      <c r="Y59" s="4">
        <v>43888</v>
      </c>
      <c r="Z59" s="3">
        <v>0.78310185185185188</v>
      </c>
      <c r="AB59">
        <v>1</v>
      </c>
      <c r="AD59" s="7">
        <f t="shared" si="6"/>
        <v>3.4403049679767559</v>
      </c>
      <c r="AE59" s="7">
        <f t="shared" si="7"/>
        <v>8.6165345420809452</v>
      </c>
      <c r="AF59" s="7">
        <f t="shared" si="8"/>
        <v>5.1762295741041893</v>
      </c>
      <c r="AG59" s="7">
        <f t="shared" si="9"/>
        <v>0.32986579865587295</v>
      </c>
      <c r="AJ59">
        <f>ABS(100*(AD59-AD60)/(AVERAGE(AD59:AD60)))</f>
        <v>1.7029171511954797</v>
      </c>
      <c r="AO59">
        <f>ABS(100*(AE59-AE60)/(AVERAGE(AE59:AE60)))</f>
        <v>0.17539775690362475</v>
      </c>
      <c r="AT59">
        <f>ABS(100*(AF59-AF60)/(AVERAGE(AF59:AF60)))</f>
        <v>1.4045591563141291</v>
      </c>
      <c r="AY59">
        <f>ABS(100*(AG59-AG60)/(AVERAGE(AG59:AG60)))</f>
        <v>0.66303361419153406</v>
      </c>
      <c r="BC59" s="7">
        <f>AVERAGE(AD59:AD60)</f>
        <v>3.4112595063738427</v>
      </c>
      <c r="BD59" s="7">
        <f>AVERAGE(AE59:AE60)</f>
        <v>8.6240977791098121</v>
      </c>
      <c r="BE59" s="7">
        <f>AVERAGE(AF59:AF60)</f>
        <v>5.2128382727359694</v>
      </c>
      <c r="BF59" s="7">
        <f>AVERAGE(AG59:AG60)</f>
        <v>0.32877585145064187</v>
      </c>
    </row>
    <row r="60" spans="1:58" x14ac:dyDescent="0.35">
      <c r="A60">
        <v>49</v>
      </c>
      <c r="B60">
        <v>22</v>
      </c>
      <c r="C60" t="s">
        <v>274</v>
      </c>
      <c r="D60" t="s">
        <v>24</v>
      </c>
      <c r="E60" t="s">
        <v>66</v>
      </c>
      <c r="G60">
        <v>0.5</v>
      </c>
      <c r="H60">
        <v>0.5</v>
      </c>
      <c r="I60">
        <v>2485</v>
      </c>
      <c r="J60">
        <v>8607</v>
      </c>
      <c r="L60">
        <v>3553</v>
      </c>
      <c r="M60">
        <v>2.819</v>
      </c>
      <c r="N60">
        <v>9.4280000000000008</v>
      </c>
      <c r="O60">
        <v>6.6079999999999997</v>
      </c>
      <c r="Q60">
        <v>0.40300000000000002</v>
      </c>
      <c r="R60">
        <v>1</v>
      </c>
      <c r="S60">
        <v>0</v>
      </c>
      <c r="T60">
        <v>0</v>
      </c>
      <c r="V60">
        <v>0</v>
      </c>
      <c r="Y60" s="4">
        <v>43888</v>
      </c>
      <c r="Z60" s="3">
        <v>0.78901620370370373</v>
      </c>
      <c r="AB60">
        <v>1</v>
      </c>
      <c r="AD60" s="7">
        <f t="shared" si="6"/>
        <v>3.3822140447709295</v>
      </c>
      <c r="AE60" s="7">
        <f t="shared" si="7"/>
        <v>8.6316610161386791</v>
      </c>
      <c r="AF60" s="7">
        <f t="shared" si="8"/>
        <v>5.2494469713677496</v>
      </c>
      <c r="AG60" s="7">
        <f t="shared" si="9"/>
        <v>0.32768590424541078</v>
      </c>
    </row>
    <row r="61" spans="1:58" x14ac:dyDescent="0.35">
      <c r="A61">
        <v>50</v>
      </c>
      <c r="B61">
        <v>23</v>
      </c>
      <c r="C61" t="s">
        <v>275</v>
      </c>
      <c r="D61" t="s">
        <v>24</v>
      </c>
      <c r="E61" t="s">
        <v>66</v>
      </c>
      <c r="G61">
        <v>0.5</v>
      </c>
      <c r="H61">
        <v>0.5</v>
      </c>
      <c r="I61">
        <v>97</v>
      </c>
      <c r="J61">
        <v>4177</v>
      </c>
      <c r="L61">
        <v>2445</v>
      </c>
      <c r="M61">
        <v>0.11799999999999999</v>
      </c>
      <c r="N61">
        <v>4.6159999999999997</v>
      </c>
      <c r="O61">
        <v>4.4980000000000002</v>
      </c>
      <c r="Q61">
        <v>0.27600000000000002</v>
      </c>
      <c r="R61">
        <v>1</v>
      </c>
      <c r="S61">
        <v>0</v>
      </c>
      <c r="T61">
        <v>0</v>
      </c>
      <c r="V61">
        <v>0</v>
      </c>
      <c r="Y61" s="4">
        <v>43888</v>
      </c>
      <c r="Z61" s="3">
        <v>0.79927083333333337</v>
      </c>
      <c r="AB61">
        <v>1</v>
      </c>
      <c r="AD61" s="7">
        <f t="shared" si="6"/>
        <v>0.15614137929385349</v>
      </c>
      <c r="AE61" s="7">
        <f t="shared" si="7"/>
        <v>4.1643090110873686</v>
      </c>
      <c r="AF61" s="7">
        <f t="shared" si="8"/>
        <v>4.0081676317935155</v>
      </c>
      <c r="AG61" s="7">
        <f t="shared" si="9"/>
        <v>0.22267186047184281</v>
      </c>
      <c r="AJ61">
        <f>ABS(100*(AD61-AD62)/(AVERAGE(AD61:AD62)))</f>
        <v>13.878762279161457</v>
      </c>
      <c r="AO61">
        <f>ABS(100*(AE61-AE62)/(AVERAGE(AE61:AE62)))</f>
        <v>0.12100704636907769</v>
      </c>
      <c r="AT61">
        <f>ABS(100*(AF61-AF62)/(AVERAGE(AF61:AF62)))</f>
        <v>0.62938475772056635</v>
      </c>
      <c r="AY61">
        <f>ABS(100*(AG61-AG62)/(AVERAGE(AG61:AG62)))</f>
        <v>1.3108354139569349</v>
      </c>
      <c r="BC61" s="7">
        <f>AVERAGE(AD61:AD62)</f>
        <v>0.14600924152539535</v>
      </c>
      <c r="BD61" s="7">
        <f>AVERAGE(AE61:AE62)</f>
        <v>4.1668300900969903</v>
      </c>
      <c r="BE61" s="7">
        <f>AVERAGE(AF61:AF62)</f>
        <v>4.0208208485715957</v>
      </c>
      <c r="BF61" s="7">
        <f>AVERAGE(AG61:AG62)</f>
        <v>0.22414091974845862</v>
      </c>
    </row>
    <row r="62" spans="1:58" x14ac:dyDescent="0.35">
      <c r="A62">
        <v>51</v>
      </c>
      <c r="B62">
        <v>23</v>
      </c>
      <c r="C62" t="s">
        <v>275</v>
      </c>
      <c r="D62" t="s">
        <v>24</v>
      </c>
      <c r="E62" t="s">
        <v>66</v>
      </c>
      <c r="G62">
        <v>0.5</v>
      </c>
      <c r="H62">
        <v>0.5</v>
      </c>
      <c r="I62">
        <v>82</v>
      </c>
      <c r="J62">
        <v>4182</v>
      </c>
      <c r="L62">
        <v>2476</v>
      </c>
      <c r="M62">
        <v>0.1</v>
      </c>
      <c r="N62">
        <v>4.6219999999999999</v>
      </c>
      <c r="O62">
        <v>4.5220000000000002</v>
      </c>
      <c r="Q62">
        <v>0.27900000000000003</v>
      </c>
      <c r="R62">
        <v>1</v>
      </c>
      <c r="S62">
        <v>0</v>
      </c>
      <c r="T62">
        <v>0</v>
      </c>
      <c r="V62">
        <v>0</v>
      </c>
      <c r="Y62" s="4">
        <v>43888</v>
      </c>
      <c r="Z62" s="3">
        <v>0.80521990740740745</v>
      </c>
      <c r="AB62">
        <v>1</v>
      </c>
      <c r="AD62" s="7">
        <f t="shared" si="6"/>
        <v>0.13587710375693718</v>
      </c>
      <c r="AE62" s="7">
        <f t="shared" si="7"/>
        <v>4.169351169106613</v>
      </c>
      <c r="AF62" s="7">
        <f t="shared" si="8"/>
        <v>4.0334740653496759</v>
      </c>
      <c r="AG62" s="7">
        <f t="shared" si="9"/>
        <v>0.2256099790250744</v>
      </c>
    </row>
    <row r="63" spans="1:58" x14ac:dyDescent="0.35">
      <c r="A63">
        <v>52</v>
      </c>
      <c r="B63">
        <v>24</v>
      </c>
      <c r="C63" t="s">
        <v>276</v>
      </c>
      <c r="D63" t="s">
        <v>24</v>
      </c>
      <c r="E63" t="s">
        <v>66</v>
      </c>
      <c r="G63">
        <v>0.5</v>
      </c>
      <c r="H63">
        <v>0.5</v>
      </c>
      <c r="I63">
        <v>2533</v>
      </c>
      <c r="J63">
        <v>8368</v>
      </c>
      <c r="L63">
        <v>3673</v>
      </c>
      <c r="M63">
        <v>2.8719999999999999</v>
      </c>
      <c r="N63">
        <v>9.17</v>
      </c>
      <c r="O63">
        <v>6.298</v>
      </c>
      <c r="Q63">
        <v>0.41699999999999998</v>
      </c>
      <c r="R63">
        <v>1</v>
      </c>
      <c r="S63">
        <v>0</v>
      </c>
      <c r="T63">
        <v>0</v>
      </c>
      <c r="V63">
        <v>0</v>
      </c>
      <c r="Y63" s="4">
        <v>43888</v>
      </c>
      <c r="Z63" s="3">
        <v>0.81561342592592589</v>
      </c>
      <c r="AB63">
        <v>1</v>
      </c>
      <c r="AD63" s="7">
        <f t="shared" si="6"/>
        <v>3.4470597264890612</v>
      </c>
      <c r="AE63" s="7">
        <f t="shared" si="7"/>
        <v>8.3906458628187561</v>
      </c>
      <c r="AF63" s="7">
        <f t="shared" si="8"/>
        <v>4.9435861363296949</v>
      </c>
      <c r="AG63" s="7">
        <f t="shared" si="9"/>
        <v>0.33905926638695244</v>
      </c>
      <c r="AJ63">
        <f>ABS(100*(AD63-AD64)/(AVERAGE(AD63:AD64)))</f>
        <v>0.66848105480690589</v>
      </c>
      <c r="AO63">
        <f>ABS(100*(AE63-AE64)/(AVERAGE(AE63:AE64)))</f>
        <v>0.92116383448520156</v>
      </c>
      <c r="AT63">
        <f>ABS(100*(AF63-AF64)/(AVERAGE(AF63:AF64)))</f>
        <v>2.0147687478046792</v>
      </c>
      <c r="AY63">
        <f>ABS(100*(AG63-AG64)/(AVERAGE(AG63:AG64)))</f>
        <v>1.0566109732178282</v>
      </c>
      <c r="BC63" s="7">
        <f>AVERAGE(AD63:AD64)</f>
        <v>3.435576637018142</v>
      </c>
      <c r="BD63" s="7">
        <f>AVERAGE(AE63:AE64)</f>
        <v>8.4294704795669446</v>
      </c>
      <c r="BE63" s="7">
        <f>AVERAGE(AF63:AF64)</f>
        <v>4.9938938425488022</v>
      </c>
      <c r="BF63" s="7">
        <f>AVERAGE(AG63:AG64)</f>
        <v>0.34086004872602987</v>
      </c>
    </row>
    <row r="64" spans="1:58" x14ac:dyDescent="0.35">
      <c r="A64">
        <v>53</v>
      </c>
      <c r="B64">
        <v>24</v>
      </c>
      <c r="C64" t="s">
        <v>276</v>
      </c>
      <c r="D64" t="s">
        <v>24</v>
      </c>
      <c r="E64" t="s">
        <v>66</v>
      </c>
      <c r="G64">
        <v>0.5</v>
      </c>
      <c r="H64">
        <v>0.5</v>
      </c>
      <c r="I64">
        <v>2516</v>
      </c>
      <c r="J64">
        <v>8445</v>
      </c>
      <c r="L64">
        <v>3711</v>
      </c>
      <c r="M64">
        <v>2.8530000000000002</v>
      </c>
      <c r="N64">
        <v>9.2530000000000001</v>
      </c>
      <c r="O64">
        <v>6.399</v>
      </c>
      <c r="Q64">
        <v>0.42099999999999999</v>
      </c>
      <c r="R64">
        <v>1</v>
      </c>
      <c r="S64">
        <v>0</v>
      </c>
      <c r="T64">
        <v>0</v>
      </c>
      <c r="V64">
        <v>0</v>
      </c>
      <c r="Y64" s="4">
        <v>43888</v>
      </c>
      <c r="Z64" s="3">
        <v>0.82164351851851858</v>
      </c>
      <c r="AB64">
        <v>1</v>
      </c>
      <c r="AD64" s="7">
        <f t="shared" si="6"/>
        <v>3.4240935475472227</v>
      </c>
      <c r="AE64" s="7">
        <f t="shared" si="7"/>
        <v>8.4682950963151331</v>
      </c>
      <c r="AF64" s="7">
        <f t="shared" si="8"/>
        <v>5.0442015487679104</v>
      </c>
      <c r="AG64" s="7">
        <f t="shared" si="9"/>
        <v>0.34266083106510731</v>
      </c>
    </row>
    <row r="65" spans="1:58" x14ac:dyDescent="0.35">
      <c r="A65">
        <v>54</v>
      </c>
      <c r="B65">
        <v>25</v>
      </c>
      <c r="C65" t="s">
        <v>277</v>
      </c>
      <c r="D65" t="s">
        <v>24</v>
      </c>
      <c r="E65" t="s">
        <v>66</v>
      </c>
      <c r="G65">
        <v>0.5</v>
      </c>
      <c r="H65">
        <v>0.5</v>
      </c>
      <c r="I65">
        <v>1570</v>
      </c>
      <c r="J65">
        <v>4990</v>
      </c>
      <c r="L65">
        <v>1827</v>
      </c>
      <c r="M65">
        <v>1.82</v>
      </c>
      <c r="N65">
        <v>5.5060000000000002</v>
      </c>
      <c r="O65">
        <v>3.6859999999999999</v>
      </c>
      <c r="Q65">
        <v>0.20300000000000001</v>
      </c>
      <c r="R65">
        <v>1</v>
      </c>
      <c r="S65">
        <v>0</v>
      </c>
      <c r="T65">
        <v>0</v>
      </c>
      <c r="V65">
        <v>0</v>
      </c>
      <c r="Y65" s="4">
        <v>43888</v>
      </c>
      <c r="Z65" s="3">
        <v>0.83185185185185195</v>
      </c>
      <c r="AB65">
        <v>1</v>
      </c>
      <c r="AD65" s="7">
        <f t="shared" si="6"/>
        <v>2.1460932370190346</v>
      </c>
      <c r="AE65" s="7">
        <f t="shared" si="7"/>
        <v>4.9841639050166497</v>
      </c>
      <c r="AF65" s="7">
        <f t="shared" si="8"/>
        <v>2.8380706679976151</v>
      </c>
      <c r="AG65" s="7">
        <f t="shared" si="9"/>
        <v>0.16409904544290324</v>
      </c>
      <c r="AJ65">
        <f>ABS(100*(AD65-AD66)/(AVERAGE(AD65:AD66)))</f>
        <v>7.4432996756773457</v>
      </c>
      <c r="AO65">
        <f>ABS(100*(AE65-AE66)/(AVERAGE(AE65:AE66)))</f>
        <v>2.022835699795031</v>
      </c>
      <c r="AT65">
        <f>ABS(100*(AF65-AF66)/(AVERAGE(AF65:AF66)))</f>
        <v>8.6264337401412714</v>
      </c>
      <c r="AY65">
        <f>ABS(100*(AG65-AG66)/(AVERAGE(AG65:AG66)))</f>
        <v>1.1618422657349299</v>
      </c>
      <c r="BC65" s="7">
        <f>AVERAGE(AD65:AD66)</f>
        <v>2.0690889899787526</v>
      </c>
      <c r="BD65" s="7">
        <f>AVERAGE(AE65:AE66)</f>
        <v>5.0350897010110263</v>
      </c>
      <c r="BE65" s="7">
        <f>AVERAGE(AF65:AF66)</f>
        <v>2.9660007110322741</v>
      </c>
      <c r="BF65" s="7">
        <f>AVERAGE(AG65:AG66)</f>
        <v>0.16315126526444146</v>
      </c>
    </row>
    <row r="66" spans="1:58" x14ac:dyDescent="0.35">
      <c r="A66">
        <v>55</v>
      </c>
      <c r="B66">
        <v>25</v>
      </c>
      <c r="C66" t="s">
        <v>277</v>
      </c>
      <c r="D66" t="s">
        <v>24</v>
      </c>
      <c r="E66" t="s">
        <v>66</v>
      </c>
      <c r="G66">
        <v>0.5</v>
      </c>
      <c r="H66">
        <v>0.5</v>
      </c>
      <c r="I66">
        <v>1456</v>
      </c>
      <c r="J66">
        <v>5091</v>
      </c>
      <c r="L66">
        <v>1807</v>
      </c>
      <c r="M66">
        <v>1.696</v>
      </c>
      <c r="N66">
        <v>5.6159999999999997</v>
      </c>
      <c r="O66">
        <v>3.92</v>
      </c>
      <c r="Q66">
        <v>0.20100000000000001</v>
      </c>
      <c r="R66">
        <v>1</v>
      </c>
      <c r="S66">
        <v>0</v>
      </c>
      <c r="T66">
        <v>0</v>
      </c>
      <c r="V66">
        <v>0</v>
      </c>
      <c r="Y66" s="4">
        <v>43888</v>
      </c>
      <c r="Z66" s="3">
        <v>0.8377662037037038</v>
      </c>
      <c r="AB66">
        <v>1</v>
      </c>
      <c r="AD66" s="7">
        <f t="shared" si="6"/>
        <v>1.9920847429384705</v>
      </c>
      <c r="AE66" s="7">
        <f t="shared" si="7"/>
        <v>5.0860154970054037</v>
      </c>
      <c r="AF66" s="7">
        <f t="shared" si="8"/>
        <v>3.0939307540669332</v>
      </c>
      <c r="AG66" s="7">
        <f t="shared" si="9"/>
        <v>0.16220348508597965</v>
      </c>
    </row>
    <row r="67" spans="1:58" x14ac:dyDescent="0.35">
      <c r="A67">
        <v>56</v>
      </c>
      <c r="B67">
        <v>26</v>
      </c>
      <c r="C67" t="s">
        <v>278</v>
      </c>
      <c r="D67" t="s">
        <v>24</v>
      </c>
      <c r="E67" t="s">
        <v>66</v>
      </c>
      <c r="G67">
        <v>0.5</v>
      </c>
      <c r="H67">
        <v>0.5</v>
      </c>
      <c r="I67">
        <v>2125</v>
      </c>
      <c r="J67">
        <v>8140</v>
      </c>
      <c r="L67">
        <v>2992</v>
      </c>
      <c r="M67">
        <v>2.427</v>
      </c>
      <c r="N67">
        <v>8.9239999999999995</v>
      </c>
      <c r="O67">
        <v>6.4969999999999999</v>
      </c>
      <c r="Q67">
        <v>0.33900000000000002</v>
      </c>
      <c r="R67">
        <v>1</v>
      </c>
      <c r="S67">
        <v>0</v>
      </c>
      <c r="T67">
        <v>0</v>
      </c>
      <c r="V67">
        <v>0</v>
      </c>
      <c r="Y67" s="4">
        <v>43888</v>
      </c>
      <c r="Z67" s="3">
        <v>0.84825231481481478</v>
      </c>
      <c r="AB67">
        <v>1</v>
      </c>
      <c r="AD67" s="7">
        <f t="shared" si="6"/>
        <v>2.8958714318849381</v>
      </c>
      <c r="AE67" s="7">
        <f t="shared" si="7"/>
        <v>8.160723457141172</v>
      </c>
      <c r="AF67" s="7">
        <f t="shared" si="8"/>
        <v>5.2648520252562339</v>
      </c>
      <c r="AG67" s="7">
        <f t="shared" si="9"/>
        <v>0.27451543623370356</v>
      </c>
      <c r="AJ67">
        <f>ABS(100*(AD67-AD68)/(AVERAGE(AD67:AD68)))</f>
        <v>0.9844924613462942</v>
      </c>
      <c r="AO67">
        <f>ABS(100*(AE67-AE68)/(AVERAGE(AE67:AE68)))</f>
        <v>1.1182121294057616</v>
      </c>
      <c r="AT67">
        <f>ABS(100*(AF67-AF68)/(AVERAGE(AF67:AF68)))</f>
        <v>2.2561324282674571</v>
      </c>
      <c r="AY67">
        <f>ABS(100*(AG67-AG68)/(AVERAGE(AG67:AG68)))</f>
        <v>3.5939463578697985</v>
      </c>
      <c r="BC67" s="7">
        <f>AVERAGE(AD67:AD68)</f>
        <v>2.8816864390090968</v>
      </c>
      <c r="BD67" s="7">
        <f>AVERAGE(AE67:AE68)</f>
        <v>8.2066070951163042</v>
      </c>
      <c r="BE67" s="7">
        <f>AVERAGE(AF67:AF68)</f>
        <v>5.3249206561072073</v>
      </c>
      <c r="BF67" s="7">
        <f>AVERAGE(AG67:AG68)</f>
        <v>0.27953867117955111</v>
      </c>
    </row>
    <row r="68" spans="1:58" x14ac:dyDescent="0.35">
      <c r="A68">
        <v>57</v>
      </c>
      <c r="B68">
        <v>26</v>
      </c>
      <c r="C68" t="s">
        <v>278</v>
      </c>
      <c r="D68" t="s">
        <v>24</v>
      </c>
      <c r="E68" t="s">
        <v>66</v>
      </c>
      <c r="G68">
        <v>0.5</v>
      </c>
      <c r="H68">
        <v>0.5</v>
      </c>
      <c r="I68">
        <v>2104</v>
      </c>
      <c r="J68">
        <v>8231</v>
      </c>
      <c r="L68">
        <v>3098</v>
      </c>
      <c r="M68">
        <v>2.403</v>
      </c>
      <c r="N68">
        <v>9.0220000000000002</v>
      </c>
      <c r="O68">
        <v>6.6189999999999998</v>
      </c>
      <c r="Q68">
        <v>0.35099999999999998</v>
      </c>
      <c r="R68">
        <v>1</v>
      </c>
      <c r="S68">
        <v>0</v>
      </c>
      <c r="T68">
        <v>0</v>
      </c>
      <c r="V68">
        <v>0</v>
      </c>
      <c r="Y68" s="4">
        <v>43888</v>
      </c>
      <c r="Z68" s="3">
        <v>0.85427083333333342</v>
      </c>
      <c r="AB68">
        <v>1</v>
      </c>
      <c r="AD68" s="7">
        <f t="shared" si="6"/>
        <v>2.8675014461332551</v>
      </c>
      <c r="AE68" s="7">
        <f t="shared" si="7"/>
        <v>8.2524907330914363</v>
      </c>
      <c r="AF68" s="7">
        <f t="shared" si="8"/>
        <v>5.3849892869581808</v>
      </c>
      <c r="AG68" s="7">
        <f t="shared" si="9"/>
        <v>0.28456190612539867</v>
      </c>
    </row>
    <row r="69" spans="1:58" x14ac:dyDescent="0.35">
      <c r="A69">
        <v>58</v>
      </c>
      <c r="B69">
        <v>27</v>
      </c>
      <c r="C69" t="s">
        <v>279</v>
      </c>
      <c r="D69" t="s">
        <v>24</v>
      </c>
      <c r="E69" t="s">
        <v>66</v>
      </c>
      <c r="G69">
        <v>0.5</v>
      </c>
      <c r="H69">
        <v>0.5</v>
      </c>
      <c r="I69">
        <v>1271</v>
      </c>
      <c r="J69">
        <v>4517</v>
      </c>
      <c r="L69">
        <v>1495</v>
      </c>
      <c r="M69">
        <v>1.494</v>
      </c>
      <c r="N69">
        <v>4.9880000000000004</v>
      </c>
      <c r="O69">
        <v>3.4950000000000001</v>
      </c>
      <c r="Q69">
        <v>0.16400000000000001</v>
      </c>
      <c r="R69">
        <v>1</v>
      </c>
      <c r="S69">
        <v>0</v>
      </c>
      <c r="T69">
        <v>0</v>
      </c>
      <c r="V69">
        <v>0</v>
      </c>
      <c r="Y69" s="4">
        <v>43888</v>
      </c>
      <c r="Z69" s="3">
        <v>0.86453703703703699</v>
      </c>
      <c r="AB69">
        <v>1</v>
      </c>
      <c r="AD69" s="7">
        <f t="shared" si="6"/>
        <v>1.7421586779831697</v>
      </c>
      <c r="AE69" s="7">
        <f t="shared" si="7"/>
        <v>4.5071757563960473</v>
      </c>
      <c r="AF69" s="7">
        <f t="shared" si="8"/>
        <v>2.7650170784128774</v>
      </c>
      <c r="AG69" s="7">
        <f t="shared" si="9"/>
        <v>0.13263274351797133</v>
      </c>
      <c r="AJ69">
        <f>ABS(100*(AD69-AD70)/(AVERAGE(AD69:AD70)))</f>
        <v>0.9262269482740344</v>
      </c>
      <c r="AO69">
        <f>ABS(100*(AE69-AE70)/(AVERAGE(AE69:AE70)))</f>
        <v>0.3137261383366502</v>
      </c>
      <c r="AT69">
        <f>ABS(100*(AF69-AF70)/(AVERAGE(AF69:AF70)))</f>
        <v>1.1029487789344967</v>
      </c>
      <c r="AY69">
        <f>ABS(100*(AG69-AG70)/(AVERAGE(AG69:AG70)))</f>
        <v>2.8262834328785886</v>
      </c>
      <c r="BC69" s="7">
        <f>AVERAGE(AD69:AD70)</f>
        <v>1.7502643881979361</v>
      </c>
      <c r="BD69" s="7">
        <f>AVERAGE(AE69:AE70)</f>
        <v>4.5001167351691036</v>
      </c>
      <c r="BE69" s="7">
        <f>AVERAGE(AF69:AF70)</f>
        <v>2.7498523469711671</v>
      </c>
      <c r="BF69" s="7">
        <f>AVERAGE(AG69:AG70)</f>
        <v>0.1307845721699708</v>
      </c>
    </row>
    <row r="70" spans="1:58" x14ac:dyDescent="0.35">
      <c r="A70">
        <v>59</v>
      </c>
      <c r="B70">
        <v>27</v>
      </c>
      <c r="C70" t="s">
        <v>279</v>
      </c>
      <c r="D70" t="s">
        <v>24</v>
      </c>
      <c r="E70" t="s">
        <v>66</v>
      </c>
      <c r="G70">
        <v>0.5</v>
      </c>
      <c r="H70">
        <v>0.5</v>
      </c>
      <c r="I70">
        <v>1283</v>
      </c>
      <c r="J70">
        <v>4503</v>
      </c>
      <c r="L70">
        <v>1456</v>
      </c>
      <c r="M70">
        <v>1.5069999999999999</v>
      </c>
      <c r="N70">
        <v>4.9729999999999999</v>
      </c>
      <c r="O70">
        <v>3.4660000000000002</v>
      </c>
      <c r="Q70">
        <v>0.159</v>
      </c>
      <c r="R70">
        <v>1</v>
      </c>
      <c r="S70">
        <v>0</v>
      </c>
      <c r="T70">
        <v>0</v>
      </c>
      <c r="V70">
        <v>0</v>
      </c>
      <c r="Y70" s="4">
        <v>43888</v>
      </c>
      <c r="Z70" s="3">
        <v>0.87040509259259258</v>
      </c>
      <c r="AB70">
        <v>1</v>
      </c>
      <c r="AD70" s="7">
        <f t="shared" si="6"/>
        <v>1.7583700984127026</v>
      </c>
      <c r="AE70" s="7">
        <f t="shared" si="7"/>
        <v>4.4930577139421599</v>
      </c>
      <c r="AF70" s="7">
        <f t="shared" si="8"/>
        <v>2.7346876155294573</v>
      </c>
      <c r="AG70" s="7">
        <f t="shared" si="9"/>
        <v>0.1289364008219703</v>
      </c>
    </row>
    <row r="71" spans="1:58" x14ac:dyDescent="0.35">
      <c r="A71">
        <v>60</v>
      </c>
      <c r="B71">
        <v>28</v>
      </c>
      <c r="C71" t="s">
        <v>280</v>
      </c>
      <c r="D71" t="s">
        <v>24</v>
      </c>
      <c r="E71" t="s">
        <v>66</v>
      </c>
      <c r="G71">
        <v>0.5</v>
      </c>
      <c r="H71">
        <v>0.5</v>
      </c>
      <c r="I71">
        <v>2513</v>
      </c>
      <c r="J71">
        <v>8702</v>
      </c>
      <c r="L71">
        <v>3684</v>
      </c>
      <c r="M71">
        <v>2.85</v>
      </c>
      <c r="N71">
        <v>9.5299999999999994</v>
      </c>
      <c r="O71">
        <v>6.6790000000000003</v>
      </c>
      <c r="Q71">
        <v>0.41799999999999998</v>
      </c>
      <c r="R71">
        <v>1</v>
      </c>
      <c r="S71">
        <v>0</v>
      </c>
      <c r="T71">
        <v>0</v>
      </c>
      <c r="V71">
        <v>0</v>
      </c>
      <c r="Y71" s="4">
        <v>43888</v>
      </c>
      <c r="Z71" s="3">
        <v>0.88082175925925921</v>
      </c>
      <c r="AB71">
        <v>1</v>
      </c>
      <c r="AD71" s="7">
        <f t="shared" si="6"/>
        <v>3.4200406924398399</v>
      </c>
      <c r="AE71" s="7">
        <f t="shared" si="7"/>
        <v>8.7274620185043403</v>
      </c>
      <c r="AF71" s="7">
        <f t="shared" si="8"/>
        <v>5.3074213260645005</v>
      </c>
      <c r="AG71" s="7">
        <f t="shared" si="9"/>
        <v>0.34010182458326044</v>
      </c>
      <c r="AJ71">
        <f>ABS(100*(AD71-AD72)/(AVERAGE(AD71:AD72)))</f>
        <v>1.4322208626100115</v>
      </c>
      <c r="AO71">
        <f>ABS(100*(AE71-AE72)/(AVERAGE(AE71:AE72)))</f>
        <v>0.7138341581984583</v>
      </c>
      <c r="AT71">
        <f>ABS(100*(AF71-AF72)/(AVERAGE(AF71:AF72)))</f>
        <v>2.0726650031239577</v>
      </c>
      <c r="AY71">
        <f>ABS(100*(AG71-AG72)/(AVERAGE(AG71:AG72)))</f>
        <v>0.25049374643164457</v>
      </c>
      <c r="BC71" s="7">
        <f>AVERAGE(AD71:AD72)</f>
        <v>3.3957235617955401</v>
      </c>
      <c r="BD71" s="7">
        <f>AVERAGE(AE71:AE72)</f>
        <v>8.7587233982236619</v>
      </c>
      <c r="BE71" s="7">
        <f>AVERAGE(AF71:AF72)</f>
        <v>5.3629998364281208</v>
      </c>
      <c r="BF71" s="7">
        <f>AVERAGE(AG71:AG72)</f>
        <v>0.34052832566356828</v>
      </c>
    </row>
    <row r="72" spans="1:58" x14ac:dyDescent="0.35">
      <c r="A72">
        <v>61</v>
      </c>
      <c r="B72">
        <v>28</v>
      </c>
      <c r="C72" t="s">
        <v>280</v>
      </c>
      <c r="D72" t="s">
        <v>24</v>
      </c>
      <c r="E72" t="s">
        <v>66</v>
      </c>
      <c r="G72">
        <v>0.5</v>
      </c>
      <c r="H72">
        <v>0.5</v>
      </c>
      <c r="I72">
        <v>2477</v>
      </c>
      <c r="J72">
        <v>8764</v>
      </c>
      <c r="L72">
        <v>3693</v>
      </c>
      <c r="M72">
        <v>2.8109999999999999</v>
      </c>
      <c r="N72">
        <v>9.5960000000000001</v>
      </c>
      <c r="O72">
        <v>6.7850000000000001</v>
      </c>
      <c r="Q72">
        <v>0.41899999999999998</v>
      </c>
      <c r="R72">
        <v>1</v>
      </c>
      <c r="S72">
        <v>0</v>
      </c>
      <c r="T72">
        <v>0</v>
      </c>
      <c r="V72">
        <v>0</v>
      </c>
      <c r="Y72" s="4">
        <v>43888</v>
      </c>
      <c r="Z72" s="3">
        <v>0.88688657407407412</v>
      </c>
      <c r="AB72">
        <v>1</v>
      </c>
      <c r="AD72" s="7">
        <f t="shared" si="6"/>
        <v>3.3714064311512404</v>
      </c>
      <c r="AE72" s="7">
        <f t="shared" si="7"/>
        <v>8.7899847779429816</v>
      </c>
      <c r="AF72" s="7">
        <f t="shared" si="8"/>
        <v>5.4185783467917412</v>
      </c>
      <c r="AG72" s="7">
        <f t="shared" si="9"/>
        <v>0.34095482674387606</v>
      </c>
    </row>
    <row r="73" spans="1:58" x14ac:dyDescent="0.35">
      <c r="A73">
        <v>62</v>
      </c>
      <c r="B73">
        <v>29</v>
      </c>
      <c r="C73" t="s">
        <v>281</v>
      </c>
      <c r="D73" t="s">
        <v>24</v>
      </c>
      <c r="E73" t="s">
        <v>66</v>
      </c>
      <c r="G73">
        <v>0.5</v>
      </c>
      <c r="H73">
        <v>0.5</v>
      </c>
      <c r="I73">
        <v>1861</v>
      </c>
      <c r="J73">
        <v>4317</v>
      </c>
      <c r="L73">
        <v>2153</v>
      </c>
      <c r="M73">
        <v>2.1379999999999999</v>
      </c>
      <c r="N73">
        <v>4.7699999999999996</v>
      </c>
      <c r="O73">
        <v>2.6320000000000001</v>
      </c>
      <c r="Q73">
        <v>0.24199999999999999</v>
      </c>
      <c r="R73">
        <v>1</v>
      </c>
      <c r="S73">
        <v>0</v>
      </c>
      <c r="T73">
        <v>0</v>
      </c>
      <c r="V73">
        <v>0</v>
      </c>
      <c r="Y73" s="4">
        <v>43888</v>
      </c>
      <c r="Z73" s="3">
        <v>0.89703703703703708</v>
      </c>
      <c r="AB73">
        <v>1</v>
      </c>
      <c r="AD73" s="7">
        <f t="shared" si="6"/>
        <v>2.5392201824352112</v>
      </c>
      <c r="AE73" s="7">
        <f t="shared" si="7"/>
        <v>4.3054894356262352</v>
      </c>
      <c r="AF73" s="7">
        <f t="shared" si="8"/>
        <v>1.766269253191024</v>
      </c>
      <c r="AG73" s="7">
        <f t="shared" si="9"/>
        <v>0.19499667926075809</v>
      </c>
      <c r="AJ73">
        <f>ABS(100*(AD73-AD74)/(AVERAGE(AD73:AD74)))</f>
        <v>0.3197307778224952</v>
      </c>
      <c r="AO73">
        <f>ABS(100*(AE73-AE74)/(AVERAGE(AE73:AE74)))</f>
        <v>1.3262010764567782</v>
      </c>
      <c r="AT73">
        <f>ABS(100*(AF73-AF74)/(AVERAGE(AF73:AF74)))</f>
        <v>3.6455829050602127</v>
      </c>
      <c r="AY73">
        <f>ABS(100*(AG73-AG74)/(AVERAGE(AG73:AG74)))</f>
        <v>0.58156326233756994</v>
      </c>
      <c r="BC73" s="7">
        <f>AVERAGE(AD73:AD74)</f>
        <v>2.5351673273278275</v>
      </c>
      <c r="BD73" s="7">
        <f>AVERAGE(AE73:AE74)</f>
        <v>4.3342297363359332</v>
      </c>
      <c r="BE73" s="7">
        <f>AVERAGE(AF73:AF74)</f>
        <v>1.799062409008106</v>
      </c>
      <c r="BF73" s="7">
        <f>AVERAGE(AG73:AG74)</f>
        <v>0.19556534736783518</v>
      </c>
    </row>
    <row r="74" spans="1:58" x14ac:dyDescent="0.35">
      <c r="A74">
        <v>63</v>
      </c>
      <c r="B74">
        <v>29</v>
      </c>
      <c r="C74" t="s">
        <v>281</v>
      </c>
      <c r="D74" t="s">
        <v>24</v>
      </c>
      <c r="E74" t="s">
        <v>66</v>
      </c>
      <c r="G74">
        <v>0.5</v>
      </c>
      <c r="H74">
        <v>0.5</v>
      </c>
      <c r="I74">
        <v>1855</v>
      </c>
      <c r="J74">
        <v>4374</v>
      </c>
      <c r="L74">
        <v>2165</v>
      </c>
      <c r="M74">
        <v>2.1320000000000001</v>
      </c>
      <c r="N74">
        <v>4.8319999999999999</v>
      </c>
      <c r="O74">
        <v>2.6989999999999998</v>
      </c>
      <c r="Q74">
        <v>0.24299999999999999</v>
      </c>
      <c r="R74">
        <v>1</v>
      </c>
      <c r="S74">
        <v>0</v>
      </c>
      <c r="T74">
        <v>0</v>
      </c>
      <c r="V74">
        <v>0</v>
      </c>
      <c r="Y74" s="4">
        <v>43888</v>
      </c>
      <c r="Z74" s="3">
        <v>0.90293981481481478</v>
      </c>
      <c r="AB74">
        <v>1</v>
      </c>
      <c r="AD74" s="7">
        <f t="shared" si="6"/>
        <v>2.5311144722204442</v>
      </c>
      <c r="AE74" s="7">
        <f t="shared" si="7"/>
        <v>4.3629700370456321</v>
      </c>
      <c r="AF74" s="7">
        <f t="shared" si="8"/>
        <v>1.831855564825188</v>
      </c>
      <c r="AG74" s="7">
        <f t="shared" si="9"/>
        <v>0.19613401547491227</v>
      </c>
    </row>
    <row r="75" spans="1:58" x14ac:dyDescent="0.35">
      <c r="A75">
        <v>64</v>
      </c>
      <c r="B75">
        <v>30</v>
      </c>
      <c r="C75" t="s">
        <v>282</v>
      </c>
      <c r="D75" t="s">
        <v>24</v>
      </c>
      <c r="E75" t="s">
        <v>66</v>
      </c>
      <c r="G75">
        <v>0.5</v>
      </c>
      <c r="H75">
        <v>0.5</v>
      </c>
      <c r="I75">
        <v>2627</v>
      </c>
      <c r="J75">
        <v>6444</v>
      </c>
      <c r="L75">
        <v>3745</v>
      </c>
      <c r="M75">
        <v>2.9750000000000001</v>
      </c>
      <c r="N75">
        <v>7.0890000000000004</v>
      </c>
      <c r="O75">
        <v>4.1139999999999999</v>
      </c>
      <c r="Q75">
        <v>0.42499999999999999</v>
      </c>
      <c r="R75">
        <v>1</v>
      </c>
      <c r="S75">
        <v>0</v>
      </c>
      <c r="T75">
        <v>0</v>
      </c>
      <c r="V75">
        <v>0</v>
      </c>
      <c r="Y75" s="4">
        <v>43888</v>
      </c>
      <c r="Z75" s="3">
        <v>0.9132407407407408</v>
      </c>
      <c r="AB75">
        <v>1</v>
      </c>
      <c r="AD75" s="7">
        <f t="shared" si="6"/>
        <v>3.574049186520404</v>
      </c>
      <c r="AE75" s="7">
        <f t="shared" si="7"/>
        <v>6.4504234570131747</v>
      </c>
      <c r="AF75" s="7">
        <f t="shared" si="8"/>
        <v>2.8763742704927706</v>
      </c>
      <c r="AG75" s="7">
        <f t="shared" si="9"/>
        <v>0.34588328367187743</v>
      </c>
      <c r="AJ75">
        <f>ABS(100*(AD75-AD76)/(AVERAGE(AD75:AD76)))</f>
        <v>0.87317053623348795</v>
      </c>
      <c r="AO75">
        <f>ABS(100*(AE75-AE76)/(AVERAGE(AE75:AE76)))</f>
        <v>0.29747968413131304</v>
      </c>
      <c r="AT75">
        <f>ABS(100*(AF75-AF76)/(AVERAGE(AF75:AF76)))</f>
        <v>0.41326594140510975</v>
      </c>
      <c r="AY75">
        <f>ABS(100*(AG75-AG76)/(AVERAGE(AG75:AG76)))</f>
        <v>1.3877913297186422</v>
      </c>
      <c r="BB75" s="2"/>
      <c r="BC75" s="7">
        <f>AVERAGE(AD75:AD76)</f>
        <v>3.5585132419421015</v>
      </c>
      <c r="BD75" s="7">
        <f>AVERAGE(AE75:AE76)</f>
        <v>6.4408433567766092</v>
      </c>
      <c r="BE75" s="7">
        <f>AVERAGE(AF75:AF76)</f>
        <v>2.8823301148345077</v>
      </c>
      <c r="BF75" s="7">
        <f>AVERAGE(AG75:AG76)</f>
        <v>0.34830012312695502</v>
      </c>
    </row>
    <row r="76" spans="1:58" x14ac:dyDescent="0.35">
      <c r="A76">
        <v>65</v>
      </c>
      <c r="B76">
        <v>30</v>
      </c>
      <c r="C76" t="s">
        <v>282</v>
      </c>
      <c r="D76" t="s">
        <v>24</v>
      </c>
      <c r="E76" t="s">
        <v>66</v>
      </c>
      <c r="G76">
        <v>0.5</v>
      </c>
      <c r="H76">
        <v>0.5</v>
      </c>
      <c r="I76">
        <v>2604</v>
      </c>
      <c r="J76">
        <v>6425</v>
      </c>
      <c r="L76">
        <v>3796</v>
      </c>
      <c r="M76">
        <v>2.95</v>
      </c>
      <c r="N76">
        <v>7.0679999999999996</v>
      </c>
      <c r="O76">
        <v>4.1189999999999998</v>
      </c>
      <c r="Q76">
        <v>0.43</v>
      </c>
      <c r="R76">
        <v>1</v>
      </c>
      <c r="S76">
        <v>0</v>
      </c>
      <c r="T76">
        <v>0</v>
      </c>
      <c r="V76">
        <v>0</v>
      </c>
      <c r="Y76" s="4">
        <v>43888</v>
      </c>
      <c r="Z76" s="3">
        <v>0.91912037037037031</v>
      </c>
      <c r="AB76">
        <v>1</v>
      </c>
      <c r="AD76" s="7">
        <f t="shared" si="6"/>
        <v>3.5429772973637985</v>
      </c>
      <c r="AE76" s="7">
        <f t="shared" si="7"/>
        <v>6.4312632565400429</v>
      </c>
      <c r="AF76" s="7">
        <f t="shared" si="8"/>
        <v>2.8882859591762444</v>
      </c>
      <c r="AG76" s="7">
        <f t="shared" si="9"/>
        <v>0.35071696258203267</v>
      </c>
    </row>
    <row r="77" spans="1:58" x14ac:dyDescent="0.35">
      <c r="A77">
        <v>66</v>
      </c>
      <c r="B77">
        <v>31</v>
      </c>
      <c r="C77" t="s">
        <v>283</v>
      </c>
      <c r="D77" t="s">
        <v>24</v>
      </c>
      <c r="E77" t="s">
        <v>66</v>
      </c>
      <c r="G77">
        <v>0.5</v>
      </c>
      <c r="H77">
        <v>0.5</v>
      </c>
      <c r="I77">
        <v>4718</v>
      </c>
      <c r="J77">
        <v>12642</v>
      </c>
      <c r="L77">
        <v>6767</v>
      </c>
      <c r="M77">
        <v>5.2539999999999996</v>
      </c>
      <c r="N77">
        <v>13.731999999999999</v>
      </c>
      <c r="O77">
        <v>8.4779999999999998</v>
      </c>
      <c r="Q77">
        <v>0.754</v>
      </c>
      <c r="R77">
        <v>1</v>
      </c>
      <c r="S77">
        <v>0</v>
      </c>
      <c r="T77">
        <v>0</v>
      </c>
      <c r="V77">
        <v>0</v>
      </c>
      <c r="Y77" s="4">
        <v>43888</v>
      </c>
      <c r="Z77" s="3">
        <v>0.92964120370370373</v>
      </c>
      <c r="AB77">
        <v>1</v>
      </c>
      <c r="AD77" s="7">
        <f t="shared" ref="AD77:AD87" si="14">((I77*$E$8)+$E$9)*1000/G77</f>
        <v>6.398889196366536</v>
      </c>
      <c r="AE77" s="7">
        <f t="shared" ref="AE77:AE87" si="15">((J77*$G$8)+$G$9)*1000/H77</f>
        <v>12.700682537669614</v>
      </c>
      <c r="AF77" s="7">
        <f t="shared" ref="AF77:AF87" si="16">AE77-AD77</f>
        <v>6.3017933413030782</v>
      </c>
      <c r="AG77" s="7">
        <f t="shared" ref="AG77:AG87" si="17">((L77*$I$8)+$I$9)*1000/H77</f>
        <v>0.63230245360303494</v>
      </c>
      <c r="AJ77">
        <f>ABS(100*(AD77-AD78)/(AVERAGE(AD77:AD78)))</f>
        <v>1.832290531989113</v>
      </c>
      <c r="AL77">
        <f>100*((AVERAGE(AD77:AD78)*50)-(AVERAGE(AD75:AD76)*50))/(1000*0.15)</f>
        <v>92.742834373953585</v>
      </c>
      <c r="AO77">
        <f>ABS(100*(AE77-AE78)/(AVERAGE(AE77:AE78)))</f>
        <v>0.98759651615098387</v>
      </c>
      <c r="AQ77">
        <f>100*((AVERAGE(AE77:AE78)*50)-(AVERAGE(AE75:AE76)*50))/(2000*0.15)</f>
        <v>105.38110260222618</v>
      </c>
      <c r="AT77">
        <f>ABS(100*(AF77-AF78)/(AVERAGE(AF77:AF78)))</f>
        <v>3.771433044156999</v>
      </c>
      <c r="AV77">
        <f>100*((AVERAGE(AF77:AF78)*50)-(AVERAGE(AF75:AF76)*50))/(1000*0.15)</f>
        <v>118.01937083049879</v>
      </c>
      <c r="AY77">
        <f>ABS(100*(AG77-AG78)/(AVERAGE(AG77:AG78)))</f>
        <v>1.5763478661231698</v>
      </c>
      <c r="BA77">
        <f>100*((AVERAGE(AG77:AG78)*50)-(AVERAGE(AG75:AG76)*50))/(100*0.15)</f>
        <v>96.341855140642494</v>
      </c>
      <c r="BC77" s="7">
        <f>AVERAGE(AD77:AD78)</f>
        <v>6.3407982731607095</v>
      </c>
      <c r="BD77" s="7">
        <f>AVERAGE(AE77:AE78)</f>
        <v>12.763709512910181</v>
      </c>
      <c r="BE77" s="7">
        <f>AVERAGE(AF77:AF78)</f>
        <v>6.422911239749471</v>
      </c>
      <c r="BF77" s="7">
        <f>AVERAGE(AG77:AG78)</f>
        <v>0.6373256885488825</v>
      </c>
    </row>
    <row r="78" spans="1:58" x14ac:dyDescent="0.35">
      <c r="A78">
        <v>67</v>
      </c>
      <c r="B78">
        <v>31</v>
      </c>
      <c r="C78" t="s">
        <v>283</v>
      </c>
      <c r="D78" t="s">
        <v>24</v>
      </c>
      <c r="E78" t="s">
        <v>66</v>
      </c>
      <c r="G78">
        <v>0.5</v>
      </c>
      <c r="H78">
        <v>0.5</v>
      </c>
      <c r="I78">
        <v>4632</v>
      </c>
      <c r="J78">
        <v>12767</v>
      </c>
      <c r="L78">
        <v>6873</v>
      </c>
      <c r="M78">
        <v>5.1609999999999996</v>
      </c>
      <c r="N78">
        <v>13.864000000000001</v>
      </c>
      <c r="O78">
        <v>8.7029999999999994</v>
      </c>
      <c r="Q78">
        <v>0.76500000000000001</v>
      </c>
      <c r="R78">
        <v>1</v>
      </c>
      <c r="S78">
        <v>0</v>
      </c>
      <c r="T78">
        <v>0</v>
      </c>
      <c r="V78">
        <v>0</v>
      </c>
      <c r="Y78" s="4">
        <v>43888</v>
      </c>
      <c r="Z78" s="3">
        <v>0.9356944444444445</v>
      </c>
      <c r="AB78">
        <v>1</v>
      </c>
      <c r="AD78" s="7">
        <f t="shared" si="14"/>
        <v>6.2827073499548831</v>
      </c>
      <c r="AE78" s="7">
        <f t="shared" si="15"/>
        <v>12.826736488150747</v>
      </c>
      <c r="AF78" s="7">
        <f t="shared" si="16"/>
        <v>6.5440291381958637</v>
      </c>
      <c r="AG78" s="7">
        <f t="shared" si="17"/>
        <v>0.64234892349473005</v>
      </c>
    </row>
    <row r="79" spans="1:58" x14ac:dyDescent="0.35">
      <c r="A79">
        <v>68</v>
      </c>
      <c r="B79">
        <v>32</v>
      </c>
      <c r="C79" t="s">
        <v>284</v>
      </c>
      <c r="D79" t="s">
        <v>24</v>
      </c>
      <c r="E79" t="s">
        <v>66</v>
      </c>
      <c r="G79">
        <v>0.5</v>
      </c>
      <c r="H79">
        <v>0.5</v>
      </c>
      <c r="I79">
        <v>1569</v>
      </c>
      <c r="J79">
        <v>5117</v>
      </c>
      <c r="L79">
        <v>2020</v>
      </c>
      <c r="M79">
        <v>1.819</v>
      </c>
      <c r="N79">
        <v>5.6449999999999996</v>
      </c>
      <c r="O79">
        <v>3.8260000000000001</v>
      </c>
      <c r="Q79">
        <v>0.22600000000000001</v>
      </c>
      <c r="R79">
        <v>1</v>
      </c>
      <c r="S79">
        <v>0</v>
      </c>
      <c r="T79">
        <v>0</v>
      </c>
      <c r="V79">
        <v>0</v>
      </c>
      <c r="Y79" s="4">
        <v>43888</v>
      </c>
      <c r="Z79" s="3">
        <v>0.94596064814814806</v>
      </c>
      <c r="AB79">
        <v>1</v>
      </c>
      <c r="AD79" s="7">
        <f t="shared" si="14"/>
        <v>2.1447422853165734</v>
      </c>
      <c r="AE79" s="7">
        <f t="shared" si="15"/>
        <v>5.11223471870548</v>
      </c>
      <c r="AF79" s="7">
        <f t="shared" si="16"/>
        <v>2.9674924333889066</v>
      </c>
      <c r="AG79" s="7">
        <f t="shared" si="17"/>
        <v>0.18239120288721611</v>
      </c>
      <c r="AJ79">
        <f>ABS(100*(AD79-AD80)/(AVERAGE(AD79:AD80)))</f>
        <v>2.2936089576863821</v>
      </c>
      <c r="AK79">
        <f>ABS(100*((AVERAGE(AD79:AD80)-AVERAGE(AD65:AD66))/(AVERAGE(AD65:AD66,AD79:AD80))))</f>
        <v>2.450697762129058</v>
      </c>
      <c r="AO79">
        <f>ABS(100*(AE79-AE80)/(AVERAGE(AE79:AE80)))</f>
        <v>0.63322565308812384</v>
      </c>
      <c r="AP79">
        <f>ABS(100*((AVERAGE(AE79:AE80)-AVERAGE(AE65:AE66))/(AVERAGE(AE65:AE66,AE79:AE80))))</f>
        <v>1.204401752592426</v>
      </c>
      <c r="AT79">
        <f>ABS(100*(AF79-AF80)/(AVERAGE(AF79:AF80)))</f>
        <v>0.54994083171659169</v>
      </c>
      <c r="AU79">
        <f>ABS(100*((AVERAGE(AF79:AF80)-AVERAGE(AF65:AF66))/(AVERAGE(AF65:AF66,AF79:AF80))))</f>
        <v>0.32563028903133556</v>
      </c>
      <c r="AY79">
        <f>ABS(100*(AG79-AG80)/(AVERAGE(AG79:AG80)))</f>
        <v>1.9943276433064465</v>
      </c>
      <c r="AZ79">
        <f>ABS(100*((AVERAGE(AG79:AG80)-AVERAGE(AG65:AG66))/(AVERAGE(AG65:AG66,AG79:AG80))))</f>
        <v>10.146663034174825</v>
      </c>
      <c r="BC79" s="7">
        <f>AVERAGE(AD79:AD80)</f>
        <v>2.1204251546722741</v>
      </c>
      <c r="BD79" s="7">
        <f>AVERAGE(AE79:AE80)</f>
        <v>5.096099813043895</v>
      </c>
      <c r="BE79" s="7">
        <f>AVERAGE(AF79:AF80)</f>
        <v>2.9756746583716209</v>
      </c>
      <c r="BF79" s="7">
        <f>AVERAGE(AG79:AG80)</f>
        <v>0.18059042054813867</v>
      </c>
    </row>
    <row r="80" spans="1:58" x14ac:dyDescent="0.35">
      <c r="A80">
        <v>69</v>
      </c>
      <c r="B80">
        <v>32</v>
      </c>
      <c r="C80" t="s">
        <v>284</v>
      </c>
      <c r="D80" t="s">
        <v>24</v>
      </c>
      <c r="E80" t="s">
        <v>66</v>
      </c>
      <c r="G80">
        <v>0.5</v>
      </c>
      <c r="H80">
        <v>0.5</v>
      </c>
      <c r="I80">
        <v>1533</v>
      </c>
      <c r="J80">
        <v>5085</v>
      </c>
      <c r="L80">
        <v>1982</v>
      </c>
      <c r="M80">
        <v>1.78</v>
      </c>
      <c r="N80">
        <v>5.609</v>
      </c>
      <c r="O80">
        <v>3.8290000000000002</v>
      </c>
      <c r="Q80">
        <v>0.221</v>
      </c>
      <c r="R80">
        <v>1</v>
      </c>
      <c r="S80">
        <v>0</v>
      </c>
      <c r="T80">
        <v>0</v>
      </c>
      <c r="V80">
        <v>0</v>
      </c>
      <c r="Y80" s="4">
        <v>43888</v>
      </c>
      <c r="Z80" s="3">
        <v>0.95181712962962972</v>
      </c>
      <c r="AB80">
        <v>1</v>
      </c>
      <c r="AD80" s="7">
        <f t="shared" si="14"/>
        <v>2.0961080240279748</v>
      </c>
      <c r="AE80" s="7">
        <f t="shared" si="15"/>
        <v>5.0799649073823101</v>
      </c>
      <c r="AF80" s="7">
        <f t="shared" si="16"/>
        <v>2.9838568833543353</v>
      </c>
      <c r="AG80" s="7">
        <f t="shared" si="17"/>
        <v>0.17878963820906121</v>
      </c>
    </row>
    <row r="81" spans="1:58" x14ac:dyDescent="0.35">
      <c r="A81">
        <v>70</v>
      </c>
      <c r="B81">
        <v>2</v>
      </c>
      <c r="D81" t="s">
        <v>46</v>
      </c>
      <c r="Y81" s="4">
        <v>43888</v>
      </c>
      <c r="Z81" s="3">
        <v>0.95607638888888891</v>
      </c>
      <c r="AB81">
        <v>1</v>
      </c>
      <c r="AD81" s="7" t="e">
        <f t="shared" si="14"/>
        <v>#DIV/0!</v>
      </c>
      <c r="AE81" s="7" t="e">
        <f t="shared" si="15"/>
        <v>#DIV/0!</v>
      </c>
      <c r="AF81" s="7" t="e">
        <f t="shared" si="16"/>
        <v>#DIV/0!</v>
      </c>
      <c r="AG81" s="7" t="e">
        <f t="shared" si="17"/>
        <v>#DIV/0!</v>
      </c>
    </row>
    <row r="82" spans="1:58" x14ac:dyDescent="0.35">
      <c r="A82">
        <v>71</v>
      </c>
      <c r="B82">
        <v>3</v>
      </c>
      <c r="C82" t="s">
        <v>44</v>
      </c>
      <c r="D82" t="s">
        <v>24</v>
      </c>
      <c r="E82" t="s">
        <v>66</v>
      </c>
      <c r="G82">
        <v>0.5</v>
      </c>
      <c r="H82">
        <v>0.5</v>
      </c>
      <c r="I82">
        <v>24</v>
      </c>
      <c r="J82">
        <v>194</v>
      </c>
      <c r="L82">
        <v>80</v>
      </c>
      <c r="M82">
        <v>2.9000000000000001E-2</v>
      </c>
      <c r="N82">
        <v>0.215</v>
      </c>
      <c r="O82">
        <v>0.186</v>
      </c>
      <c r="Q82">
        <v>8.0000000000000002E-3</v>
      </c>
      <c r="R82">
        <v>1</v>
      </c>
      <c r="S82">
        <v>0</v>
      </c>
      <c r="T82">
        <v>0</v>
      </c>
      <c r="V82">
        <v>0</v>
      </c>
      <c r="Y82" s="4">
        <v>43888</v>
      </c>
      <c r="Z82" s="3">
        <v>0.96582175925925917</v>
      </c>
      <c r="AB82">
        <v>1</v>
      </c>
      <c r="AD82" s="7">
        <f t="shared" si="14"/>
        <v>5.752190501419413E-2</v>
      </c>
      <c r="AE82" s="7">
        <f t="shared" si="15"/>
        <v>0.14772593295658404</v>
      </c>
      <c r="AF82" s="7">
        <f t="shared" si="16"/>
        <v>9.0204027942389908E-2</v>
      </c>
      <c r="AG82" s="7">
        <f t="shared" si="17"/>
        <v>-1.4781517343740787E-3</v>
      </c>
    </row>
    <row r="83" spans="1:58" x14ac:dyDescent="0.35">
      <c r="A83">
        <v>72</v>
      </c>
      <c r="B83">
        <v>3</v>
      </c>
      <c r="C83" t="s">
        <v>44</v>
      </c>
      <c r="D83" t="s">
        <v>24</v>
      </c>
      <c r="E83" t="s">
        <v>66</v>
      </c>
      <c r="G83">
        <v>0.5</v>
      </c>
      <c r="H83">
        <v>0.5</v>
      </c>
      <c r="I83">
        <v>53</v>
      </c>
      <c r="J83">
        <v>209</v>
      </c>
      <c r="L83">
        <v>69</v>
      </c>
      <c r="M83">
        <v>6.5000000000000002E-2</v>
      </c>
      <c r="N83">
        <v>0.23300000000000001</v>
      </c>
      <c r="O83">
        <v>0.16800000000000001</v>
      </c>
      <c r="Q83">
        <v>7.0000000000000001E-3</v>
      </c>
      <c r="R83">
        <v>1</v>
      </c>
      <c r="S83">
        <v>0</v>
      </c>
      <c r="T83">
        <v>0</v>
      </c>
      <c r="V83">
        <v>0</v>
      </c>
      <c r="Y83" s="4">
        <v>43888</v>
      </c>
      <c r="Z83" s="3">
        <v>0.97120370370370368</v>
      </c>
      <c r="AB83">
        <v>1</v>
      </c>
      <c r="AD83" s="7">
        <f t="shared" si="14"/>
        <v>9.6699504385565654E-2</v>
      </c>
      <c r="AE83" s="7">
        <f t="shared" si="15"/>
        <v>0.16285240701431986</v>
      </c>
      <c r="AF83" s="7">
        <f t="shared" si="16"/>
        <v>6.6152902628754201E-2</v>
      </c>
      <c r="AG83" s="7">
        <f t="shared" si="17"/>
        <v>-2.5207099306820643E-3</v>
      </c>
    </row>
    <row r="84" spans="1:58" x14ac:dyDescent="0.35">
      <c r="A84">
        <v>73</v>
      </c>
      <c r="B84">
        <v>1</v>
      </c>
      <c r="C84" t="s">
        <v>45</v>
      </c>
      <c r="D84" t="s">
        <v>24</v>
      </c>
      <c r="E84" t="s">
        <v>66</v>
      </c>
      <c r="G84">
        <v>0.5</v>
      </c>
      <c r="H84">
        <v>0.5</v>
      </c>
      <c r="I84">
        <v>4107</v>
      </c>
      <c r="J84">
        <v>7803</v>
      </c>
      <c r="L84">
        <v>13874</v>
      </c>
      <c r="M84">
        <v>4.5890000000000004</v>
      </c>
      <c r="N84">
        <v>8.5609999999999999</v>
      </c>
      <c r="O84">
        <v>3.972</v>
      </c>
      <c r="Q84">
        <v>1.4319999999999999</v>
      </c>
      <c r="R84">
        <v>1</v>
      </c>
      <c r="S84">
        <v>0</v>
      </c>
      <c r="T84">
        <v>0</v>
      </c>
      <c r="V84">
        <v>0</v>
      </c>
      <c r="Y84" s="4">
        <v>43888</v>
      </c>
      <c r="Z84" s="3">
        <v>0.98163194444444446</v>
      </c>
      <c r="AB84">
        <v>1</v>
      </c>
      <c r="AD84" s="7">
        <f t="shared" si="14"/>
        <v>5.573457706162813</v>
      </c>
      <c r="AE84" s="7">
        <f t="shared" si="15"/>
        <v>7.820882006644041</v>
      </c>
      <c r="AF84" s="7">
        <f t="shared" si="16"/>
        <v>2.247424300481228</v>
      </c>
      <c r="AG84" s="7">
        <f t="shared" si="17"/>
        <v>1.3058898264358396</v>
      </c>
      <c r="AJ84">
        <f>ABS(100*(AD84-AD85)/(AVERAGE(AD84:AD85)))</f>
        <v>1.1807004719212668</v>
      </c>
      <c r="AO84">
        <f>ABS(100*(AE84-AE85)/(AVERAGE(AE84:AE85)))</f>
        <v>5.1563064824223792E-2</v>
      </c>
      <c r="AT84">
        <f>ABS(100*(AF84-AF85)/(AVERAGE(AF84:AF85)))</f>
        <v>2.8047513989065287</v>
      </c>
      <c r="AY84">
        <f>ABS(100*(AG84-AG85)/(AVERAGE(AG84:AG85)))</f>
        <v>7.2579979888646364E-3</v>
      </c>
      <c r="BC84" s="7">
        <f>AVERAGE(AD84:AD85)</f>
        <v>5.6065560228731091</v>
      </c>
      <c r="BD84" s="7">
        <f>AVERAGE(AE84:AE85)</f>
        <v>7.8228988698517385</v>
      </c>
      <c r="BE84" s="7">
        <f>AVERAGE(AF84:AF85)</f>
        <v>2.216342846978629</v>
      </c>
      <c r="BF84" s="7">
        <f>AVERAGE(AG84:AG85)</f>
        <v>1.3058424374269166</v>
      </c>
    </row>
    <row r="85" spans="1:58" x14ac:dyDescent="0.35">
      <c r="A85">
        <v>74</v>
      </c>
      <c r="B85">
        <v>1</v>
      </c>
      <c r="C85" t="s">
        <v>45</v>
      </c>
      <c r="D85" t="s">
        <v>24</v>
      </c>
      <c r="E85" t="s">
        <v>66</v>
      </c>
      <c r="G85">
        <v>0.5</v>
      </c>
      <c r="H85">
        <v>0.5</v>
      </c>
      <c r="I85">
        <v>4156</v>
      </c>
      <c r="J85">
        <v>7807</v>
      </c>
      <c r="L85">
        <v>13873</v>
      </c>
      <c r="M85">
        <v>4.6420000000000003</v>
      </c>
      <c r="N85">
        <v>8.5649999999999995</v>
      </c>
      <c r="O85">
        <v>3.9220000000000002</v>
      </c>
      <c r="Q85">
        <v>1.4319999999999999</v>
      </c>
      <c r="R85">
        <v>1</v>
      </c>
      <c r="S85">
        <v>0</v>
      </c>
      <c r="T85">
        <v>0</v>
      </c>
      <c r="V85">
        <v>0</v>
      </c>
      <c r="Y85" s="4">
        <v>43888</v>
      </c>
      <c r="Z85" s="3">
        <v>0.98754629629629631</v>
      </c>
      <c r="AB85">
        <v>1</v>
      </c>
      <c r="AD85" s="7">
        <f t="shared" si="14"/>
        <v>5.639654339583406</v>
      </c>
      <c r="AE85" s="7">
        <f t="shared" si="15"/>
        <v>7.8249157330594361</v>
      </c>
      <c r="AF85" s="7">
        <f t="shared" si="16"/>
        <v>2.1852613934760301</v>
      </c>
      <c r="AG85" s="7">
        <f t="shared" si="17"/>
        <v>1.3057950484179934</v>
      </c>
    </row>
    <row r="86" spans="1:58" x14ac:dyDescent="0.35">
      <c r="A86">
        <v>75</v>
      </c>
      <c r="B86">
        <v>4</v>
      </c>
      <c r="C86" t="s">
        <v>106</v>
      </c>
      <c r="D86" t="s">
        <v>24</v>
      </c>
      <c r="E86" t="s">
        <v>66</v>
      </c>
      <c r="G86">
        <v>0.5</v>
      </c>
      <c r="H86">
        <v>0.5</v>
      </c>
      <c r="I86">
        <v>3772</v>
      </c>
      <c r="J86">
        <v>11195</v>
      </c>
      <c r="L86">
        <v>5801</v>
      </c>
      <c r="M86">
        <v>4.2229999999999999</v>
      </c>
      <c r="N86">
        <v>12.196</v>
      </c>
      <c r="O86">
        <v>7.9729999999999999</v>
      </c>
      <c r="Q86">
        <v>0.65100000000000002</v>
      </c>
      <c r="R86">
        <v>1</v>
      </c>
      <c r="S86">
        <v>0</v>
      </c>
      <c r="T86">
        <v>0</v>
      </c>
      <c r="V86">
        <v>0</v>
      </c>
      <c r="Y86" s="4">
        <v>43888</v>
      </c>
      <c r="Z86" s="3">
        <v>0.99832175925925926</v>
      </c>
      <c r="AB86">
        <v>1</v>
      </c>
      <c r="AD86" s="7">
        <f t="shared" si="14"/>
        <v>5.1208888858383483</v>
      </c>
      <c r="AE86" s="7">
        <f t="shared" si="15"/>
        <v>11.241482006900034</v>
      </c>
      <c r="AF86" s="7">
        <f t="shared" si="16"/>
        <v>6.1205931210616855</v>
      </c>
      <c r="AG86" s="7">
        <f t="shared" si="17"/>
        <v>0.54074688836362461</v>
      </c>
      <c r="AI86">
        <f>ABS(100*(AVERAGE(AD86:AD87)-5)/5)</f>
        <v>1.2019211845519884</v>
      </c>
      <c r="AJ86">
        <f>ABS(100*(AD86-AD87)/(AVERAGE(AD86:AD87)))</f>
        <v>2.4028329066950032</v>
      </c>
      <c r="AN86">
        <f>ABS(100*(AVERAGE(AE86:AE87)-10)/10)</f>
        <v>12.606422073731665</v>
      </c>
      <c r="AO86">
        <f>ABS(100*(AE86-AE87)/(AVERAGE(AE86:AE87)))</f>
        <v>0.34030386758201286</v>
      </c>
      <c r="AS86">
        <f>ABS(100*(AVERAGE(AF86:AF87)-5)/5)</f>
        <v>24.010922962911323</v>
      </c>
      <c r="AT86">
        <f>ABS(100*(AF86-AF87)/(AVERAGE(AF86:AF87)))</f>
        <v>2.5789027344887243</v>
      </c>
      <c r="AX86">
        <f>ABS(100*(AVERAGE(AG86:AG87)-0.5)/0.5)</f>
        <v>7.1447306835554114</v>
      </c>
      <c r="AY86">
        <f>ABS(100*(AG86-AG87)/(AVERAGE(AG86:AG87)))</f>
        <v>1.8753082540972856</v>
      </c>
      <c r="BC86" s="7">
        <f>AVERAGE(AD86:AD87)</f>
        <v>5.0600960592275994</v>
      </c>
      <c r="BD86" s="7">
        <f>AVERAGE(AE86:AE87)</f>
        <v>11.260642207373166</v>
      </c>
      <c r="BE86" s="7">
        <f>AVERAGE(AF86:AF87)</f>
        <v>6.2005461481455661</v>
      </c>
      <c r="BF86" s="7">
        <f>AVERAGE(AG86:AG87)</f>
        <v>0.53572365341777706</v>
      </c>
    </row>
    <row r="87" spans="1:58" x14ac:dyDescent="0.35">
      <c r="A87">
        <v>76</v>
      </c>
      <c r="B87">
        <v>4</v>
      </c>
      <c r="C87" t="s">
        <v>106</v>
      </c>
      <c r="D87" t="s">
        <v>24</v>
      </c>
      <c r="E87" t="s">
        <v>66</v>
      </c>
      <c r="G87">
        <v>0.5</v>
      </c>
      <c r="H87">
        <v>0.5</v>
      </c>
      <c r="I87">
        <v>3682</v>
      </c>
      <c r="J87">
        <v>11233</v>
      </c>
      <c r="L87">
        <v>5695</v>
      </c>
      <c r="M87">
        <v>4.125</v>
      </c>
      <c r="N87">
        <v>12.237</v>
      </c>
      <c r="O87">
        <v>8.1120000000000001</v>
      </c>
      <c r="Q87">
        <v>0.64</v>
      </c>
      <c r="R87">
        <v>1</v>
      </c>
      <c r="S87">
        <v>0</v>
      </c>
      <c r="T87">
        <v>0</v>
      </c>
      <c r="V87">
        <v>0</v>
      </c>
      <c r="Y87" s="4">
        <v>43889</v>
      </c>
      <c r="Z87" s="3">
        <v>4.3055555555555555E-3</v>
      </c>
      <c r="AB87">
        <v>1</v>
      </c>
      <c r="AD87" s="7">
        <f t="shared" si="14"/>
        <v>4.9993032326168505</v>
      </c>
      <c r="AE87" s="7">
        <f t="shared" si="15"/>
        <v>11.279802407846297</v>
      </c>
      <c r="AF87" s="7">
        <f t="shared" si="16"/>
        <v>6.2804991752294468</v>
      </c>
      <c r="AG87" s="7">
        <f t="shared" si="17"/>
        <v>0.5307004184719295</v>
      </c>
    </row>
    <row r="88" spans="1:58" x14ac:dyDescent="0.35">
      <c r="A88">
        <v>77</v>
      </c>
      <c r="B88">
        <v>2</v>
      </c>
      <c r="D88" t="s">
        <v>46</v>
      </c>
      <c r="Y88" s="4">
        <v>43889</v>
      </c>
      <c r="Z88" s="3">
        <v>8.6921296296296312E-3</v>
      </c>
      <c r="AB88">
        <v>1</v>
      </c>
      <c r="AD88" s="7"/>
      <c r="AE88" s="7"/>
      <c r="AF88" s="7"/>
      <c r="AG88" s="7"/>
    </row>
    <row r="89" spans="1:58" x14ac:dyDescent="0.35">
      <c r="A89">
        <v>78</v>
      </c>
      <c r="B89">
        <v>9</v>
      </c>
      <c r="C89" t="s">
        <v>285</v>
      </c>
      <c r="D89" t="s">
        <v>24</v>
      </c>
      <c r="E89" t="s">
        <v>66</v>
      </c>
      <c r="G89">
        <v>0.5</v>
      </c>
      <c r="H89">
        <v>0.5</v>
      </c>
      <c r="I89">
        <v>3049</v>
      </c>
      <c r="J89">
        <v>7038</v>
      </c>
      <c r="L89">
        <v>1263</v>
      </c>
      <c r="M89">
        <v>3.4350000000000001</v>
      </c>
      <c r="N89">
        <v>7.7329999999999997</v>
      </c>
      <c r="O89">
        <v>4.298</v>
      </c>
      <c r="Q89">
        <v>0.13600000000000001</v>
      </c>
      <c r="R89">
        <v>1</v>
      </c>
      <c r="S89">
        <v>0</v>
      </c>
      <c r="T89">
        <v>0</v>
      </c>
      <c r="V89">
        <v>0</v>
      </c>
      <c r="Y89" s="4">
        <v>43889</v>
      </c>
      <c r="Z89" s="3">
        <v>1.8993055555555558E-2</v>
      </c>
      <c r="AB89">
        <v>1</v>
      </c>
      <c r="AD89" s="7">
        <f t="shared" ref="AD89:AD98" si="18">((I89*$E$8)+$E$9)*1000/G89</f>
        <v>4.1441508049589828</v>
      </c>
      <c r="AE89" s="7">
        <f t="shared" ref="AE89:AE98" si="19">((J89*$G$8)+$G$9)*1000/H89</f>
        <v>7.0494318296995129</v>
      </c>
      <c r="AF89" s="7">
        <f t="shared" ref="AF89:AF98" si="20">AE89-AD89</f>
        <v>2.9052810247405301</v>
      </c>
      <c r="AG89" s="7">
        <f t="shared" ref="AG89:AG98" si="21">((L89*$I$8)+$I$9)*1000/H89</f>
        <v>0.11064424337765746</v>
      </c>
      <c r="AJ89">
        <f>ABS(100*(AD89-AD90)/(AVERAGE(AD89:AD90)))</f>
        <v>1.0815846506048981</v>
      </c>
      <c r="AO89">
        <f>ABS(100*(AE89-AE90)/(AVERAGE(AE89:AE90)))</f>
        <v>0.37262679116422948</v>
      </c>
      <c r="AT89">
        <f>ABS(100*(AF89-AF90)/(AVERAGE(AF89:AF90)))</f>
        <v>0.6300368213453198</v>
      </c>
      <c r="AY89">
        <f>ABS(100*(AG89-AG90)/(AVERAGE(AG89:AG90)))</f>
        <v>0.51528504378068052</v>
      </c>
      <c r="BC89" s="7">
        <f>AVERAGE(AD89:AD90)</f>
        <v>4.1218601018683749</v>
      </c>
      <c r="BD89" s="7">
        <f>AVERAGE(AE89:AE90)</f>
        <v>7.0363222188494756</v>
      </c>
      <c r="BE89" s="7">
        <f>AVERAGE(AF89:AF90)</f>
        <v>2.9144621169811007</v>
      </c>
      <c r="BF89" s="7">
        <f>AVERAGE(AG89:AG90)</f>
        <v>0.1103599093241189</v>
      </c>
    </row>
    <row r="90" spans="1:58" x14ac:dyDescent="0.35">
      <c r="A90">
        <v>79</v>
      </c>
      <c r="B90">
        <v>9</v>
      </c>
      <c r="C90" t="s">
        <v>285</v>
      </c>
      <c r="D90" t="s">
        <v>24</v>
      </c>
      <c r="E90" t="s">
        <v>66</v>
      </c>
      <c r="G90">
        <v>0.5</v>
      </c>
      <c r="H90">
        <v>0.5</v>
      </c>
      <c r="I90">
        <v>3016</v>
      </c>
      <c r="J90">
        <v>7012</v>
      </c>
      <c r="L90">
        <v>1257</v>
      </c>
      <c r="M90">
        <v>3.399</v>
      </c>
      <c r="N90">
        <v>7.7060000000000004</v>
      </c>
      <c r="O90">
        <v>4.306</v>
      </c>
      <c r="Q90">
        <v>0.13600000000000001</v>
      </c>
      <c r="R90">
        <v>1</v>
      </c>
      <c r="S90">
        <v>0</v>
      </c>
      <c r="T90">
        <v>0</v>
      </c>
      <c r="V90">
        <v>0</v>
      </c>
      <c r="Y90" s="4">
        <v>43889</v>
      </c>
      <c r="Z90" s="3">
        <v>2.4907407407407406E-2</v>
      </c>
      <c r="AB90">
        <v>1</v>
      </c>
      <c r="AD90" s="7">
        <f t="shared" si="18"/>
        <v>4.099569398777767</v>
      </c>
      <c r="AE90" s="7">
        <f t="shared" si="19"/>
        <v>7.0232126079994384</v>
      </c>
      <c r="AF90" s="7">
        <f t="shared" si="20"/>
        <v>2.9236432092216713</v>
      </c>
      <c r="AG90" s="7">
        <f t="shared" si="21"/>
        <v>0.11007557527058036</v>
      </c>
    </row>
    <row r="91" spans="1:58" x14ac:dyDescent="0.35">
      <c r="A91">
        <v>80</v>
      </c>
      <c r="B91">
        <v>10</v>
      </c>
      <c r="C91" t="s">
        <v>286</v>
      </c>
      <c r="D91" t="s">
        <v>24</v>
      </c>
      <c r="E91" t="s">
        <v>66</v>
      </c>
      <c r="G91">
        <v>0.5</v>
      </c>
      <c r="H91">
        <v>0.5</v>
      </c>
      <c r="I91">
        <v>2733</v>
      </c>
      <c r="J91">
        <v>7180</v>
      </c>
      <c r="L91">
        <v>7680</v>
      </c>
      <c r="M91">
        <v>3.09</v>
      </c>
      <c r="N91">
        <v>7.8869999999999996</v>
      </c>
      <c r="O91">
        <v>4.7969999999999997</v>
      </c>
      <c r="Q91">
        <v>0.84899999999999998</v>
      </c>
      <c r="R91">
        <v>1</v>
      </c>
      <c r="S91">
        <v>0</v>
      </c>
      <c r="T91">
        <v>0</v>
      </c>
      <c r="V91">
        <v>0</v>
      </c>
      <c r="Y91" s="4">
        <v>43889</v>
      </c>
      <c r="Z91" s="3">
        <v>3.5196759259259254E-2</v>
      </c>
      <c r="AB91">
        <v>1</v>
      </c>
      <c r="AD91" s="7">
        <f t="shared" si="18"/>
        <v>3.7172500669812791</v>
      </c>
      <c r="AE91" s="7">
        <f t="shared" si="19"/>
        <v>7.1926291174460788</v>
      </c>
      <c r="AF91" s="7">
        <f t="shared" si="20"/>
        <v>3.4753790504647997</v>
      </c>
      <c r="AG91" s="7">
        <f t="shared" si="21"/>
        <v>0.71883478389659772</v>
      </c>
      <c r="AJ91">
        <f>ABS(100*(AD91-AD92)/(AVERAGE(AD91:AD92)))</f>
        <v>1.8007772718163104</v>
      </c>
      <c r="AO91">
        <f>ABS(100*(AE91-AE92)/(AVERAGE(AE91:AE92)))</f>
        <v>1.8251297151062493</v>
      </c>
      <c r="AT91">
        <f>ABS(100*(AF91-AF92)/(AVERAGE(AF91:AF92)))</f>
        <v>5.8531516968964459</v>
      </c>
      <c r="AY91">
        <f>ABS(100*(AG91-AG92)/(AVERAGE(AG91:AG92)))</f>
        <v>2.1724921253359697</v>
      </c>
      <c r="BC91" s="7">
        <f>AVERAGE(AD91:AD92)</f>
        <v>3.7510238595428058</v>
      </c>
      <c r="BD91" s="7">
        <f>AVERAGE(AE91:AE92)</f>
        <v>7.1275852789978149</v>
      </c>
      <c r="BE91" s="7">
        <f>AVERAGE(AF91:AF92)</f>
        <v>3.3765614194550091</v>
      </c>
      <c r="BF91" s="7">
        <f>AVERAGE(AG91:AG92)</f>
        <v>0.71111037544213396</v>
      </c>
    </row>
    <row r="92" spans="1:58" x14ac:dyDescent="0.35">
      <c r="A92">
        <v>81</v>
      </c>
      <c r="B92">
        <v>10</v>
      </c>
      <c r="C92" t="s">
        <v>286</v>
      </c>
      <c r="D92" t="s">
        <v>24</v>
      </c>
      <c r="E92" t="s">
        <v>66</v>
      </c>
      <c r="G92">
        <v>0.5</v>
      </c>
      <c r="H92">
        <v>0.5</v>
      </c>
      <c r="I92">
        <v>2783</v>
      </c>
      <c r="J92">
        <v>7051</v>
      </c>
      <c r="L92">
        <v>7517</v>
      </c>
      <c r="M92">
        <v>3.145</v>
      </c>
      <c r="N92">
        <v>7.7480000000000002</v>
      </c>
      <c r="O92">
        <v>4.6029999999999998</v>
      </c>
      <c r="Q92">
        <v>0.83199999999999996</v>
      </c>
      <c r="R92">
        <v>1</v>
      </c>
      <c r="S92">
        <v>0</v>
      </c>
      <c r="T92">
        <v>0</v>
      </c>
      <c r="V92">
        <v>0</v>
      </c>
      <c r="Y92" s="4">
        <v>43889</v>
      </c>
      <c r="Z92" s="3">
        <v>4.1111111111111112E-2</v>
      </c>
      <c r="AB92">
        <v>1</v>
      </c>
      <c r="AD92" s="7">
        <f t="shared" si="18"/>
        <v>3.7847976521043329</v>
      </c>
      <c r="AE92" s="7">
        <f t="shared" si="19"/>
        <v>7.062541440549551</v>
      </c>
      <c r="AF92" s="7">
        <f t="shared" si="20"/>
        <v>3.2777437884452181</v>
      </c>
      <c r="AG92" s="7">
        <f t="shared" si="21"/>
        <v>0.70338596698767031</v>
      </c>
    </row>
    <row r="93" spans="1:58" x14ac:dyDescent="0.35">
      <c r="A93">
        <v>82</v>
      </c>
      <c r="B93">
        <v>11</v>
      </c>
      <c r="C93" t="s">
        <v>287</v>
      </c>
      <c r="D93" t="s">
        <v>24</v>
      </c>
      <c r="E93" t="s">
        <v>66</v>
      </c>
      <c r="G93">
        <v>0.5</v>
      </c>
      <c r="H93">
        <v>0.5</v>
      </c>
      <c r="I93">
        <v>3245</v>
      </c>
      <c r="J93">
        <v>6033</v>
      </c>
      <c r="L93">
        <v>2429</v>
      </c>
      <c r="M93">
        <v>3.649</v>
      </c>
      <c r="N93">
        <v>6.6420000000000003</v>
      </c>
      <c r="O93">
        <v>2.9929999999999999</v>
      </c>
      <c r="Q93">
        <v>0.27400000000000002</v>
      </c>
      <c r="R93">
        <v>1</v>
      </c>
      <c r="S93">
        <v>0</v>
      </c>
      <c r="T93">
        <v>0</v>
      </c>
      <c r="V93">
        <v>0</v>
      </c>
      <c r="Y93" s="4">
        <v>43889</v>
      </c>
      <c r="Z93" s="3">
        <v>5.1377314814814813E-2</v>
      </c>
      <c r="AB93">
        <v>1</v>
      </c>
      <c r="AD93" s="7">
        <f t="shared" si="18"/>
        <v>4.4089373386413557</v>
      </c>
      <c r="AE93" s="7">
        <f t="shared" si="19"/>
        <v>6.0359580678312126</v>
      </c>
      <c r="AF93" s="7">
        <f t="shared" si="20"/>
        <v>1.6270207291898569</v>
      </c>
      <c r="AG93" s="7">
        <f t="shared" si="21"/>
        <v>0.22115541218630391</v>
      </c>
      <c r="AJ93">
        <f>ABS(100*(AD93-AD94)/(AVERAGE(AD93:AD94)))</f>
        <v>4.1919817499037491</v>
      </c>
      <c r="AO93">
        <f>ABS(100*(AE93-AE94)/(AVERAGE(AE93:AE94)))</f>
        <v>1.0139643198163211</v>
      </c>
      <c r="AT93">
        <f>ABS(100*(AF93-AF94)/(AVERAGE(AF93:AF94)))</f>
        <v>13.873077467914571</v>
      </c>
      <c r="AY93">
        <f>ABS(100*(AG93-AG94)/(AVERAGE(AG93:AG94)))</f>
        <v>0.47030573682199844</v>
      </c>
      <c r="BC93" s="7">
        <f>AVERAGE(AD93:AD94)</f>
        <v>4.3184235745764621</v>
      </c>
      <c r="BD93" s="7">
        <f>AVERAGE(AE93:AE94)</f>
        <v>6.066715231748609</v>
      </c>
      <c r="BE93" s="7">
        <f>AVERAGE(AF93:AF94)</f>
        <v>1.7482916571721465</v>
      </c>
      <c r="BF93" s="7">
        <f>AVERAGE(AG93:AG94)</f>
        <v>0.22167669128445791</v>
      </c>
    </row>
    <row r="94" spans="1:58" x14ac:dyDescent="0.35">
      <c r="A94">
        <v>83</v>
      </c>
      <c r="B94">
        <v>11</v>
      </c>
      <c r="C94" t="s">
        <v>287</v>
      </c>
      <c r="D94" t="s">
        <v>24</v>
      </c>
      <c r="E94" t="s">
        <v>66</v>
      </c>
      <c r="G94">
        <v>0.5</v>
      </c>
      <c r="H94">
        <v>0.5</v>
      </c>
      <c r="I94">
        <v>3111</v>
      </c>
      <c r="J94">
        <v>6094</v>
      </c>
      <c r="L94">
        <v>2440</v>
      </c>
      <c r="M94">
        <v>3.5030000000000001</v>
      </c>
      <c r="N94">
        <v>6.7089999999999996</v>
      </c>
      <c r="O94">
        <v>3.2069999999999999</v>
      </c>
      <c r="Q94">
        <v>0.27500000000000002</v>
      </c>
      <c r="R94">
        <v>1</v>
      </c>
      <c r="S94">
        <v>0</v>
      </c>
      <c r="T94">
        <v>0</v>
      </c>
      <c r="V94">
        <v>0</v>
      </c>
      <c r="Y94" s="4">
        <v>43889</v>
      </c>
      <c r="Z94" s="3">
        <v>5.7280092592592591E-2</v>
      </c>
      <c r="AB94">
        <v>1</v>
      </c>
      <c r="AD94" s="7">
        <f t="shared" si="18"/>
        <v>4.2279098105115693</v>
      </c>
      <c r="AE94" s="7">
        <f t="shared" si="19"/>
        <v>6.0974723956660055</v>
      </c>
      <c r="AF94" s="7">
        <f t="shared" si="20"/>
        <v>1.8695625851544362</v>
      </c>
      <c r="AG94" s="7">
        <f t="shared" si="21"/>
        <v>0.22219797038261191</v>
      </c>
    </row>
    <row r="95" spans="1:58" x14ac:dyDescent="0.35">
      <c r="A95">
        <v>84</v>
      </c>
      <c r="B95">
        <v>12</v>
      </c>
      <c r="C95" t="s">
        <v>288</v>
      </c>
      <c r="D95" t="s">
        <v>24</v>
      </c>
      <c r="E95" t="s">
        <v>66</v>
      </c>
      <c r="G95">
        <v>0.5</v>
      </c>
      <c r="H95">
        <v>0.5</v>
      </c>
      <c r="I95">
        <v>2445</v>
      </c>
      <c r="J95">
        <v>4923</v>
      </c>
      <c r="L95">
        <v>2300</v>
      </c>
      <c r="M95">
        <v>2.7759999999999998</v>
      </c>
      <c r="N95">
        <v>5.4329999999999998</v>
      </c>
      <c r="O95">
        <v>2.657</v>
      </c>
      <c r="Q95">
        <v>0.25900000000000001</v>
      </c>
      <c r="R95">
        <v>1</v>
      </c>
      <c r="S95">
        <v>0</v>
      </c>
      <c r="T95">
        <v>0</v>
      </c>
      <c r="V95">
        <v>0</v>
      </c>
      <c r="Y95" s="4">
        <v>43889</v>
      </c>
      <c r="Z95" s="3">
        <v>6.7453703703703696E-2</v>
      </c>
      <c r="AB95">
        <v>1</v>
      </c>
      <c r="AD95" s="7">
        <f t="shared" si="18"/>
        <v>3.3281759766724859</v>
      </c>
      <c r="AE95" s="7">
        <f t="shared" si="19"/>
        <v>4.9165989875587623</v>
      </c>
      <c r="AF95" s="7">
        <f t="shared" si="20"/>
        <v>1.5884230108862765</v>
      </c>
      <c r="AG95" s="7">
        <f t="shared" si="21"/>
        <v>0.20892904788414662</v>
      </c>
      <c r="AJ95">
        <f>ABS(100*(AD95-AD96)/(AVERAGE(AD95:AD96)))</f>
        <v>0.60702232514896559</v>
      </c>
      <c r="AO95">
        <f>ABS(100*(AE95-AE96)/(AVERAGE(AE95:AE96)))</f>
        <v>0.45022084328444445</v>
      </c>
      <c r="AT95">
        <f>ABS(100*(AF95-AF96)/(AVERAGE(AF95:AF96)))</f>
        <v>0.12087829034285645</v>
      </c>
      <c r="AY95">
        <f>ABS(100*(AG95-AG96)/(AVERAGE(AG95:AG96)))</f>
        <v>0.1361838695855421</v>
      </c>
      <c r="BC95" s="7">
        <f>AVERAGE(AD95:AD96)</f>
        <v>3.3383081144409439</v>
      </c>
      <c r="BD95" s="7">
        <f>AVERAGE(AE95:AE96)</f>
        <v>4.9276917352011029</v>
      </c>
      <c r="BE95" s="7">
        <f>AVERAGE(AF95:AF96)</f>
        <v>1.5893836207601586</v>
      </c>
      <c r="BF95" s="7">
        <f>AVERAGE(AG95:AG96)</f>
        <v>0.20878688085737734</v>
      </c>
    </row>
    <row r="96" spans="1:58" x14ac:dyDescent="0.35">
      <c r="A96">
        <v>85</v>
      </c>
      <c r="B96">
        <v>12</v>
      </c>
      <c r="C96" t="s">
        <v>288</v>
      </c>
      <c r="D96" t="s">
        <v>24</v>
      </c>
      <c r="E96" t="s">
        <v>66</v>
      </c>
      <c r="G96">
        <v>0.5</v>
      </c>
      <c r="H96">
        <v>0.5</v>
      </c>
      <c r="I96">
        <v>2460</v>
      </c>
      <c r="J96">
        <v>4945</v>
      </c>
      <c r="L96">
        <v>2297</v>
      </c>
      <c r="M96">
        <v>2.7930000000000001</v>
      </c>
      <c r="N96">
        <v>5.4560000000000004</v>
      </c>
      <c r="O96">
        <v>2.6640000000000001</v>
      </c>
      <c r="Q96">
        <v>0.25800000000000001</v>
      </c>
      <c r="R96">
        <v>1</v>
      </c>
      <c r="S96">
        <v>0</v>
      </c>
      <c r="T96">
        <v>0</v>
      </c>
      <c r="V96">
        <v>0</v>
      </c>
      <c r="Y96" s="4">
        <v>43889</v>
      </c>
      <c r="Z96" s="3">
        <v>7.3275462962962959E-2</v>
      </c>
      <c r="AB96">
        <v>1</v>
      </c>
      <c r="AD96" s="7">
        <f t="shared" si="18"/>
        <v>3.3484402522094019</v>
      </c>
      <c r="AE96" s="7">
        <f t="shared" si="19"/>
        <v>4.9387844828434426</v>
      </c>
      <c r="AF96" s="7">
        <f t="shared" si="20"/>
        <v>1.5903442306340407</v>
      </c>
      <c r="AG96" s="7">
        <f t="shared" si="21"/>
        <v>0.20864471383060809</v>
      </c>
    </row>
    <row r="97" spans="1:58" x14ac:dyDescent="0.35">
      <c r="A97">
        <v>86</v>
      </c>
      <c r="B97">
        <v>13</v>
      </c>
      <c r="C97" t="s">
        <v>289</v>
      </c>
      <c r="D97" t="s">
        <v>24</v>
      </c>
      <c r="E97" t="s">
        <v>66</v>
      </c>
      <c r="G97">
        <v>0.5</v>
      </c>
      <c r="H97">
        <v>0.5</v>
      </c>
      <c r="I97">
        <v>2759</v>
      </c>
      <c r="J97">
        <v>7085</v>
      </c>
      <c r="L97">
        <v>7475</v>
      </c>
      <c r="M97">
        <v>3.1190000000000002</v>
      </c>
      <c r="N97">
        <v>7.7850000000000001</v>
      </c>
      <c r="O97">
        <v>4.665</v>
      </c>
      <c r="Q97">
        <v>0.82799999999999996</v>
      </c>
      <c r="R97">
        <v>1</v>
      </c>
      <c r="S97">
        <v>0</v>
      </c>
      <c r="T97">
        <v>0</v>
      </c>
      <c r="V97">
        <v>0</v>
      </c>
      <c r="Y97" s="4">
        <v>43889</v>
      </c>
      <c r="Z97" s="3">
        <v>8.3715277777777777E-2</v>
      </c>
      <c r="AB97">
        <v>1</v>
      </c>
      <c r="AD97" s="7">
        <f t="shared" si="18"/>
        <v>3.7523748112452675</v>
      </c>
      <c r="AE97" s="7">
        <f t="shared" si="19"/>
        <v>7.0968281150804184</v>
      </c>
      <c r="AF97" s="7">
        <f t="shared" si="20"/>
        <v>3.3444533038351509</v>
      </c>
      <c r="AG97" s="7">
        <f t="shared" si="21"/>
        <v>0.69940529023813069</v>
      </c>
      <c r="AJ97">
        <f>ABS(100*(AD97-AD98)/(AVERAGE(AD97:AD98)))</f>
        <v>1.1454840642905528</v>
      </c>
      <c r="AK97">
        <f>ABS(100*((AVERAGE(AD97:AD98)-AVERAGE(AD91:AD92))/(AVERAGE(AD91:AD92,AD97:AD98))))</f>
        <v>0.61039565515909866</v>
      </c>
      <c r="AO97">
        <f>ABS(100*(AE97-AE98)/(AVERAGE(AE97:AE98)))</f>
        <v>2.1979629742311335</v>
      </c>
      <c r="AP97">
        <f>ABS(100*((AVERAGE(AE97:AE98)-AVERAGE(AE91:AE92))/(AVERAGE(AE91:AE92,AE97:AE98))))</f>
        <v>1.5254136521785495</v>
      </c>
      <c r="AT97">
        <f>ABS(100*(AF97-AF98)/(AVERAGE(AF97:AF98)))</f>
        <v>6.0856182726816641</v>
      </c>
      <c r="AU97">
        <f>ABS(100*((AVERAGE(AF97:AF98)-AVERAGE(AF91:AF92))/(AVERAGE(AF91:AF92,AF97:AF98))))</f>
        <v>3.9523808993268954</v>
      </c>
      <c r="AY97">
        <f>ABS(100*(AG97-AG98)/(AVERAGE(AG97:AG98)))</f>
        <v>1.6663521951545754</v>
      </c>
      <c r="AZ97">
        <f>ABS(100*((AVERAGE(AG97:AG98)-AVERAGE(AG91:AG92))/(AVERAGE(AG91:AG92,AG97:AG98))))</f>
        <v>0.82305583448648301</v>
      </c>
      <c r="BC97" s="7">
        <f>AVERAGE(AD97:AD98)</f>
        <v>3.7739900384846448</v>
      </c>
      <c r="BD97" s="7">
        <f>AVERAGE(AE97:AE98)</f>
        <v>7.0196830973859665</v>
      </c>
      <c r="BE97" s="7">
        <f>AVERAGE(AF97:AF98)</f>
        <v>3.2456930589013213</v>
      </c>
      <c r="BF97" s="7">
        <f>AVERAGE(AG97:AG98)</f>
        <v>0.70528152734459382</v>
      </c>
    </row>
    <row r="98" spans="1:58" x14ac:dyDescent="0.35">
      <c r="A98">
        <v>87</v>
      </c>
      <c r="B98">
        <v>13</v>
      </c>
      <c r="C98" t="s">
        <v>289</v>
      </c>
      <c r="D98" t="s">
        <v>24</v>
      </c>
      <c r="E98" t="s">
        <v>66</v>
      </c>
      <c r="G98">
        <v>0.5</v>
      </c>
      <c r="H98">
        <v>0.5</v>
      </c>
      <c r="I98">
        <v>2791</v>
      </c>
      <c r="J98">
        <v>6932</v>
      </c>
      <c r="L98">
        <v>7599</v>
      </c>
      <c r="M98">
        <v>3.153</v>
      </c>
      <c r="N98">
        <v>7.6180000000000003</v>
      </c>
      <c r="O98">
        <v>4.4649999999999999</v>
      </c>
      <c r="Q98">
        <v>0.84</v>
      </c>
      <c r="R98">
        <v>1</v>
      </c>
      <c r="S98">
        <v>0</v>
      </c>
      <c r="T98">
        <v>0</v>
      </c>
      <c r="V98">
        <v>0</v>
      </c>
      <c r="Y98" s="4">
        <v>43889</v>
      </c>
      <c r="Z98" s="3">
        <v>8.9606481481481481E-2</v>
      </c>
      <c r="AB98">
        <v>1</v>
      </c>
      <c r="AD98" s="7">
        <f t="shared" si="18"/>
        <v>3.795605265724022</v>
      </c>
      <c r="AE98" s="7">
        <f t="shared" si="19"/>
        <v>6.9425380796915137</v>
      </c>
      <c r="AF98" s="7">
        <f t="shared" si="20"/>
        <v>3.1469328139674917</v>
      </c>
      <c r="AG98" s="7">
        <f t="shared" si="21"/>
        <v>0.71115776445105705</v>
      </c>
    </row>
    <row r="99" spans="1:58" x14ac:dyDescent="0.35">
      <c r="A99">
        <v>88</v>
      </c>
      <c r="B99">
        <v>2</v>
      </c>
      <c r="D99" t="s">
        <v>46</v>
      </c>
      <c r="Y99" s="4">
        <v>43889</v>
      </c>
      <c r="Z99" s="3">
        <v>9.3819444444444441E-2</v>
      </c>
      <c r="AB99">
        <v>1</v>
      </c>
    </row>
    <row r="100" spans="1:58" x14ac:dyDescent="0.35">
      <c r="A100">
        <v>89</v>
      </c>
      <c r="B100">
        <v>3</v>
      </c>
      <c r="C100" t="s">
        <v>44</v>
      </c>
      <c r="D100" t="s">
        <v>24</v>
      </c>
      <c r="E100" t="s">
        <v>66</v>
      </c>
      <c r="G100">
        <v>0.5</v>
      </c>
      <c r="H100">
        <v>0.5</v>
      </c>
      <c r="I100">
        <v>51</v>
      </c>
      <c r="J100">
        <v>191</v>
      </c>
      <c r="L100">
        <v>139</v>
      </c>
      <c r="M100">
        <v>6.2E-2</v>
      </c>
      <c r="N100">
        <v>0.21299999999999999</v>
      </c>
      <c r="O100">
        <v>0.151</v>
      </c>
      <c r="Q100">
        <v>1.4E-2</v>
      </c>
      <c r="R100">
        <v>1</v>
      </c>
      <c r="S100">
        <v>0</v>
      </c>
      <c r="T100">
        <v>0</v>
      </c>
      <c r="V100">
        <v>0</v>
      </c>
      <c r="Y100" s="4">
        <v>43889</v>
      </c>
      <c r="Z100" s="3">
        <v>0.10363425925925925</v>
      </c>
      <c r="AB100">
        <v>1</v>
      </c>
      <c r="AD100" s="7">
        <f t="shared" ref="AD100:AD105" si="22">((I100*$E$8)+$E$9)*1000/G100</f>
        <v>9.3997600980643484E-2</v>
      </c>
      <c r="AE100" s="7">
        <f t="shared" ref="AE100:AE105" si="23">((J100*$G$8)+$G$9)*1000/H100</f>
        <v>0.14470063814503689</v>
      </c>
      <c r="AF100" s="7">
        <f t="shared" ref="AF100:AF105" si="24">AE100-AD100</f>
        <v>5.0703037164393408E-2</v>
      </c>
      <c r="AG100" s="7">
        <f t="shared" ref="AG100:AG105" si="25">((L100*$I$8)+$I$9)*1000/H100</f>
        <v>4.113751318550571E-3</v>
      </c>
    </row>
    <row r="101" spans="1:58" x14ac:dyDescent="0.35">
      <c r="A101">
        <v>90</v>
      </c>
      <c r="B101">
        <v>3</v>
      </c>
      <c r="C101" t="s">
        <v>44</v>
      </c>
      <c r="D101" t="s">
        <v>24</v>
      </c>
      <c r="E101" t="s">
        <v>66</v>
      </c>
      <c r="G101">
        <v>0.5</v>
      </c>
      <c r="H101">
        <v>0.5</v>
      </c>
      <c r="I101">
        <v>39</v>
      </c>
      <c r="J101">
        <v>164</v>
      </c>
      <c r="L101">
        <v>85</v>
      </c>
      <c r="M101">
        <v>4.7E-2</v>
      </c>
      <c r="N101">
        <v>0.183</v>
      </c>
      <c r="O101">
        <v>0.13600000000000001</v>
      </c>
      <c r="Q101">
        <v>8.9999999999999993E-3</v>
      </c>
      <c r="R101">
        <v>1</v>
      </c>
      <c r="S101">
        <v>0</v>
      </c>
      <c r="T101">
        <v>0</v>
      </c>
      <c r="V101">
        <v>0</v>
      </c>
      <c r="Y101" s="4">
        <v>43889</v>
      </c>
      <c r="Z101" s="3">
        <v>0.10905092592592593</v>
      </c>
      <c r="AB101">
        <v>1</v>
      </c>
      <c r="AD101" s="7">
        <f t="shared" si="22"/>
        <v>7.7786180551110432E-2</v>
      </c>
      <c r="AE101" s="7">
        <f t="shared" si="23"/>
        <v>0.11747298484111239</v>
      </c>
      <c r="AF101" s="7">
        <f t="shared" si="24"/>
        <v>3.9686804290001959E-2</v>
      </c>
      <c r="AG101" s="7">
        <f t="shared" si="25"/>
        <v>-1.0042616451431761E-3</v>
      </c>
    </row>
    <row r="102" spans="1:58" x14ac:dyDescent="0.35">
      <c r="A102">
        <v>91</v>
      </c>
      <c r="B102">
        <v>1</v>
      </c>
      <c r="C102" t="s">
        <v>45</v>
      </c>
      <c r="D102" t="s">
        <v>24</v>
      </c>
      <c r="E102" t="s">
        <v>66</v>
      </c>
      <c r="G102">
        <v>0.5</v>
      </c>
      <c r="H102">
        <v>0.5</v>
      </c>
      <c r="I102">
        <v>4109</v>
      </c>
      <c r="J102">
        <v>7536</v>
      </c>
      <c r="L102">
        <v>13575</v>
      </c>
      <c r="M102">
        <v>4.5910000000000002</v>
      </c>
      <c r="N102">
        <v>8.2720000000000002</v>
      </c>
      <c r="O102">
        <v>3.68</v>
      </c>
      <c r="Q102">
        <v>1.407</v>
      </c>
      <c r="R102">
        <v>1</v>
      </c>
      <c r="S102">
        <v>0</v>
      </c>
      <c r="T102">
        <v>0</v>
      </c>
      <c r="V102">
        <v>0</v>
      </c>
      <c r="Y102" s="4">
        <v>43889</v>
      </c>
      <c r="Z102" s="3">
        <v>0.11940972222222222</v>
      </c>
      <c r="AB102">
        <v>1</v>
      </c>
      <c r="AD102" s="7">
        <f t="shared" si="22"/>
        <v>5.5761596095677346</v>
      </c>
      <c r="AE102" s="7">
        <f t="shared" si="23"/>
        <v>7.5516307684163424</v>
      </c>
      <c r="AF102" s="7">
        <f t="shared" si="24"/>
        <v>1.9754711588486078</v>
      </c>
      <c r="AG102" s="7">
        <f t="shared" si="25"/>
        <v>1.2775511990998316</v>
      </c>
      <c r="AJ102">
        <f>ABS(100*(AD102-AD103)/(AVERAGE(AD102:AD103)))</f>
        <v>3.1945996565130699</v>
      </c>
      <c r="AO102">
        <f>ABS(100*(AE102-AE103)/(AVERAGE(AE102:AE103)))</f>
        <v>0.30666704363300651</v>
      </c>
      <c r="AT102">
        <f>ABS(100*(AF102-AF103)/(AVERAGE(AF102:AF103)))</f>
        <v>8.3221237797121006</v>
      </c>
      <c r="AY102">
        <f>ABS(100*(AG102-AG103)/(AVERAGE(AG102:AG103)))</f>
        <v>0.66546370222626894</v>
      </c>
      <c r="BC102" s="7">
        <f>AVERAGE(AD102:AD103)</f>
        <v>5.6666733736326274</v>
      </c>
      <c r="BD102" s="7">
        <f>AVERAGE(AE102:AE103)</f>
        <v>7.5632277318606072</v>
      </c>
      <c r="BE102" s="7">
        <f>AVERAGE(AF102:AF103)</f>
        <v>1.8965543582279794</v>
      </c>
      <c r="BF102" s="7">
        <f>AVERAGE(AG102:AG103)</f>
        <v>1.2818162099029098</v>
      </c>
    </row>
    <row r="103" spans="1:58" x14ac:dyDescent="0.35">
      <c r="A103">
        <v>92</v>
      </c>
      <c r="B103">
        <v>1</v>
      </c>
      <c r="C103" t="s">
        <v>45</v>
      </c>
      <c r="D103" t="s">
        <v>24</v>
      </c>
      <c r="E103" t="s">
        <v>66</v>
      </c>
      <c r="G103">
        <v>0.5</v>
      </c>
      <c r="H103">
        <v>0.5</v>
      </c>
      <c r="I103">
        <v>4243</v>
      </c>
      <c r="J103">
        <v>7559</v>
      </c>
      <c r="L103">
        <v>13665</v>
      </c>
      <c r="M103">
        <v>4.7370000000000001</v>
      </c>
      <c r="N103">
        <v>8.2970000000000006</v>
      </c>
      <c r="O103">
        <v>3.56</v>
      </c>
      <c r="Q103">
        <v>1.4139999999999999</v>
      </c>
      <c r="R103">
        <v>1</v>
      </c>
      <c r="S103">
        <v>0</v>
      </c>
      <c r="T103">
        <v>0</v>
      </c>
      <c r="V103">
        <v>0</v>
      </c>
      <c r="Y103" s="4">
        <v>43889</v>
      </c>
      <c r="Z103" s="3">
        <v>0.12538194444444445</v>
      </c>
      <c r="AB103">
        <v>1</v>
      </c>
      <c r="AD103" s="7">
        <f t="shared" si="22"/>
        <v>5.7571871376975201</v>
      </c>
      <c r="AE103" s="7">
        <f t="shared" si="23"/>
        <v>7.574824695304871</v>
      </c>
      <c r="AF103" s="7">
        <f t="shared" si="24"/>
        <v>1.8176375576073509</v>
      </c>
      <c r="AG103" s="7">
        <f t="shared" si="25"/>
        <v>1.286081220705988</v>
      </c>
    </row>
    <row r="104" spans="1:58" x14ac:dyDescent="0.35">
      <c r="A104">
        <v>93</v>
      </c>
      <c r="B104">
        <v>4</v>
      </c>
      <c r="C104" t="s">
        <v>106</v>
      </c>
      <c r="D104" t="s">
        <v>24</v>
      </c>
      <c r="E104" t="s">
        <v>66</v>
      </c>
      <c r="G104">
        <v>0.5</v>
      </c>
      <c r="H104">
        <v>0.5</v>
      </c>
      <c r="I104">
        <v>3780</v>
      </c>
      <c r="J104">
        <v>10953</v>
      </c>
      <c r="L104">
        <v>5544</v>
      </c>
      <c r="M104">
        <v>4.2320000000000002</v>
      </c>
      <c r="N104">
        <v>11.94</v>
      </c>
      <c r="O104">
        <v>7.7080000000000002</v>
      </c>
      <c r="Q104">
        <v>0.624</v>
      </c>
      <c r="R104">
        <v>1</v>
      </c>
      <c r="S104">
        <v>0</v>
      </c>
      <c r="T104">
        <v>0</v>
      </c>
      <c r="V104">
        <v>0</v>
      </c>
      <c r="Y104" s="4">
        <v>43889</v>
      </c>
      <c r="Z104" s="3">
        <v>0.13619212962962965</v>
      </c>
      <c r="AB104">
        <v>1</v>
      </c>
      <c r="AD104" s="7">
        <f t="shared" si="22"/>
        <v>5.1316964994580374</v>
      </c>
      <c r="AE104" s="7">
        <f t="shared" si="23"/>
        <v>10.997441558768561</v>
      </c>
      <c r="AF104" s="7">
        <f t="shared" si="24"/>
        <v>5.8657450593105231</v>
      </c>
      <c r="AG104" s="7">
        <f t="shared" si="25"/>
        <v>0.51638893777715622</v>
      </c>
      <c r="AI104">
        <f>ABS(100*(AVERAGE(AD104:AD105)-5)/5)</f>
        <v>3.1608011531205804</v>
      </c>
      <c r="AJ104">
        <f>ABS(100*(AD104-AD105)/(AVERAGE(AD104:AD105)))</f>
        <v>1.021456130759965</v>
      </c>
      <c r="AN104">
        <f>ABS(100*(AVERAGE(AE104:AE105)-10)/10)</f>
        <v>10.115596012224479</v>
      </c>
      <c r="AO104">
        <f>ABS(100*(AE104-AE105)/(AVERAGE(AE104:AE105)))</f>
        <v>0.25642221384008229</v>
      </c>
      <c r="AS104">
        <f>ABS(100*(AVERAGE(AF104:AF105)-5)/5)</f>
        <v>17.070390871328378</v>
      </c>
      <c r="AT104">
        <f>ABS(100*(AF104-AF105)/(AVERAGE(AF104:AF105)))</f>
        <v>0.41771503975042901</v>
      </c>
      <c r="AX104">
        <f>ABS(100*(AVERAGE(AG104:AG105)-0.5)/0.5)</f>
        <v>3.7516776446621325</v>
      </c>
      <c r="AY104">
        <f>ABS(100*(AG104-AG105)/(AVERAGE(AG104:AG105)))</f>
        <v>0.91350829208549267</v>
      </c>
      <c r="BC104" s="7">
        <f>AVERAGE(AD104:AD105)</f>
        <v>5.158040057656029</v>
      </c>
      <c r="BD104" s="7">
        <f>AVERAGE(AE104:AE105)</f>
        <v>11.011559601222448</v>
      </c>
      <c r="BE104" s="7">
        <f>AVERAGE(AF104:AF105)</f>
        <v>5.8535195435664189</v>
      </c>
      <c r="BF104" s="7">
        <f>AVERAGE(AG104:AG105)</f>
        <v>0.51875838822331066</v>
      </c>
    </row>
    <row r="105" spans="1:58" x14ac:dyDescent="0.35">
      <c r="A105">
        <v>94</v>
      </c>
      <c r="B105">
        <v>4</v>
      </c>
      <c r="C105" t="s">
        <v>106</v>
      </c>
      <c r="D105" t="s">
        <v>24</v>
      </c>
      <c r="E105" t="s">
        <v>66</v>
      </c>
      <c r="G105">
        <v>0.5</v>
      </c>
      <c r="H105">
        <v>0.5</v>
      </c>
      <c r="I105">
        <v>3819</v>
      </c>
      <c r="J105">
        <v>10981</v>
      </c>
      <c r="L105">
        <v>5594</v>
      </c>
      <c r="M105">
        <v>4.2750000000000004</v>
      </c>
      <c r="N105">
        <v>11.968999999999999</v>
      </c>
      <c r="O105">
        <v>7.6929999999999996</v>
      </c>
      <c r="Q105">
        <v>0.629</v>
      </c>
      <c r="R105">
        <v>1</v>
      </c>
      <c r="S105">
        <v>0</v>
      </c>
      <c r="T105">
        <v>0</v>
      </c>
      <c r="V105">
        <v>0</v>
      </c>
      <c r="Y105" s="4">
        <v>43889</v>
      </c>
      <c r="Z105" s="3">
        <v>0.14215277777777777</v>
      </c>
      <c r="AB105">
        <v>1</v>
      </c>
      <c r="AD105" s="7">
        <f t="shared" si="22"/>
        <v>5.1843836158540197</v>
      </c>
      <c r="AE105" s="7">
        <f t="shared" si="23"/>
        <v>11.025677643676335</v>
      </c>
      <c r="AF105" s="7">
        <f t="shared" si="24"/>
        <v>5.8412940278223155</v>
      </c>
      <c r="AG105" s="7">
        <f t="shared" si="25"/>
        <v>0.52112783866946522</v>
      </c>
    </row>
    <row r="106" spans="1:58" x14ac:dyDescent="0.35">
      <c r="A106">
        <v>95</v>
      </c>
      <c r="B106">
        <v>2</v>
      </c>
      <c r="D106" t="s">
        <v>46</v>
      </c>
      <c r="Y106" s="4">
        <v>43889</v>
      </c>
      <c r="Z106" s="3">
        <v>0.14635416666666667</v>
      </c>
    </row>
    <row r="107" spans="1:58" x14ac:dyDescent="0.35">
      <c r="A107">
        <v>96</v>
      </c>
      <c r="B107">
        <v>1</v>
      </c>
      <c r="R107">
        <v>1</v>
      </c>
    </row>
  </sheetData>
  <conditionalFormatting sqref="AR17:AR21 AW17:AW21 AJ17:AK21 AT17:AU21 AY17:AZ21">
    <cfRule type="cellIs" dxfId="637" priority="638" operator="greaterThan">
      <formula>20</formula>
    </cfRule>
  </conditionalFormatting>
  <conditionalFormatting sqref="AL17:AM21 BA17:BA21 AV17:AV21">
    <cfRule type="cellIs" dxfId="636" priority="637" operator="between">
      <formula>80</formula>
      <formula>120</formula>
    </cfRule>
  </conditionalFormatting>
  <conditionalFormatting sqref="AO17:AP21">
    <cfRule type="cellIs" dxfId="635" priority="636" operator="greaterThan">
      <formula>20</formula>
    </cfRule>
  </conditionalFormatting>
  <conditionalFormatting sqref="AQ17:AQ21">
    <cfRule type="cellIs" dxfId="634" priority="635" operator="between">
      <formula>80</formula>
      <formula>120</formula>
    </cfRule>
  </conditionalFormatting>
  <conditionalFormatting sqref="AJ22">
    <cfRule type="cellIs" dxfId="633" priority="634" operator="greaterThan">
      <formula>20</formula>
    </cfRule>
  </conditionalFormatting>
  <conditionalFormatting sqref="AO22">
    <cfRule type="cellIs" dxfId="632" priority="633" operator="greaterThan">
      <formula>20</formula>
    </cfRule>
  </conditionalFormatting>
  <conditionalFormatting sqref="AT22">
    <cfRule type="cellIs" dxfId="631" priority="632" operator="greaterThan">
      <formula>20</formula>
    </cfRule>
  </conditionalFormatting>
  <conditionalFormatting sqref="AY22">
    <cfRule type="cellIs" dxfId="630" priority="631" operator="greaterThan">
      <formula>20</formula>
    </cfRule>
  </conditionalFormatting>
  <conditionalFormatting sqref="AR24 AW24 AJ24:AK24 AT24:AU24 AY24:AZ24">
    <cfRule type="cellIs" dxfId="629" priority="630" operator="greaterThan">
      <formula>20</formula>
    </cfRule>
  </conditionalFormatting>
  <conditionalFormatting sqref="AL24:AM24 BA24 AV24">
    <cfRule type="cellIs" dxfId="628" priority="629" operator="between">
      <formula>80</formula>
      <formula>120</formula>
    </cfRule>
  </conditionalFormatting>
  <conditionalFormatting sqref="AO24:AP24">
    <cfRule type="cellIs" dxfId="627" priority="628" operator="greaterThan">
      <formula>20</formula>
    </cfRule>
  </conditionalFormatting>
  <conditionalFormatting sqref="AQ24">
    <cfRule type="cellIs" dxfId="626" priority="627" operator="between">
      <formula>80</formula>
      <formula>120</formula>
    </cfRule>
  </conditionalFormatting>
  <conditionalFormatting sqref="AI17:AI21 AN17:AN21 AS17:AS21 AX17:AX21">
    <cfRule type="cellIs" dxfId="625" priority="626" operator="lessThan">
      <formula>20</formula>
    </cfRule>
  </conditionalFormatting>
  <conditionalFormatting sqref="AW41 AR41 AJ81:AK81 AW72 AW79:AW83 AR25:AR39 AW25:AW39 AT36:AU36 AY36:AZ36 AJ26:AK26 AK39 AK82:AK83 AT26:AU26 AT38:AU38 AU41 AS80:AU80 AR81:AU83 AS79 AY26:AZ26 AY38:AZ38 AZ41 AY80:AZ83 AK25 AJ28:AK28 AK27 AJ30:AK30 AK29 AJ32:AK32 AK31 AJ34:AK34 AK33 AJ36:AK36 AK35 AJ38:AK38 AK37 AU25 AT28:AU28 AU27 AT30:AU30 AU29 AT32:AU32 AU31 AT34:AU34 AU33 AU39 AZ25 AY28:AZ28 AZ27 AY30:AZ30 AZ29 AY32:AZ32 AZ31 AY34:AZ34 AZ33 AZ39">
    <cfRule type="cellIs" dxfId="624" priority="625" operator="greaterThan">
      <formula>20</formula>
    </cfRule>
  </conditionalFormatting>
  <conditionalFormatting sqref="AV41 BA41 AL25:AM34 AL81:AM83 BA25:BA34 AV25:AV34 AV80:AV83 BA80:BA83 AL38:AM39 AV38:AV39 BA38:BA39 AL36:AM36 AV36 BA36">
    <cfRule type="cellIs" dxfId="623" priority="624" operator="between">
      <formula>80</formula>
      <formula>120</formula>
    </cfRule>
  </conditionalFormatting>
  <conditionalFormatting sqref="AV84 BA84">
    <cfRule type="cellIs" dxfId="622" priority="623" operator="between">
      <formula>80</formula>
      <formula>120</formula>
    </cfRule>
  </conditionalFormatting>
  <conditionalFormatting sqref="AW84 AR84:AS84 AK84 AZ84 AU84">
    <cfRule type="cellIs" dxfId="621" priority="622" operator="greaterThan">
      <formula>20</formula>
    </cfRule>
  </conditionalFormatting>
  <conditionalFormatting sqref="AL84:AM84">
    <cfRule type="cellIs" dxfId="620" priority="621" operator="between">
      <formula>80</formula>
      <formula>120</formula>
    </cfRule>
  </conditionalFormatting>
  <conditionalFormatting sqref="AV84">
    <cfRule type="cellIs" dxfId="619" priority="620" operator="between">
      <formula>80</formula>
      <formula>120</formula>
    </cfRule>
  </conditionalFormatting>
  <conditionalFormatting sqref="BA84">
    <cfRule type="cellIs" dxfId="618" priority="619" operator="between">
      <formula>80</formula>
      <formula>120</formula>
    </cfRule>
  </conditionalFormatting>
  <conditionalFormatting sqref="AS80:AU80 AW80 AY80:AZ80">
    <cfRule type="cellIs" dxfId="617" priority="618" operator="greaterThan">
      <formula>20</formula>
    </cfRule>
  </conditionalFormatting>
  <conditionalFormatting sqref="AV80 BA80">
    <cfRule type="cellIs" dxfId="616" priority="617" operator="between">
      <formula>80</formula>
      <formula>120</formula>
    </cfRule>
  </conditionalFormatting>
  <conditionalFormatting sqref="AK82 AR82:AU82 AW82 AY82:AZ82">
    <cfRule type="cellIs" dxfId="615" priority="616" operator="greaterThan">
      <formula>20</formula>
    </cfRule>
  </conditionalFormatting>
  <conditionalFormatting sqref="AL82:AM82 AV82 BA82">
    <cfRule type="cellIs" dxfId="614" priority="615" operator="between">
      <formula>80</formula>
      <formula>120</formula>
    </cfRule>
  </conditionalFormatting>
  <conditionalFormatting sqref="AK86 AR86 AW86 AZ86 AU86">
    <cfRule type="cellIs" dxfId="613" priority="614" operator="greaterThan">
      <formula>20</formula>
    </cfRule>
  </conditionalFormatting>
  <conditionalFormatting sqref="AL86:AM86 AV86 BA86">
    <cfRule type="cellIs" dxfId="612" priority="613" operator="between">
      <formula>80</formula>
      <formula>120</formula>
    </cfRule>
  </conditionalFormatting>
  <conditionalFormatting sqref="AJ88:AK88 AR88:AU88 AW88 AY88:AZ88">
    <cfRule type="cellIs" dxfId="611" priority="612" operator="greaterThan">
      <formula>20</formula>
    </cfRule>
  </conditionalFormatting>
  <conditionalFormatting sqref="AL88:AM88 AV88 BA88">
    <cfRule type="cellIs" dxfId="610" priority="611" operator="between">
      <formula>80</formula>
      <formula>120</formula>
    </cfRule>
  </conditionalFormatting>
  <conditionalFormatting sqref="AJ81:AK81 AR81:AU81 AW81 AY81:AZ81">
    <cfRule type="cellIs" dxfId="609" priority="610" operator="greaterThan">
      <formula>20</formula>
    </cfRule>
  </conditionalFormatting>
  <conditionalFormatting sqref="AL81:AM81 AV81 BA81">
    <cfRule type="cellIs" dxfId="608" priority="609" operator="between">
      <formula>80</formula>
      <formula>120</formula>
    </cfRule>
  </conditionalFormatting>
  <conditionalFormatting sqref="AK83 AR83:AU83 AW83 AY83:AZ83">
    <cfRule type="cellIs" dxfId="607" priority="608" operator="greaterThan">
      <formula>20</formula>
    </cfRule>
  </conditionalFormatting>
  <conditionalFormatting sqref="AL83:AM83 AV83 BA83">
    <cfRule type="cellIs" dxfId="606" priority="607" operator="between">
      <formula>80</formula>
      <formula>120</formula>
    </cfRule>
  </conditionalFormatting>
  <conditionalFormatting sqref="AV85 BA85">
    <cfRule type="cellIs" dxfId="605" priority="606" operator="between">
      <formula>80</formula>
      <formula>120</formula>
    </cfRule>
  </conditionalFormatting>
  <conditionalFormatting sqref="AW85 AR85:AU85 AK85 AY85:AZ85">
    <cfRule type="cellIs" dxfId="604" priority="605" operator="greaterThan">
      <formula>20</formula>
    </cfRule>
  </conditionalFormatting>
  <conditionalFormatting sqref="AL85:AM85">
    <cfRule type="cellIs" dxfId="603" priority="604" operator="between">
      <formula>80</formula>
      <formula>120</formula>
    </cfRule>
  </conditionalFormatting>
  <conditionalFormatting sqref="AV85">
    <cfRule type="cellIs" dxfId="602" priority="603" operator="between">
      <formula>80</formula>
      <formula>120</formula>
    </cfRule>
  </conditionalFormatting>
  <conditionalFormatting sqref="BA85">
    <cfRule type="cellIs" dxfId="601" priority="602" operator="between">
      <formula>80</formula>
      <formula>120</formula>
    </cfRule>
  </conditionalFormatting>
  <conditionalFormatting sqref="AK84 AR84:AS84 AW84 AZ84 AU84">
    <cfRule type="cellIs" dxfId="600" priority="591" operator="greaterThan">
      <formula>20</formula>
    </cfRule>
  </conditionalFormatting>
  <conditionalFormatting sqref="AL84:AM84 AV84 BA84">
    <cfRule type="cellIs" dxfId="599" priority="590" operator="between">
      <formula>80</formula>
      <formula>120</formula>
    </cfRule>
  </conditionalFormatting>
  <conditionalFormatting sqref="AJ81:AK81 AR81:AU81 AW81 AY81:AZ81">
    <cfRule type="cellIs" dxfId="598" priority="601" operator="greaterThan">
      <formula>20</formula>
    </cfRule>
  </conditionalFormatting>
  <conditionalFormatting sqref="AL81:AM81 AV81 BA81">
    <cfRule type="cellIs" dxfId="597" priority="600" operator="between">
      <formula>80</formula>
      <formula>120</formula>
    </cfRule>
  </conditionalFormatting>
  <conditionalFormatting sqref="AK83 AR83:AU83 AW83 AY83:AZ83">
    <cfRule type="cellIs" dxfId="596" priority="599" operator="greaterThan">
      <formula>20</formula>
    </cfRule>
  </conditionalFormatting>
  <conditionalFormatting sqref="AL83:AM83 AV83 BA83">
    <cfRule type="cellIs" dxfId="595" priority="598" operator="between">
      <formula>80</formula>
      <formula>120</formula>
    </cfRule>
  </conditionalFormatting>
  <conditionalFormatting sqref="AK87 AR87:AU87 AW87 AY87:AZ87">
    <cfRule type="cellIs" dxfId="594" priority="597" operator="greaterThan">
      <formula>20</formula>
    </cfRule>
  </conditionalFormatting>
  <conditionalFormatting sqref="AL87:AM87 AV87 BA87">
    <cfRule type="cellIs" dxfId="593" priority="596" operator="between">
      <formula>80</formula>
      <formula>120</formula>
    </cfRule>
  </conditionalFormatting>
  <conditionalFormatting sqref="AS80:AU80 AW80 AY80:AZ80">
    <cfRule type="cellIs" dxfId="592" priority="595" operator="greaterThan">
      <formula>20</formula>
    </cfRule>
  </conditionalFormatting>
  <conditionalFormatting sqref="AV80 BA80">
    <cfRule type="cellIs" dxfId="591" priority="594" operator="between">
      <formula>80</formula>
      <formula>120</formula>
    </cfRule>
  </conditionalFormatting>
  <conditionalFormatting sqref="AK82 AR82:AU82 AW82 AY82:AZ82">
    <cfRule type="cellIs" dxfId="590" priority="593" operator="greaterThan">
      <formula>20</formula>
    </cfRule>
  </conditionalFormatting>
  <conditionalFormatting sqref="AL82:AM82 AV82 BA82">
    <cfRule type="cellIs" dxfId="589" priority="592" operator="between">
      <formula>80</formula>
      <formula>120</formula>
    </cfRule>
  </conditionalFormatting>
  <conditionalFormatting sqref="AV85 BA85">
    <cfRule type="cellIs" dxfId="588" priority="589" operator="between">
      <formula>80</formula>
      <formula>120</formula>
    </cfRule>
  </conditionalFormatting>
  <conditionalFormatting sqref="AW85 AR85:AU85 AK85 AY85:AZ85">
    <cfRule type="cellIs" dxfId="587" priority="588" operator="greaterThan">
      <formula>20</formula>
    </cfRule>
  </conditionalFormatting>
  <conditionalFormatting sqref="AL85:AM85">
    <cfRule type="cellIs" dxfId="586" priority="587" operator="between">
      <formula>80</formula>
      <formula>120</formula>
    </cfRule>
  </conditionalFormatting>
  <conditionalFormatting sqref="AV85">
    <cfRule type="cellIs" dxfId="585" priority="586" operator="between">
      <formula>80</formula>
      <formula>120</formula>
    </cfRule>
  </conditionalFormatting>
  <conditionalFormatting sqref="BA85">
    <cfRule type="cellIs" dxfId="584" priority="585" operator="between">
      <formula>80</formula>
      <formula>120</formula>
    </cfRule>
  </conditionalFormatting>
  <conditionalFormatting sqref="AS80:AU80 AW80 AY80:AZ80">
    <cfRule type="cellIs" dxfId="583" priority="574" operator="greaterThan">
      <formula>20</formula>
    </cfRule>
  </conditionalFormatting>
  <conditionalFormatting sqref="AV80 BA80">
    <cfRule type="cellIs" dxfId="582" priority="573" operator="between">
      <formula>80</formula>
      <formula>120</formula>
    </cfRule>
  </conditionalFormatting>
  <conditionalFormatting sqref="AJ81:AK81 AR81:AU81 AW81 AY81:AZ81">
    <cfRule type="cellIs" dxfId="581" priority="584" operator="greaterThan">
      <formula>20</formula>
    </cfRule>
  </conditionalFormatting>
  <conditionalFormatting sqref="AL81:AM81 AV81 BA81">
    <cfRule type="cellIs" dxfId="580" priority="583" operator="between">
      <formula>80</formula>
      <formula>120</formula>
    </cfRule>
  </conditionalFormatting>
  <conditionalFormatting sqref="AK83 AR83:AU83 AW83 AY83:AZ83">
    <cfRule type="cellIs" dxfId="579" priority="582" operator="greaterThan">
      <formula>20</formula>
    </cfRule>
  </conditionalFormatting>
  <conditionalFormatting sqref="AL83:AM83 AV83 BA83">
    <cfRule type="cellIs" dxfId="578" priority="581" operator="between">
      <formula>80</formula>
      <formula>120</formula>
    </cfRule>
  </conditionalFormatting>
  <conditionalFormatting sqref="AS80:AU80 AW80 AY80:AZ80">
    <cfRule type="cellIs" dxfId="577" priority="580" operator="greaterThan">
      <formula>20</formula>
    </cfRule>
  </conditionalFormatting>
  <conditionalFormatting sqref="AV80 BA80">
    <cfRule type="cellIs" dxfId="576" priority="579" operator="between">
      <formula>80</formula>
      <formula>120</formula>
    </cfRule>
  </conditionalFormatting>
  <conditionalFormatting sqref="AK82 AR82:AU82 AW82 AY82:AZ82">
    <cfRule type="cellIs" dxfId="575" priority="578" operator="greaterThan">
      <formula>20</formula>
    </cfRule>
  </conditionalFormatting>
  <conditionalFormatting sqref="AL82:AM82 AV82 BA82">
    <cfRule type="cellIs" dxfId="574" priority="577" operator="between">
      <formula>80</formula>
      <formula>120</formula>
    </cfRule>
  </conditionalFormatting>
  <conditionalFormatting sqref="AK84 AR84:AS84 AW84 AZ84 AU84">
    <cfRule type="cellIs" dxfId="573" priority="576" operator="greaterThan">
      <formula>20</formula>
    </cfRule>
  </conditionalFormatting>
  <conditionalFormatting sqref="AL84:AM84 AV84 BA84">
    <cfRule type="cellIs" dxfId="572" priority="575" operator="between">
      <formula>80</formula>
      <formula>120</formula>
    </cfRule>
  </conditionalFormatting>
  <conditionalFormatting sqref="AK82 AR82:AU82 AW82 AY82:AZ82">
    <cfRule type="cellIs" dxfId="571" priority="572" operator="greaterThan">
      <formula>20</formula>
    </cfRule>
  </conditionalFormatting>
  <conditionalFormatting sqref="AL82:AM82 AV82 BA82">
    <cfRule type="cellIs" dxfId="570" priority="571" operator="between">
      <formula>80</formula>
      <formula>120</formula>
    </cfRule>
  </conditionalFormatting>
  <conditionalFormatting sqref="AK84 AR84:AS84 AW84 AZ84 AU84">
    <cfRule type="cellIs" dxfId="569" priority="570" operator="greaterThan">
      <formula>20</formula>
    </cfRule>
  </conditionalFormatting>
  <conditionalFormatting sqref="AL84:AM84 AV84 BA84">
    <cfRule type="cellIs" dxfId="568" priority="569" operator="between">
      <formula>80</formula>
      <formula>120</formula>
    </cfRule>
  </conditionalFormatting>
  <conditionalFormatting sqref="AJ81:AK81 AR81:AU81 AW81 AY81:AZ81">
    <cfRule type="cellIs" dxfId="567" priority="568" operator="greaterThan">
      <formula>20</formula>
    </cfRule>
  </conditionalFormatting>
  <conditionalFormatting sqref="AL81:AM81 AV81 BA81">
    <cfRule type="cellIs" dxfId="566" priority="567" operator="between">
      <formula>80</formula>
      <formula>120</formula>
    </cfRule>
  </conditionalFormatting>
  <conditionalFormatting sqref="AK83 AR83:AU83 AW83 AY83:AZ83">
    <cfRule type="cellIs" dxfId="565" priority="566" operator="greaterThan">
      <formula>20</formula>
    </cfRule>
  </conditionalFormatting>
  <conditionalFormatting sqref="AL83:AM83 AV83 BA83">
    <cfRule type="cellIs" dxfId="564" priority="565" operator="between">
      <formula>80</formula>
      <formula>120</formula>
    </cfRule>
  </conditionalFormatting>
  <conditionalFormatting sqref="AK85 AR85:AU85 AW85 AY85:AZ85">
    <cfRule type="cellIs" dxfId="563" priority="564" operator="greaterThan">
      <formula>20</formula>
    </cfRule>
  </conditionalFormatting>
  <conditionalFormatting sqref="AL85:AM85 AV85 BA85">
    <cfRule type="cellIs" dxfId="562" priority="563" operator="between">
      <formula>80</formula>
      <formula>120</formula>
    </cfRule>
  </conditionalFormatting>
  <conditionalFormatting sqref="AW79 AS79">
    <cfRule type="cellIs" dxfId="561" priority="562" operator="greaterThan">
      <formula>20</formula>
    </cfRule>
  </conditionalFormatting>
  <conditionalFormatting sqref="AV85 BA85">
    <cfRule type="cellIs" dxfId="560" priority="561" operator="between">
      <formula>80</formula>
      <formula>120</formula>
    </cfRule>
  </conditionalFormatting>
  <conditionalFormatting sqref="AW85 AR85:AU85 AK85 AY85:AZ85">
    <cfRule type="cellIs" dxfId="559" priority="560" operator="greaterThan">
      <formula>20</formula>
    </cfRule>
  </conditionalFormatting>
  <conditionalFormatting sqref="AL85:AM85">
    <cfRule type="cellIs" dxfId="558" priority="559" operator="between">
      <formula>80</formula>
      <formula>120</formula>
    </cfRule>
  </conditionalFormatting>
  <conditionalFormatting sqref="AV85">
    <cfRule type="cellIs" dxfId="557" priority="558" operator="between">
      <formula>80</formula>
      <formula>120</formula>
    </cfRule>
  </conditionalFormatting>
  <conditionalFormatting sqref="BA85">
    <cfRule type="cellIs" dxfId="556" priority="557" operator="between">
      <formula>80</formula>
      <formula>120</formula>
    </cfRule>
  </conditionalFormatting>
  <conditionalFormatting sqref="AS79 AW79">
    <cfRule type="cellIs" dxfId="555" priority="556" operator="greaterThan">
      <formula>20</formula>
    </cfRule>
  </conditionalFormatting>
  <conditionalFormatting sqref="AJ81:AK81 AR81:AU81 AW81 AY81:AZ81">
    <cfRule type="cellIs" dxfId="554" priority="555" operator="greaterThan">
      <formula>20</formula>
    </cfRule>
  </conditionalFormatting>
  <conditionalFormatting sqref="AL81:AM81 AV81 BA81">
    <cfRule type="cellIs" dxfId="553" priority="554" operator="between">
      <formula>80</formula>
      <formula>120</formula>
    </cfRule>
  </conditionalFormatting>
  <conditionalFormatting sqref="AK83 AR83:AU83 AW83 AY83:AZ83">
    <cfRule type="cellIs" dxfId="552" priority="553" operator="greaterThan">
      <formula>20</formula>
    </cfRule>
  </conditionalFormatting>
  <conditionalFormatting sqref="AL83:AM83 AV83 BA83">
    <cfRule type="cellIs" dxfId="551" priority="552" operator="between">
      <formula>80</formula>
      <formula>120</formula>
    </cfRule>
  </conditionalFormatting>
  <conditionalFormatting sqref="AK82 AR82:AU82 AW82 AY82:AZ82">
    <cfRule type="cellIs" dxfId="550" priority="551" operator="greaterThan">
      <formula>20</formula>
    </cfRule>
  </conditionalFormatting>
  <conditionalFormatting sqref="AL82:AM82 AV82 BA82">
    <cfRule type="cellIs" dxfId="549" priority="550" operator="between">
      <formula>80</formula>
      <formula>120</formula>
    </cfRule>
  </conditionalFormatting>
  <conditionalFormatting sqref="AK84 AR84:AS84 AW84 AZ84 AU84">
    <cfRule type="cellIs" dxfId="548" priority="549" operator="greaterThan">
      <formula>20</formula>
    </cfRule>
  </conditionalFormatting>
  <conditionalFormatting sqref="AL84:AM84 AV84 BA84">
    <cfRule type="cellIs" dxfId="547" priority="548" operator="between">
      <formula>80</formula>
      <formula>120</formula>
    </cfRule>
  </conditionalFormatting>
  <conditionalFormatting sqref="AV86 BA86">
    <cfRule type="cellIs" dxfId="546" priority="547" operator="between">
      <formula>80</formula>
      <formula>120</formula>
    </cfRule>
  </conditionalFormatting>
  <conditionalFormatting sqref="AW86 AR86 AK86 AZ86 AU86">
    <cfRule type="cellIs" dxfId="545" priority="546" operator="greaterThan">
      <formula>20</formula>
    </cfRule>
  </conditionalFormatting>
  <conditionalFormatting sqref="AL86:AM86">
    <cfRule type="cellIs" dxfId="544" priority="545" operator="between">
      <formula>80</formula>
      <formula>120</formula>
    </cfRule>
  </conditionalFormatting>
  <conditionalFormatting sqref="AV86">
    <cfRule type="cellIs" dxfId="543" priority="544" operator="between">
      <formula>80</formula>
      <formula>120</formula>
    </cfRule>
  </conditionalFormatting>
  <conditionalFormatting sqref="BA86">
    <cfRule type="cellIs" dxfId="542" priority="543" operator="between">
      <formula>80</formula>
      <formula>120</formula>
    </cfRule>
  </conditionalFormatting>
  <conditionalFormatting sqref="AK85 AR85:AU85 AW85 AY85:AZ85">
    <cfRule type="cellIs" dxfId="541" priority="534" operator="greaterThan">
      <formula>20</formula>
    </cfRule>
  </conditionalFormatting>
  <conditionalFormatting sqref="AL85:AM85 AV85 BA85">
    <cfRule type="cellIs" dxfId="540" priority="533" operator="between">
      <formula>80</formula>
      <formula>120</formula>
    </cfRule>
  </conditionalFormatting>
  <conditionalFormatting sqref="AK82 AR82:AU82 AW82 AY82:AZ82">
    <cfRule type="cellIs" dxfId="539" priority="542" operator="greaterThan">
      <formula>20</formula>
    </cfRule>
  </conditionalFormatting>
  <conditionalFormatting sqref="AL82:AM82 AV82 BA82">
    <cfRule type="cellIs" dxfId="538" priority="541" operator="between">
      <formula>80</formula>
      <formula>120</formula>
    </cfRule>
  </conditionalFormatting>
  <conditionalFormatting sqref="AK84 AR84:AS84 AW84 AZ84 AU84">
    <cfRule type="cellIs" dxfId="537" priority="540" operator="greaterThan">
      <formula>20</formula>
    </cfRule>
  </conditionalFormatting>
  <conditionalFormatting sqref="AL84:AM84 AV84 BA84">
    <cfRule type="cellIs" dxfId="536" priority="539" operator="between">
      <formula>80</formula>
      <formula>120</formula>
    </cfRule>
  </conditionalFormatting>
  <conditionalFormatting sqref="AJ81:AK81 AR81:AU81 AW81 AY81:AZ81">
    <cfRule type="cellIs" dxfId="535" priority="538" operator="greaterThan">
      <formula>20</formula>
    </cfRule>
  </conditionalFormatting>
  <conditionalFormatting sqref="AL81:AM81 AV81 BA81">
    <cfRule type="cellIs" dxfId="534" priority="537" operator="between">
      <formula>80</formula>
      <formula>120</formula>
    </cfRule>
  </conditionalFormatting>
  <conditionalFormatting sqref="AK83 AR83:AU83 AW83 AY83:AZ83">
    <cfRule type="cellIs" dxfId="533" priority="536" operator="greaterThan">
      <formula>20</formula>
    </cfRule>
  </conditionalFormatting>
  <conditionalFormatting sqref="AL83:AM83 AV83 BA83">
    <cfRule type="cellIs" dxfId="532" priority="535" operator="between">
      <formula>80</formula>
      <formula>120</formula>
    </cfRule>
  </conditionalFormatting>
  <conditionalFormatting sqref="AV86 BA86">
    <cfRule type="cellIs" dxfId="531" priority="532" operator="between">
      <formula>80</formula>
      <formula>120</formula>
    </cfRule>
  </conditionalFormatting>
  <conditionalFormatting sqref="AW86 AR86 AK86 AZ86 AU86">
    <cfRule type="cellIs" dxfId="530" priority="531" operator="greaterThan">
      <formula>20</formula>
    </cfRule>
  </conditionalFormatting>
  <conditionalFormatting sqref="AL86:AM86">
    <cfRule type="cellIs" dxfId="529" priority="530" operator="between">
      <formula>80</formula>
      <formula>120</formula>
    </cfRule>
  </conditionalFormatting>
  <conditionalFormatting sqref="AV86">
    <cfRule type="cellIs" dxfId="528" priority="529" operator="between">
      <formula>80</formula>
      <formula>120</formula>
    </cfRule>
  </conditionalFormatting>
  <conditionalFormatting sqref="BA86">
    <cfRule type="cellIs" dxfId="527" priority="528" operator="between">
      <formula>80</formula>
      <formula>120</formula>
    </cfRule>
  </conditionalFormatting>
  <conditionalFormatting sqref="AJ81:AK81 AR81:AU81 AW81 AY81:AZ81">
    <cfRule type="cellIs" dxfId="526" priority="517" operator="greaterThan">
      <formula>20</formula>
    </cfRule>
  </conditionalFormatting>
  <conditionalFormatting sqref="AL81:AM81 AV81 BA81">
    <cfRule type="cellIs" dxfId="525" priority="516" operator="between">
      <formula>80</formula>
      <formula>120</formula>
    </cfRule>
  </conditionalFormatting>
  <conditionalFormatting sqref="AK82 AR82:AU82 AW82 AY82:AZ82">
    <cfRule type="cellIs" dxfId="524" priority="527" operator="greaterThan">
      <formula>20</formula>
    </cfRule>
  </conditionalFormatting>
  <conditionalFormatting sqref="AL82:AM82 AV82 BA82">
    <cfRule type="cellIs" dxfId="523" priority="526" operator="between">
      <formula>80</formula>
      <formula>120</formula>
    </cfRule>
  </conditionalFormatting>
  <conditionalFormatting sqref="AK84 AR84:AS84 AW84 AZ84 AU84">
    <cfRule type="cellIs" dxfId="522" priority="525" operator="greaterThan">
      <formula>20</formula>
    </cfRule>
  </conditionalFormatting>
  <conditionalFormatting sqref="AL84:AM84 AV84 BA84">
    <cfRule type="cellIs" dxfId="521" priority="524" operator="between">
      <formula>80</formula>
      <formula>120</formula>
    </cfRule>
  </conditionalFormatting>
  <conditionalFormatting sqref="AJ81:AK81 AR81:AU81 AW81 AY81:AZ81">
    <cfRule type="cellIs" dxfId="520" priority="523" operator="greaterThan">
      <formula>20</formula>
    </cfRule>
  </conditionalFormatting>
  <conditionalFormatting sqref="AL81:AM81 AV81 BA81">
    <cfRule type="cellIs" dxfId="519" priority="522" operator="between">
      <formula>80</formula>
      <formula>120</formula>
    </cfRule>
  </conditionalFormatting>
  <conditionalFormatting sqref="AK83 AR83:AU83 AW83 AY83:AZ83">
    <cfRule type="cellIs" dxfId="518" priority="521" operator="greaterThan">
      <formula>20</formula>
    </cfRule>
  </conditionalFormatting>
  <conditionalFormatting sqref="AL83:AM83 AV83 BA83">
    <cfRule type="cellIs" dxfId="517" priority="520" operator="between">
      <formula>80</formula>
      <formula>120</formula>
    </cfRule>
  </conditionalFormatting>
  <conditionalFormatting sqref="AK85 AR85:AU85 AW85 AY85:AZ85">
    <cfRule type="cellIs" dxfId="516" priority="519" operator="greaterThan">
      <formula>20</formula>
    </cfRule>
  </conditionalFormatting>
  <conditionalFormatting sqref="AL85:AM85 AV85 BA85">
    <cfRule type="cellIs" dxfId="515" priority="518" operator="between">
      <formula>80</formula>
      <formula>120</formula>
    </cfRule>
  </conditionalFormatting>
  <conditionalFormatting sqref="AK83 AR83:AU83 AW83 AY83:AZ83">
    <cfRule type="cellIs" dxfId="514" priority="515" operator="greaterThan">
      <formula>20</formula>
    </cfRule>
  </conditionalFormatting>
  <conditionalFormatting sqref="AL83:AM83 AV83 BA83">
    <cfRule type="cellIs" dxfId="513" priority="514" operator="between">
      <formula>80</formula>
      <formula>120</formula>
    </cfRule>
  </conditionalFormatting>
  <conditionalFormatting sqref="AK85 AR85:AU85 AW85 AY85:AZ85">
    <cfRule type="cellIs" dxfId="512" priority="513" operator="greaterThan">
      <formula>20</formula>
    </cfRule>
  </conditionalFormatting>
  <conditionalFormatting sqref="AL85:AM85 AV85 BA85">
    <cfRule type="cellIs" dxfId="511" priority="512" operator="between">
      <formula>80</formula>
      <formula>120</formula>
    </cfRule>
  </conditionalFormatting>
  <conditionalFormatting sqref="AK82 AR82:AU82 AW82 AY82:AZ82">
    <cfRule type="cellIs" dxfId="510" priority="511" operator="greaterThan">
      <formula>20</formula>
    </cfRule>
  </conditionalFormatting>
  <conditionalFormatting sqref="AL82:AM82 AV82 BA82">
    <cfRule type="cellIs" dxfId="509" priority="510" operator="between">
      <formula>80</formula>
      <formula>120</formula>
    </cfRule>
  </conditionalFormatting>
  <conditionalFormatting sqref="AK84 AR84:AS84 AW84 AZ84 AU84">
    <cfRule type="cellIs" dxfId="508" priority="509" operator="greaterThan">
      <formula>20</formula>
    </cfRule>
  </conditionalFormatting>
  <conditionalFormatting sqref="AL84:AM84 AV84 BA84">
    <cfRule type="cellIs" dxfId="507" priority="508" operator="between">
      <formula>80</formula>
      <formula>120</formula>
    </cfRule>
  </conditionalFormatting>
  <conditionalFormatting sqref="AK86 AR86 AW86 AZ86 AU86">
    <cfRule type="cellIs" dxfId="506" priority="507" operator="greaterThan">
      <formula>20</formula>
    </cfRule>
  </conditionalFormatting>
  <conditionalFormatting sqref="AL86:AM86 AV86 BA86">
    <cfRule type="cellIs" dxfId="505" priority="506" operator="between">
      <formula>80</formula>
      <formula>120</formula>
    </cfRule>
  </conditionalFormatting>
  <conditionalFormatting sqref="AW80 AS80:AU80 AY80:AZ80">
    <cfRule type="cellIs" dxfId="504" priority="505" operator="greaterThan">
      <formula>20</formula>
    </cfRule>
  </conditionalFormatting>
  <conditionalFormatting sqref="AV80 BA80">
    <cfRule type="cellIs" dxfId="503" priority="504" operator="between">
      <formula>80</formula>
      <formula>120</formula>
    </cfRule>
  </conditionalFormatting>
  <conditionalFormatting sqref="BA40">
    <cfRule type="cellIs" dxfId="502" priority="503" operator="between">
      <formula>80</formula>
      <formula>120</formula>
    </cfRule>
  </conditionalFormatting>
  <conditionalFormatting sqref="AK39">
    <cfRule type="cellIs" dxfId="501" priority="502" operator="greaterThan">
      <formula>20</formula>
    </cfRule>
  </conditionalFormatting>
  <conditionalFormatting sqref="AL39:AM39">
    <cfRule type="cellIs" dxfId="500" priority="501" operator="between">
      <formula>80</formula>
      <formula>120</formula>
    </cfRule>
  </conditionalFormatting>
  <conditionalFormatting sqref="AK41">
    <cfRule type="cellIs" dxfId="499" priority="500" operator="greaterThan">
      <formula>20</formula>
    </cfRule>
  </conditionalFormatting>
  <conditionalFormatting sqref="AL41:AM41">
    <cfRule type="cellIs" dxfId="498" priority="499" operator="between">
      <formula>80</formula>
      <formula>120</formula>
    </cfRule>
  </conditionalFormatting>
  <conditionalFormatting sqref="AW37">
    <cfRule type="cellIs" dxfId="497" priority="498" operator="greaterThan">
      <formula>20</formula>
    </cfRule>
  </conditionalFormatting>
  <conditionalFormatting sqref="AW43 AR43 AK43 AJ46:AK46 AR45:AR56 AW45:AW67 AT46:AU46 AU43 AY46:AZ46 AZ43 AK45 AJ48:AK51 AT48:AU49 AU45 AT51:AU51 AU50 AT53:AU53 AU52 AT55:AU56 AU54 AZ45 AY48:AZ49 AY51:AZ51 AZ50 AY53:AZ53 AZ52 AY55:AZ56 AZ54 AJ53:AK53 AK52 AJ55:AK56 AK54">
    <cfRule type="cellIs" dxfId="496" priority="497" operator="greaterThan">
      <formula>20</formula>
    </cfRule>
  </conditionalFormatting>
  <conditionalFormatting sqref="AV43 BA43 AL43:AM43 AL46:AM56 AV46:AV56 BA47:BA56">
    <cfRule type="cellIs" dxfId="495" priority="496" operator="between">
      <formula>80</formula>
      <formula>120</formula>
    </cfRule>
  </conditionalFormatting>
  <conditionalFormatting sqref="AJ44:AK44 AR44 AW44 AT44:AU44 AY44:AZ44">
    <cfRule type="cellIs" dxfId="494" priority="493" operator="greaterThan">
      <formula>20</formula>
    </cfRule>
  </conditionalFormatting>
  <conditionalFormatting sqref="AL44:AM44 BA44 AV44">
    <cfRule type="cellIs" dxfId="493" priority="492" operator="between">
      <formula>80</formula>
      <formula>120</formula>
    </cfRule>
  </conditionalFormatting>
  <conditionalFormatting sqref="AW42 AR42 AJ42:AK42 AT42:AU42 AY42:AZ42">
    <cfRule type="cellIs" dxfId="492" priority="495" operator="greaterThan">
      <formula>20</formula>
    </cfRule>
  </conditionalFormatting>
  <conditionalFormatting sqref="AV42 BA42 AL42:AM42">
    <cfRule type="cellIs" dxfId="491" priority="494" operator="between">
      <formula>80</formula>
      <formula>120</formula>
    </cfRule>
  </conditionalFormatting>
  <conditionalFormatting sqref="AJ40:AK40 AR40 AW40 AT40:AU40 AY40:AZ40">
    <cfRule type="cellIs" dxfId="490" priority="491" operator="greaterThan">
      <formula>20</formula>
    </cfRule>
  </conditionalFormatting>
  <conditionalFormatting sqref="AL40:AM40 AV40">
    <cfRule type="cellIs" dxfId="489" priority="490" operator="between">
      <formula>80</formula>
      <formula>120</formula>
    </cfRule>
  </conditionalFormatting>
  <conditionalFormatting sqref="AW74">
    <cfRule type="cellIs" dxfId="488" priority="489" operator="greaterThan">
      <formula>20</formula>
    </cfRule>
  </conditionalFormatting>
  <conditionalFormatting sqref="AW76 AW78">
    <cfRule type="cellIs" dxfId="487" priority="488" operator="greaterThan">
      <formula>20</formula>
    </cfRule>
  </conditionalFormatting>
  <conditionalFormatting sqref="AW77">
    <cfRule type="cellIs" dxfId="486" priority="486" operator="greaterThan">
      <formula>20</formula>
    </cfRule>
  </conditionalFormatting>
  <conditionalFormatting sqref="AW75">
    <cfRule type="cellIs" dxfId="485" priority="487" operator="greaterThan">
      <formula>20</formula>
    </cfRule>
  </conditionalFormatting>
  <conditionalFormatting sqref="AW73">
    <cfRule type="cellIs" dxfId="484" priority="485" operator="greaterThan">
      <formula>20</formula>
    </cfRule>
  </conditionalFormatting>
  <conditionalFormatting sqref="AU35">
    <cfRule type="cellIs" dxfId="483" priority="484" operator="greaterThan">
      <formula>20</formula>
    </cfRule>
  </conditionalFormatting>
  <conditionalFormatting sqref="AZ35">
    <cfRule type="cellIs" dxfId="482" priority="483" operator="greaterThan">
      <formula>20</formula>
    </cfRule>
  </conditionalFormatting>
  <conditionalFormatting sqref="AL35:AM35">
    <cfRule type="cellIs" dxfId="481" priority="482" operator="between">
      <formula>80</formula>
      <formula>120</formula>
    </cfRule>
  </conditionalFormatting>
  <conditionalFormatting sqref="AV35">
    <cfRule type="cellIs" dxfId="480" priority="481" operator="between">
      <formula>80</formula>
      <formula>120</formula>
    </cfRule>
  </conditionalFormatting>
  <conditionalFormatting sqref="AV35">
    <cfRule type="cellIs" dxfId="479" priority="480" operator="between">
      <formula>80</formula>
      <formula>120</formula>
    </cfRule>
  </conditionalFormatting>
  <conditionalFormatting sqref="BA35">
    <cfRule type="cellIs" dxfId="478" priority="479" operator="between">
      <formula>80</formula>
      <formula>120</formula>
    </cfRule>
  </conditionalFormatting>
  <conditionalFormatting sqref="BA35">
    <cfRule type="cellIs" dxfId="477" priority="478" operator="between">
      <formula>80</formula>
      <formula>120</formula>
    </cfRule>
  </conditionalFormatting>
  <conditionalFormatting sqref="AU37">
    <cfRule type="cellIs" dxfId="476" priority="477" operator="greaterThan">
      <formula>20</formula>
    </cfRule>
  </conditionalFormatting>
  <conditionalFormatting sqref="AZ37">
    <cfRule type="cellIs" dxfId="475" priority="476" operator="greaterThan">
      <formula>20</formula>
    </cfRule>
  </conditionalFormatting>
  <conditionalFormatting sqref="AW68:AW71">
    <cfRule type="cellIs" dxfId="474" priority="475" operator="greaterThan">
      <formula>20</formula>
    </cfRule>
  </conditionalFormatting>
  <conditionalFormatting sqref="AW70">
    <cfRule type="cellIs" dxfId="473" priority="474" operator="greaterThan">
      <formula>20</formula>
    </cfRule>
  </conditionalFormatting>
  <conditionalFormatting sqref="AL45:AM45">
    <cfRule type="cellIs" dxfId="472" priority="473" operator="between">
      <formula>80</formula>
      <formula>120</formula>
    </cfRule>
  </conditionalFormatting>
  <conditionalFormatting sqref="AK47">
    <cfRule type="cellIs" dxfId="471" priority="472" operator="greaterThan">
      <formula>20</formula>
    </cfRule>
  </conditionalFormatting>
  <conditionalFormatting sqref="AJ82:AJ83 AJ85 AJ87">
    <cfRule type="cellIs" dxfId="470" priority="471" operator="greaterThan">
      <formula>20</formula>
    </cfRule>
  </conditionalFormatting>
  <conditionalFormatting sqref="AR73 AR57:AR71 AJ58:AK58 AK71 AK57 AJ60:AK60 AK59 AJ62:AK62 AK61 AJ64:AK64 AK63 AJ66:AK66 AK65 AJ68:AK68 AK67 AJ70:AK70 AK69">
    <cfRule type="cellIs" dxfId="469" priority="470" operator="greaterThan">
      <formula>20</formula>
    </cfRule>
  </conditionalFormatting>
  <conditionalFormatting sqref="AL57:AM66 AL70:AM71 AL68:AM68">
    <cfRule type="cellIs" dxfId="468" priority="469" operator="between">
      <formula>80</formula>
      <formula>120</formula>
    </cfRule>
  </conditionalFormatting>
  <conditionalFormatting sqref="AK71">
    <cfRule type="cellIs" dxfId="467" priority="468" operator="greaterThan">
      <formula>20</formula>
    </cfRule>
  </conditionalFormatting>
  <conditionalFormatting sqref="AL71:AM71">
    <cfRule type="cellIs" dxfId="466" priority="467" operator="between">
      <formula>80</formula>
      <formula>120</formula>
    </cfRule>
  </conditionalFormatting>
  <conditionalFormatting sqref="AK73">
    <cfRule type="cellIs" dxfId="465" priority="466" operator="greaterThan">
      <formula>20</formula>
    </cfRule>
  </conditionalFormatting>
  <conditionalFormatting sqref="AL73:AM73">
    <cfRule type="cellIs" dxfId="464" priority="465" operator="between">
      <formula>80</formula>
      <formula>120</formula>
    </cfRule>
  </conditionalFormatting>
  <conditionalFormatting sqref="AR75 AK75 AJ78:AK78 AR77:AR80 AK77 AJ80:AK80">
    <cfRule type="cellIs" dxfId="463" priority="464" operator="greaterThan">
      <formula>20</formula>
    </cfRule>
  </conditionalFormatting>
  <conditionalFormatting sqref="AL75:AM75 AL78:AM80">
    <cfRule type="cellIs" dxfId="462" priority="463" operator="between">
      <formula>80</formula>
      <formula>120</formula>
    </cfRule>
  </conditionalFormatting>
  <conditionalFormatting sqref="AJ76:AK76 AR76">
    <cfRule type="cellIs" dxfId="461" priority="460" operator="greaterThan">
      <formula>20</formula>
    </cfRule>
  </conditionalFormatting>
  <conditionalFormatting sqref="AL76:AM76">
    <cfRule type="cellIs" dxfId="460" priority="459" operator="between">
      <formula>80</formula>
      <formula>120</formula>
    </cfRule>
  </conditionalFormatting>
  <conditionalFormatting sqref="AR74 AJ74:AK74">
    <cfRule type="cellIs" dxfId="459" priority="462" operator="greaterThan">
      <formula>20</formula>
    </cfRule>
  </conditionalFormatting>
  <conditionalFormatting sqref="AL74:AM74">
    <cfRule type="cellIs" dxfId="458" priority="461" operator="between">
      <formula>80</formula>
      <formula>120</formula>
    </cfRule>
  </conditionalFormatting>
  <conditionalFormatting sqref="AJ72:AK72 AR72">
    <cfRule type="cellIs" dxfId="457" priority="458" operator="greaterThan">
      <formula>20</formula>
    </cfRule>
  </conditionalFormatting>
  <conditionalFormatting sqref="AL72:AM72">
    <cfRule type="cellIs" dxfId="456" priority="457" operator="between">
      <formula>80</formula>
      <formula>120</formula>
    </cfRule>
  </conditionalFormatting>
  <conditionalFormatting sqref="AL67:AM67">
    <cfRule type="cellIs" dxfId="455" priority="456" operator="between">
      <formula>80</formula>
      <formula>120</formula>
    </cfRule>
  </conditionalFormatting>
  <conditionalFormatting sqref="AM77">
    <cfRule type="cellIs" dxfId="454" priority="455" operator="between">
      <formula>80</formula>
      <formula>120</formula>
    </cfRule>
  </conditionalFormatting>
  <conditionalFormatting sqref="AK79">
    <cfRule type="cellIs" dxfId="453" priority="454" operator="greaterThan">
      <formula>20</formula>
    </cfRule>
  </conditionalFormatting>
  <conditionalFormatting sqref="AU47">
    <cfRule type="cellIs" dxfId="452" priority="453" operator="greaterThan">
      <formula>20</formula>
    </cfRule>
  </conditionalFormatting>
  <conditionalFormatting sqref="AV45">
    <cfRule type="cellIs" dxfId="451" priority="452" operator="between">
      <formula>80</formula>
      <formula>120</formula>
    </cfRule>
  </conditionalFormatting>
  <conditionalFormatting sqref="AV45">
    <cfRule type="cellIs" dxfId="450" priority="451" operator="between">
      <formula>80</formula>
      <formula>120</formula>
    </cfRule>
  </conditionalFormatting>
  <conditionalFormatting sqref="AT82 AT50">
    <cfRule type="cellIs" dxfId="449" priority="450" operator="greaterThan">
      <formula>20</formula>
    </cfRule>
  </conditionalFormatting>
  <conditionalFormatting sqref="AT50">
    <cfRule type="cellIs" dxfId="448" priority="449" operator="greaterThan">
      <formula>20</formula>
    </cfRule>
  </conditionalFormatting>
  <conditionalFormatting sqref="AT68:AU68 AT58:AU58 AT70:AU70 AU73 AU57 AT60:AU60 AU59 AT62:AU62 AU61 AT64:AU64 AU63 AT66:AU66 AU65 AU71">
    <cfRule type="cellIs" dxfId="447" priority="448" operator="greaterThan">
      <formula>20</formula>
    </cfRule>
  </conditionalFormatting>
  <conditionalFormatting sqref="AV73 AV57:AV66 AV70:AV71 AV68">
    <cfRule type="cellIs" dxfId="446" priority="447" operator="between">
      <formula>80</formula>
      <formula>120</formula>
    </cfRule>
  </conditionalFormatting>
  <conditionalFormatting sqref="AT78 AU75">
    <cfRule type="cellIs" dxfId="445" priority="446" operator="greaterThan">
      <formula>20</formula>
    </cfRule>
  </conditionalFormatting>
  <conditionalFormatting sqref="AV75">
    <cfRule type="cellIs" dxfId="444" priority="445" operator="between">
      <formula>80</formula>
      <formula>120</formula>
    </cfRule>
  </conditionalFormatting>
  <conditionalFormatting sqref="AT76:AU76">
    <cfRule type="cellIs" dxfId="443" priority="442" operator="greaterThan">
      <formula>20</formula>
    </cfRule>
  </conditionalFormatting>
  <conditionalFormatting sqref="AV76">
    <cfRule type="cellIs" dxfId="442" priority="441" operator="between">
      <formula>80</formula>
      <formula>120</formula>
    </cfRule>
  </conditionalFormatting>
  <conditionalFormatting sqref="AT74:AU74">
    <cfRule type="cellIs" dxfId="441" priority="444" operator="greaterThan">
      <formula>20</formula>
    </cfRule>
  </conditionalFormatting>
  <conditionalFormatting sqref="AV74">
    <cfRule type="cellIs" dxfId="440" priority="443" operator="between">
      <formula>80</formula>
      <formula>120</formula>
    </cfRule>
  </conditionalFormatting>
  <conditionalFormatting sqref="AT72:AU72">
    <cfRule type="cellIs" dxfId="439" priority="440" operator="greaterThan">
      <formula>20</formula>
    </cfRule>
  </conditionalFormatting>
  <conditionalFormatting sqref="AV72">
    <cfRule type="cellIs" dxfId="438" priority="439" operator="between">
      <formula>80</formula>
      <formula>120</formula>
    </cfRule>
  </conditionalFormatting>
  <conditionalFormatting sqref="AU67">
    <cfRule type="cellIs" dxfId="437" priority="438" operator="greaterThan">
      <formula>20</formula>
    </cfRule>
  </conditionalFormatting>
  <conditionalFormatting sqref="AV67">
    <cfRule type="cellIs" dxfId="436" priority="437" operator="between">
      <formula>80</formula>
      <formula>120</formula>
    </cfRule>
  </conditionalFormatting>
  <conditionalFormatting sqref="AV67">
    <cfRule type="cellIs" dxfId="435" priority="436" operator="between">
      <formula>80</formula>
      <formula>120</formula>
    </cfRule>
  </conditionalFormatting>
  <conditionalFormatting sqref="AU69">
    <cfRule type="cellIs" dxfId="434" priority="435" operator="greaterThan">
      <formula>20</formula>
    </cfRule>
  </conditionalFormatting>
  <conditionalFormatting sqref="AY50">
    <cfRule type="cellIs" dxfId="433" priority="434" operator="greaterThan">
      <formula>20</formula>
    </cfRule>
  </conditionalFormatting>
  <conditionalFormatting sqref="AY50">
    <cfRule type="cellIs" dxfId="432" priority="433" operator="greaterThan">
      <formula>20</formula>
    </cfRule>
  </conditionalFormatting>
  <conditionalFormatting sqref="AY82">
    <cfRule type="cellIs" dxfId="431" priority="432" operator="greaterThan">
      <formula>20</formula>
    </cfRule>
  </conditionalFormatting>
  <conditionalFormatting sqref="AZ47">
    <cfRule type="cellIs" dxfId="430" priority="431" operator="greaterThan">
      <formula>20</formula>
    </cfRule>
  </conditionalFormatting>
  <conditionalFormatting sqref="BA46">
    <cfRule type="cellIs" dxfId="429" priority="430" operator="between">
      <formula>80</formula>
      <formula>120</formula>
    </cfRule>
  </conditionalFormatting>
  <conditionalFormatting sqref="BA46">
    <cfRule type="cellIs" dxfId="428" priority="429" operator="between">
      <formula>80</formula>
      <formula>120</formula>
    </cfRule>
  </conditionalFormatting>
  <conditionalFormatting sqref="BA45">
    <cfRule type="cellIs" dxfId="427" priority="428" operator="between">
      <formula>80</formula>
      <formula>120</formula>
    </cfRule>
  </conditionalFormatting>
  <conditionalFormatting sqref="BA45">
    <cfRule type="cellIs" dxfId="426" priority="427" operator="between">
      <formula>80</formula>
      <formula>120</formula>
    </cfRule>
  </conditionalFormatting>
  <conditionalFormatting sqref="AY68:AZ68 AY58:AZ58 AY70:AZ70 AZ73 AZ57 AY60:AZ60 AZ59 AY62:AZ62 AZ61 AY64:AZ64 AZ63 AY66:AZ66 AZ65 AZ71">
    <cfRule type="cellIs" dxfId="425" priority="426" operator="greaterThan">
      <formula>20</formula>
    </cfRule>
  </conditionalFormatting>
  <conditionalFormatting sqref="BA73 BA57:BA66 BA70:BA71 BA68">
    <cfRule type="cellIs" dxfId="424" priority="425" operator="between">
      <formula>80</formula>
      <formula>120</formula>
    </cfRule>
  </conditionalFormatting>
  <conditionalFormatting sqref="BA72">
    <cfRule type="cellIs" dxfId="423" priority="424" operator="between">
      <formula>80</formula>
      <formula>120</formula>
    </cfRule>
  </conditionalFormatting>
  <conditionalFormatting sqref="AY78 AZ75">
    <cfRule type="cellIs" dxfId="422" priority="423" operator="greaterThan">
      <formula>20</formula>
    </cfRule>
  </conditionalFormatting>
  <conditionalFormatting sqref="BA75">
    <cfRule type="cellIs" dxfId="421" priority="422" operator="between">
      <formula>80</formula>
      <formula>120</formula>
    </cfRule>
  </conditionalFormatting>
  <conditionalFormatting sqref="AY76:AZ76">
    <cfRule type="cellIs" dxfId="420" priority="419" operator="greaterThan">
      <formula>20</formula>
    </cfRule>
  </conditionalFormatting>
  <conditionalFormatting sqref="BA76">
    <cfRule type="cellIs" dxfId="419" priority="418" operator="between">
      <formula>80</formula>
      <formula>120</formula>
    </cfRule>
  </conditionalFormatting>
  <conditionalFormatting sqref="AY74:AZ74">
    <cfRule type="cellIs" dxfId="418" priority="421" operator="greaterThan">
      <formula>20</formula>
    </cfRule>
  </conditionalFormatting>
  <conditionalFormatting sqref="BA74">
    <cfRule type="cellIs" dxfId="417" priority="420" operator="between">
      <formula>80</formula>
      <formula>120</formula>
    </cfRule>
  </conditionalFormatting>
  <conditionalFormatting sqref="AY72:AZ72">
    <cfRule type="cellIs" dxfId="416" priority="417" operator="greaterThan">
      <formula>20</formula>
    </cfRule>
  </conditionalFormatting>
  <conditionalFormatting sqref="AZ67">
    <cfRule type="cellIs" dxfId="415" priority="416" operator="greaterThan">
      <formula>20</formula>
    </cfRule>
  </conditionalFormatting>
  <conditionalFormatting sqref="BA67">
    <cfRule type="cellIs" dxfId="414" priority="415" operator="between">
      <formula>80</formula>
      <formula>120</formula>
    </cfRule>
  </conditionalFormatting>
  <conditionalFormatting sqref="BA67">
    <cfRule type="cellIs" dxfId="413" priority="414" operator="between">
      <formula>80</formula>
      <formula>120</formula>
    </cfRule>
  </conditionalFormatting>
  <conditionalFormatting sqref="AZ69">
    <cfRule type="cellIs" dxfId="412" priority="413" operator="greaterThan">
      <formula>20</formula>
    </cfRule>
  </conditionalFormatting>
  <conditionalFormatting sqref="AO36:AP36 AN80:AP81 AN79 AO26:AP26 AO38:AP38 AP41 AN83:AP83 AN82 AP82 AP25 AO28:AP28 AP27 AO30:AP30 AP29 AO32:AP32 AP31 AO34:AP34 AP33 AP39">
    <cfRule type="cellIs" dxfId="411" priority="412" operator="greaterThan">
      <formula>20</formula>
    </cfRule>
  </conditionalFormatting>
  <conditionalFormatting sqref="AQ41 AQ25:AQ34 AQ80:AQ83 AQ38:AQ39 AQ36">
    <cfRule type="cellIs" dxfId="410" priority="411" operator="between">
      <formula>80</formula>
      <formula>120</formula>
    </cfRule>
  </conditionalFormatting>
  <conditionalFormatting sqref="AQ84">
    <cfRule type="cellIs" dxfId="409" priority="410" operator="between">
      <formula>80</formula>
      <formula>120</formula>
    </cfRule>
  </conditionalFormatting>
  <conditionalFormatting sqref="AN84 AP84">
    <cfRule type="cellIs" dxfId="408" priority="409" operator="greaterThan">
      <formula>20</formula>
    </cfRule>
  </conditionalFormatting>
  <conditionalFormatting sqref="AQ84">
    <cfRule type="cellIs" dxfId="407" priority="408" operator="between">
      <formula>80</formula>
      <formula>120</formula>
    </cfRule>
  </conditionalFormatting>
  <conditionalFormatting sqref="AN80:AP80">
    <cfRule type="cellIs" dxfId="406" priority="407" operator="greaterThan">
      <formula>20</formula>
    </cfRule>
  </conditionalFormatting>
  <conditionalFormatting sqref="AQ80">
    <cfRule type="cellIs" dxfId="405" priority="406" operator="between">
      <formula>80</formula>
      <formula>120</formula>
    </cfRule>
  </conditionalFormatting>
  <conditionalFormatting sqref="AN82 AP82">
    <cfRule type="cellIs" dxfId="404" priority="405" operator="greaterThan">
      <formula>20</formula>
    </cfRule>
  </conditionalFormatting>
  <conditionalFormatting sqref="AQ82">
    <cfRule type="cellIs" dxfId="403" priority="404" operator="between">
      <formula>80</formula>
      <formula>120</formula>
    </cfRule>
  </conditionalFormatting>
  <conditionalFormatting sqref="AP86">
    <cfRule type="cellIs" dxfId="402" priority="403" operator="greaterThan">
      <formula>20</formula>
    </cfRule>
  </conditionalFormatting>
  <conditionalFormatting sqref="AQ86">
    <cfRule type="cellIs" dxfId="401" priority="402" operator="between">
      <formula>80</formula>
      <formula>120</formula>
    </cfRule>
  </conditionalFormatting>
  <conditionalFormatting sqref="AN88:AP88">
    <cfRule type="cellIs" dxfId="400" priority="401" operator="greaterThan">
      <formula>20</formula>
    </cfRule>
  </conditionalFormatting>
  <conditionalFormatting sqref="AQ88">
    <cfRule type="cellIs" dxfId="399" priority="400" operator="between">
      <formula>80</formula>
      <formula>120</formula>
    </cfRule>
  </conditionalFormatting>
  <conditionalFormatting sqref="AN81:AP81">
    <cfRule type="cellIs" dxfId="398" priority="399" operator="greaterThan">
      <formula>20</formula>
    </cfRule>
  </conditionalFormatting>
  <conditionalFormatting sqref="AQ81">
    <cfRule type="cellIs" dxfId="397" priority="398" operator="between">
      <formula>80</formula>
      <formula>120</formula>
    </cfRule>
  </conditionalFormatting>
  <conditionalFormatting sqref="AN83:AP83">
    <cfRule type="cellIs" dxfId="396" priority="397" operator="greaterThan">
      <formula>20</formula>
    </cfRule>
  </conditionalFormatting>
  <conditionalFormatting sqref="AQ83">
    <cfRule type="cellIs" dxfId="395" priority="396" operator="between">
      <formula>80</formula>
      <formula>120</formula>
    </cfRule>
  </conditionalFormatting>
  <conditionalFormatting sqref="AQ85">
    <cfRule type="cellIs" dxfId="394" priority="395" operator="between">
      <formula>80</formula>
      <formula>120</formula>
    </cfRule>
  </conditionalFormatting>
  <conditionalFormatting sqref="AN85:AP85">
    <cfRule type="cellIs" dxfId="393" priority="394" operator="greaterThan">
      <formula>20</formula>
    </cfRule>
  </conditionalFormatting>
  <conditionalFormatting sqref="AQ85">
    <cfRule type="cellIs" dxfId="392" priority="393" operator="between">
      <formula>80</formula>
      <formula>120</formula>
    </cfRule>
  </conditionalFormatting>
  <conditionalFormatting sqref="AN84 AP84">
    <cfRule type="cellIs" dxfId="391" priority="382" operator="greaterThan">
      <formula>20</formula>
    </cfRule>
  </conditionalFormatting>
  <conditionalFormatting sqref="AQ84">
    <cfRule type="cellIs" dxfId="390" priority="381" operator="between">
      <formula>80</formula>
      <formula>120</formula>
    </cfRule>
  </conditionalFormatting>
  <conditionalFormatting sqref="AN81:AP81">
    <cfRule type="cellIs" dxfId="389" priority="392" operator="greaterThan">
      <formula>20</formula>
    </cfRule>
  </conditionalFormatting>
  <conditionalFormatting sqref="AQ81">
    <cfRule type="cellIs" dxfId="388" priority="391" operator="between">
      <formula>80</formula>
      <formula>120</formula>
    </cfRule>
  </conditionalFormatting>
  <conditionalFormatting sqref="AN83:AP83">
    <cfRule type="cellIs" dxfId="387" priority="390" operator="greaterThan">
      <formula>20</formula>
    </cfRule>
  </conditionalFormatting>
  <conditionalFormatting sqref="AQ83">
    <cfRule type="cellIs" dxfId="386" priority="389" operator="between">
      <formula>80</formula>
      <formula>120</formula>
    </cfRule>
  </conditionalFormatting>
  <conditionalFormatting sqref="AN87:AP87">
    <cfRule type="cellIs" dxfId="385" priority="388" operator="greaterThan">
      <formula>20</formula>
    </cfRule>
  </conditionalFormatting>
  <conditionalFormatting sqref="AQ87">
    <cfRule type="cellIs" dxfId="384" priority="387" operator="between">
      <formula>80</formula>
      <formula>120</formula>
    </cfRule>
  </conditionalFormatting>
  <conditionalFormatting sqref="AN80:AP80">
    <cfRule type="cellIs" dxfId="383" priority="386" operator="greaterThan">
      <formula>20</formula>
    </cfRule>
  </conditionalFormatting>
  <conditionalFormatting sqref="AQ80">
    <cfRule type="cellIs" dxfId="382" priority="385" operator="between">
      <formula>80</formula>
      <formula>120</formula>
    </cfRule>
  </conditionalFormatting>
  <conditionalFormatting sqref="AN82 AP82">
    <cfRule type="cellIs" dxfId="381" priority="384" operator="greaterThan">
      <formula>20</formula>
    </cfRule>
  </conditionalFormatting>
  <conditionalFormatting sqref="AQ82">
    <cfRule type="cellIs" dxfId="380" priority="383" operator="between">
      <formula>80</formula>
      <formula>120</formula>
    </cfRule>
  </conditionalFormatting>
  <conditionalFormatting sqref="AQ85">
    <cfRule type="cellIs" dxfId="379" priority="380" operator="between">
      <formula>80</formula>
      <formula>120</formula>
    </cfRule>
  </conditionalFormatting>
  <conditionalFormatting sqref="AN85:AP85">
    <cfRule type="cellIs" dxfId="378" priority="379" operator="greaterThan">
      <formula>20</formula>
    </cfRule>
  </conditionalFormatting>
  <conditionalFormatting sqref="AQ85">
    <cfRule type="cellIs" dxfId="377" priority="378" operator="between">
      <formula>80</formula>
      <formula>120</formula>
    </cfRule>
  </conditionalFormatting>
  <conditionalFormatting sqref="AN80:AP80">
    <cfRule type="cellIs" dxfId="376" priority="367" operator="greaterThan">
      <formula>20</formula>
    </cfRule>
  </conditionalFormatting>
  <conditionalFormatting sqref="AQ80">
    <cfRule type="cellIs" dxfId="375" priority="366" operator="between">
      <formula>80</formula>
      <formula>120</formula>
    </cfRule>
  </conditionalFormatting>
  <conditionalFormatting sqref="AN81:AP81">
    <cfRule type="cellIs" dxfId="374" priority="377" operator="greaterThan">
      <formula>20</formula>
    </cfRule>
  </conditionalFormatting>
  <conditionalFormatting sqref="AQ81">
    <cfRule type="cellIs" dxfId="373" priority="376" operator="between">
      <formula>80</formula>
      <formula>120</formula>
    </cfRule>
  </conditionalFormatting>
  <conditionalFormatting sqref="AN83:AP83">
    <cfRule type="cellIs" dxfId="372" priority="375" operator="greaterThan">
      <formula>20</formula>
    </cfRule>
  </conditionalFormatting>
  <conditionalFormatting sqref="AQ83">
    <cfRule type="cellIs" dxfId="371" priority="374" operator="between">
      <formula>80</formula>
      <formula>120</formula>
    </cfRule>
  </conditionalFormatting>
  <conditionalFormatting sqref="AN80:AP80">
    <cfRule type="cellIs" dxfId="370" priority="373" operator="greaterThan">
      <formula>20</formula>
    </cfRule>
  </conditionalFormatting>
  <conditionalFormatting sqref="AQ80">
    <cfRule type="cellIs" dxfId="369" priority="372" operator="between">
      <formula>80</formula>
      <formula>120</formula>
    </cfRule>
  </conditionalFormatting>
  <conditionalFormatting sqref="AN82 AP82">
    <cfRule type="cellIs" dxfId="368" priority="371" operator="greaterThan">
      <formula>20</formula>
    </cfRule>
  </conditionalFormatting>
  <conditionalFormatting sqref="AQ82">
    <cfRule type="cellIs" dxfId="367" priority="370" operator="between">
      <formula>80</formula>
      <formula>120</formula>
    </cfRule>
  </conditionalFormatting>
  <conditionalFormatting sqref="AN84 AP84">
    <cfRule type="cellIs" dxfId="366" priority="369" operator="greaterThan">
      <formula>20</formula>
    </cfRule>
  </conditionalFormatting>
  <conditionalFormatting sqref="AQ84">
    <cfRule type="cellIs" dxfId="365" priority="368" operator="between">
      <formula>80</formula>
      <formula>120</formula>
    </cfRule>
  </conditionalFormatting>
  <conditionalFormatting sqref="AN82 AP82">
    <cfRule type="cellIs" dxfId="364" priority="365" operator="greaterThan">
      <formula>20</formula>
    </cfRule>
  </conditionalFormatting>
  <conditionalFormatting sqref="AQ82">
    <cfRule type="cellIs" dxfId="363" priority="364" operator="between">
      <formula>80</formula>
      <formula>120</formula>
    </cfRule>
  </conditionalFormatting>
  <conditionalFormatting sqref="AN84 AP84">
    <cfRule type="cellIs" dxfId="362" priority="363" operator="greaterThan">
      <formula>20</formula>
    </cfRule>
  </conditionalFormatting>
  <conditionalFormatting sqref="AQ84">
    <cfRule type="cellIs" dxfId="361" priority="362" operator="between">
      <formula>80</formula>
      <formula>120</formula>
    </cfRule>
  </conditionalFormatting>
  <conditionalFormatting sqref="AN81:AP81">
    <cfRule type="cellIs" dxfId="360" priority="361" operator="greaterThan">
      <formula>20</formula>
    </cfRule>
  </conditionalFormatting>
  <conditionalFormatting sqref="AQ81">
    <cfRule type="cellIs" dxfId="359" priority="360" operator="between">
      <formula>80</formula>
      <formula>120</formula>
    </cfRule>
  </conditionalFormatting>
  <conditionalFormatting sqref="AN83:AP83">
    <cfRule type="cellIs" dxfId="358" priority="359" operator="greaterThan">
      <formula>20</formula>
    </cfRule>
  </conditionalFormatting>
  <conditionalFormatting sqref="AQ83">
    <cfRule type="cellIs" dxfId="357" priority="358" operator="between">
      <formula>80</formula>
      <formula>120</formula>
    </cfRule>
  </conditionalFormatting>
  <conditionalFormatting sqref="AN85:AP85">
    <cfRule type="cellIs" dxfId="356" priority="357" operator="greaterThan">
      <formula>20</formula>
    </cfRule>
  </conditionalFormatting>
  <conditionalFormatting sqref="AQ85">
    <cfRule type="cellIs" dxfId="355" priority="356" operator="between">
      <formula>80</formula>
      <formula>120</formula>
    </cfRule>
  </conditionalFormatting>
  <conditionalFormatting sqref="AN79">
    <cfRule type="cellIs" dxfId="354" priority="355" operator="greaterThan">
      <formula>20</formula>
    </cfRule>
  </conditionalFormatting>
  <conditionalFormatting sqref="AQ85">
    <cfRule type="cellIs" dxfId="353" priority="354" operator="between">
      <formula>80</formula>
      <formula>120</formula>
    </cfRule>
  </conditionalFormatting>
  <conditionalFormatting sqref="AN85:AP85">
    <cfRule type="cellIs" dxfId="352" priority="353" operator="greaterThan">
      <formula>20</formula>
    </cfRule>
  </conditionalFormatting>
  <conditionalFormatting sqref="AQ85">
    <cfRule type="cellIs" dxfId="351" priority="352" operator="between">
      <formula>80</formula>
      <formula>120</formula>
    </cfRule>
  </conditionalFormatting>
  <conditionalFormatting sqref="AN79">
    <cfRule type="cellIs" dxfId="350" priority="351" operator="greaterThan">
      <formula>20</formula>
    </cfRule>
  </conditionalFormatting>
  <conditionalFormatting sqref="AN81:AP81">
    <cfRule type="cellIs" dxfId="349" priority="350" operator="greaterThan">
      <formula>20</formula>
    </cfRule>
  </conditionalFormatting>
  <conditionalFormatting sqref="AQ81">
    <cfRule type="cellIs" dxfId="348" priority="349" operator="between">
      <formula>80</formula>
      <formula>120</formula>
    </cfRule>
  </conditionalFormatting>
  <conditionalFormatting sqref="AN83:AP83">
    <cfRule type="cellIs" dxfId="347" priority="348" operator="greaterThan">
      <formula>20</formula>
    </cfRule>
  </conditionalFormatting>
  <conditionalFormatting sqref="AQ83">
    <cfRule type="cellIs" dxfId="346" priority="347" operator="between">
      <formula>80</formula>
      <formula>120</formula>
    </cfRule>
  </conditionalFormatting>
  <conditionalFormatting sqref="AN82 AP82">
    <cfRule type="cellIs" dxfId="345" priority="346" operator="greaterThan">
      <formula>20</formula>
    </cfRule>
  </conditionalFormatting>
  <conditionalFormatting sqref="AQ82">
    <cfRule type="cellIs" dxfId="344" priority="345" operator="between">
      <formula>80</formula>
      <formula>120</formula>
    </cfRule>
  </conditionalFormatting>
  <conditionalFormatting sqref="AN84 AP84">
    <cfRule type="cellIs" dxfId="343" priority="344" operator="greaterThan">
      <formula>20</formula>
    </cfRule>
  </conditionalFormatting>
  <conditionalFormatting sqref="AQ84">
    <cfRule type="cellIs" dxfId="342" priority="343" operator="between">
      <formula>80</formula>
      <formula>120</formula>
    </cfRule>
  </conditionalFormatting>
  <conditionalFormatting sqref="AQ86">
    <cfRule type="cellIs" dxfId="341" priority="342" operator="between">
      <formula>80</formula>
      <formula>120</formula>
    </cfRule>
  </conditionalFormatting>
  <conditionalFormatting sqref="AP86">
    <cfRule type="cellIs" dxfId="340" priority="341" operator="greaterThan">
      <formula>20</formula>
    </cfRule>
  </conditionalFormatting>
  <conditionalFormatting sqref="AQ86">
    <cfRule type="cellIs" dxfId="339" priority="340" operator="between">
      <formula>80</formula>
      <formula>120</formula>
    </cfRule>
  </conditionalFormatting>
  <conditionalFormatting sqref="AN85:AP85">
    <cfRule type="cellIs" dxfId="338" priority="331" operator="greaterThan">
      <formula>20</formula>
    </cfRule>
  </conditionalFormatting>
  <conditionalFormatting sqref="AQ85">
    <cfRule type="cellIs" dxfId="337" priority="330" operator="between">
      <formula>80</formula>
      <formula>120</formula>
    </cfRule>
  </conditionalFormatting>
  <conditionalFormatting sqref="AN82 AP82">
    <cfRule type="cellIs" dxfId="336" priority="339" operator="greaterThan">
      <formula>20</formula>
    </cfRule>
  </conditionalFormatting>
  <conditionalFormatting sqref="AQ82">
    <cfRule type="cellIs" dxfId="335" priority="338" operator="between">
      <formula>80</formula>
      <formula>120</formula>
    </cfRule>
  </conditionalFormatting>
  <conditionalFormatting sqref="AN84 AP84">
    <cfRule type="cellIs" dxfId="334" priority="337" operator="greaterThan">
      <formula>20</formula>
    </cfRule>
  </conditionalFormatting>
  <conditionalFormatting sqref="AQ84">
    <cfRule type="cellIs" dxfId="333" priority="336" operator="between">
      <formula>80</formula>
      <formula>120</formula>
    </cfRule>
  </conditionalFormatting>
  <conditionalFormatting sqref="AN81:AP81">
    <cfRule type="cellIs" dxfId="332" priority="335" operator="greaterThan">
      <formula>20</formula>
    </cfRule>
  </conditionalFormatting>
  <conditionalFormatting sqref="AQ81">
    <cfRule type="cellIs" dxfId="331" priority="334" operator="between">
      <formula>80</formula>
      <formula>120</formula>
    </cfRule>
  </conditionalFormatting>
  <conditionalFormatting sqref="AN83:AP83">
    <cfRule type="cellIs" dxfId="330" priority="333" operator="greaterThan">
      <formula>20</formula>
    </cfRule>
  </conditionalFormatting>
  <conditionalFormatting sqref="AQ83">
    <cfRule type="cellIs" dxfId="329" priority="332" operator="between">
      <formula>80</formula>
      <formula>120</formula>
    </cfRule>
  </conditionalFormatting>
  <conditionalFormatting sqref="AQ86">
    <cfRule type="cellIs" dxfId="328" priority="329" operator="between">
      <formula>80</formula>
      <formula>120</formula>
    </cfRule>
  </conditionalFormatting>
  <conditionalFormatting sqref="AP86">
    <cfRule type="cellIs" dxfId="327" priority="328" operator="greaterThan">
      <formula>20</formula>
    </cfRule>
  </conditionalFormatting>
  <conditionalFormatting sqref="AQ86">
    <cfRule type="cellIs" dxfId="326" priority="327" operator="between">
      <formula>80</formula>
      <formula>120</formula>
    </cfRule>
  </conditionalFormatting>
  <conditionalFormatting sqref="AN81:AP81">
    <cfRule type="cellIs" dxfId="325" priority="316" operator="greaterThan">
      <formula>20</formula>
    </cfRule>
  </conditionalFormatting>
  <conditionalFormatting sqref="AQ81">
    <cfRule type="cellIs" dxfId="324" priority="315" operator="between">
      <formula>80</formula>
      <formula>120</formula>
    </cfRule>
  </conditionalFormatting>
  <conditionalFormatting sqref="AN82 AP82">
    <cfRule type="cellIs" dxfId="323" priority="326" operator="greaterThan">
      <formula>20</formula>
    </cfRule>
  </conditionalFormatting>
  <conditionalFormatting sqref="AQ82">
    <cfRule type="cellIs" dxfId="322" priority="325" operator="between">
      <formula>80</formula>
      <formula>120</formula>
    </cfRule>
  </conditionalFormatting>
  <conditionalFormatting sqref="AN84 AP84">
    <cfRule type="cellIs" dxfId="321" priority="324" operator="greaterThan">
      <formula>20</formula>
    </cfRule>
  </conditionalFormatting>
  <conditionalFormatting sqref="AQ84">
    <cfRule type="cellIs" dxfId="320" priority="323" operator="between">
      <formula>80</formula>
      <formula>120</formula>
    </cfRule>
  </conditionalFormatting>
  <conditionalFormatting sqref="AN81:AP81">
    <cfRule type="cellIs" dxfId="319" priority="322" operator="greaterThan">
      <formula>20</formula>
    </cfRule>
  </conditionalFormatting>
  <conditionalFormatting sqref="AQ81">
    <cfRule type="cellIs" dxfId="318" priority="321" operator="between">
      <formula>80</formula>
      <formula>120</formula>
    </cfRule>
  </conditionalFormatting>
  <conditionalFormatting sqref="AN83:AP83">
    <cfRule type="cellIs" dxfId="317" priority="320" operator="greaterThan">
      <formula>20</formula>
    </cfRule>
  </conditionalFormatting>
  <conditionalFormatting sqref="AQ83">
    <cfRule type="cellIs" dxfId="316" priority="319" operator="between">
      <formula>80</formula>
      <formula>120</formula>
    </cfRule>
  </conditionalFormatting>
  <conditionalFormatting sqref="AN85:AP85">
    <cfRule type="cellIs" dxfId="315" priority="318" operator="greaterThan">
      <formula>20</formula>
    </cfRule>
  </conditionalFormatting>
  <conditionalFormatting sqref="AQ85">
    <cfRule type="cellIs" dxfId="314" priority="317" operator="between">
      <formula>80</formula>
      <formula>120</formula>
    </cfRule>
  </conditionalFormatting>
  <conditionalFormatting sqref="AN83:AP83">
    <cfRule type="cellIs" dxfId="313" priority="314" operator="greaterThan">
      <formula>20</formula>
    </cfRule>
  </conditionalFormatting>
  <conditionalFormatting sqref="AQ83">
    <cfRule type="cellIs" dxfId="312" priority="313" operator="between">
      <formula>80</formula>
      <formula>120</formula>
    </cfRule>
  </conditionalFormatting>
  <conditionalFormatting sqref="AN85:AP85">
    <cfRule type="cellIs" dxfId="311" priority="312" operator="greaterThan">
      <formula>20</formula>
    </cfRule>
  </conditionalFormatting>
  <conditionalFormatting sqref="AQ85">
    <cfRule type="cellIs" dxfId="310" priority="311" operator="between">
      <formula>80</formula>
      <formula>120</formula>
    </cfRule>
  </conditionalFormatting>
  <conditionalFormatting sqref="AN82 AP82">
    <cfRule type="cellIs" dxfId="309" priority="310" operator="greaterThan">
      <formula>20</formula>
    </cfRule>
  </conditionalFormatting>
  <conditionalFormatting sqref="AQ82">
    <cfRule type="cellIs" dxfId="308" priority="309" operator="between">
      <formula>80</formula>
      <formula>120</formula>
    </cfRule>
  </conditionalFormatting>
  <conditionalFormatting sqref="AN84 AP84">
    <cfRule type="cellIs" dxfId="307" priority="308" operator="greaterThan">
      <formula>20</formula>
    </cfRule>
  </conditionalFormatting>
  <conditionalFormatting sqref="AQ84">
    <cfRule type="cellIs" dxfId="306" priority="307" operator="between">
      <formula>80</formula>
      <formula>120</formula>
    </cfRule>
  </conditionalFormatting>
  <conditionalFormatting sqref="AP86">
    <cfRule type="cellIs" dxfId="305" priority="306" operator="greaterThan">
      <formula>20</formula>
    </cfRule>
  </conditionalFormatting>
  <conditionalFormatting sqref="AQ86">
    <cfRule type="cellIs" dxfId="304" priority="305" operator="between">
      <formula>80</formula>
      <formula>120</formula>
    </cfRule>
  </conditionalFormatting>
  <conditionalFormatting sqref="AN80:AP80">
    <cfRule type="cellIs" dxfId="303" priority="304" operator="greaterThan">
      <formula>20</formula>
    </cfRule>
  </conditionalFormatting>
  <conditionalFormatting sqref="AQ80">
    <cfRule type="cellIs" dxfId="302" priority="303" operator="between">
      <formula>80</formula>
      <formula>120</formula>
    </cfRule>
  </conditionalFormatting>
  <conditionalFormatting sqref="AO46 AP43 AO48:AP49 AO51:AP51 AP50 AO53:AP53 AP52 AO55:AP56 AP54">
    <cfRule type="cellIs" dxfId="301" priority="302" operator="greaterThan">
      <formula>20</formula>
    </cfRule>
  </conditionalFormatting>
  <conditionalFormatting sqref="AQ43 AQ48:AQ56">
    <cfRule type="cellIs" dxfId="300" priority="301" operator="between">
      <formula>80</formula>
      <formula>120</formula>
    </cfRule>
  </conditionalFormatting>
  <conditionalFormatting sqref="AO44:AP44">
    <cfRule type="cellIs" dxfId="299" priority="298" operator="greaterThan">
      <formula>20</formula>
    </cfRule>
  </conditionalFormatting>
  <conditionalFormatting sqref="AQ44">
    <cfRule type="cellIs" dxfId="298" priority="297" operator="between">
      <formula>80</formula>
      <formula>120</formula>
    </cfRule>
  </conditionalFormatting>
  <conditionalFormatting sqref="AO42:AP42">
    <cfRule type="cellIs" dxfId="297" priority="300" operator="greaterThan">
      <formula>20</formula>
    </cfRule>
  </conditionalFormatting>
  <conditionalFormatting sqref="AQ42">
    <cfRule type="cellIs" dxfId="296" priority="299" operator="between">
      <formula>80</formula>
      <formula>120</formula>
    </cfRule>
  </conditionalFormatting>
  <conditionalFormatting sqref="AO40:AP40">
    <cfRule type="cellIs" dxfId="295" priority="296" operator="greaterThan">
      <formula>20</formula>
    </cfRule>
  </conditionalFormatting>
  <conditionalFormatting sqref="AQ40">
    <cfRule type="cellIs" dxfId="294" priority="295" operator="between">
      <formula>80</formula>
      <formula>120</formula>
    </cfRule>
  </conditionalFormatting>
  <conditionalFormatting sqref="AP35">
    <cfRule type="cellIs" dxfId="293" priority="294" operator="greaterThan">
      <formula>20</formula>
    </cfRule>
  </conditionalFormatting>
  <conditionalFormatting sqref="AQ35">
    <cfRule type="cellIs" dxfId="292" priority="293" operator="between">
      <formula>80</formula>
      <formula>120</formula>
    </cfRule>
  </conditionalFormatting>
  <conditionalFormatting sqref="AQ35">
    <cfRule type="cellIs" dxfId="291" priority="292" operator="between">
      <formula>80</formula>
      <formula>120</formula>
    </cfRule>
  </conditionalFormatting>
  <conditionalFormatting sqref="AP37">
    <cfRule type="cellIs" dxfId="290" priority="291" operator="greaterThan">
      <formula>20</formula>
    </cfRule>
  </conditionalFormatting>
  <conditionalFormatting sqref="AO68:AP68 AO58:AP58 AO70:AP70 AP73 AP57 AO60:AP60 AP59 AO62:AP62 AP61 AO64:AP64 AP63 AO66:AP66 AP65 AP71">
    <cfRule type="cellIs" dxfId="289" priority="290" operator="greaterThan">
      <formula>20</formula>
    </cfRule>
  </conditionalFormatting>
  <conditionalFormatting sqref="AQ73 AQ57:AQ66 AQ70:AQ71 AQ68">
    <cfRule type="cellIs" dxfId="288" priority="289" operator="between">
      <formula>80</formula>
      <formula>120</formula>
    </cfRule>
  </conditionalFormatting>
  <conditionalFormatting sqref="AO78 AP75">
    <cfRule type="cellIs" dxfId="287" priority="288" operator="greaterThan">
      <formula>20</formula>
    </cfRule>
  </conditionalFormatting>
  <conditionalFormatting sqref="AQ75">
    <cfRule type="cellIs" dxfId="286" priority="287" operator="between">
      <formula>80</formula>
      <formula>120</formula>
    </cfRule>
  </conditionalFormatting>
  <conditionalFormatting sqref="AO76:AP76">
    <cfRule type="cellIs" dxfId="285" priority="284" operator="greaterThan">
      <formula>20</formula>
    </cfRule>
  </conditionalFormatting>
  <conditionalFormatting sqref="AQ76">
    <cfRule type="cellIs" dxfId="284" priority="283" operator="between">
      <formula>80</formula>
      <formula>120</formula>
    </cfRule>
  </conditionalFormatting>
  <conditionalFormatting sqref="AO74:AP74">
    <cfRule type="cellIs" dxfId="283" priority="286" operator="greaterThan">
      <formula>20</formula>
    </cfRule>
  </conditionalFormatting>
  <conditionalFormatting sqref="AQ74">
    <cfRule type="cellIs" dxfId="282" priority="285" operator="between">
      <formula>80</formula>
      <formula>120</formula>
    </cfRule>
  </conditionalFormatting>
  <conditionalFormatting sqref="AO72:AP72">
    <cfRule type="cellIs" dxfId="281" priority="282" operator="greaterThan">
      <formula>20</formula>
    </cfRule>
  </conditionalFormatting>
  <conditionalFormatting sqref="AQ72">
    <cfRule type="cellIs" dxfId="280" priority="281" operator="between">
      <formula>80</formula>
      <formula>120</formula>
    </cfRule>
  </conditionalFormatting>
  <conditionalFormatting sqref="AP67">
    <cfRule type="cellIs" dxfId="279" priority="280" operator="greaterThan">
      <formula>20</formula>
    </cfRule>
  </conditionalFormatting>
  <conditionalFormatting sqref="AQ67">
    <cfRule type="cellIs" dxfId="278" priority="279" operator="between">
      <formula>80</formula>
      <formula>120</formula>
    </cfRule>
  </conditionalFormatting>
  <conditionalFormatting sqref="AQ67">
    <cfRule type="cellIs" dxfId="277" priority="278" operator="between">
      <formula>80</formula>
      <formula>120</formula>
    </cfRule>
  </conditionalFormatting>
  <conditionalFormatting sqref="AP69">
    <cfRule type="cellIs" dxfId="276" priority="277" operator="greaterThan">
      <formula>20</formula>
    </cfRule>
  </conditionalFormatting>
  <conditionalFormatting sqref="AO50">
    <cfRule type="cellIs" dxfId="275" priority="276" operator="greaterThan">
      <formula>20</formula>
    </cfRule>
  </conditionalFormatting>
  <conditionalFormatting sqref="AO82">
    <cfRule type="cellIs" dxfId="274" priority="275" operator="greaterThan">
      <formula>20</formula>
    </cfRule>
  </conditionalFormatting>
  <conditionalFormatting sqref="AP45:AP46">
    <cfRule type="cellIs" dxfId="273" priority="274" operator="greaterThan">
      <formula>20</formula>
    </cfRule>
  </conditionalFormatting>
  <conditionalFormatting sqref="AQ46:AQ47">
    <cfRule type="cellIs" dxfId="272" priority="273" operator="between">
      <formula>80</formula>
      <formula>120</formula>
    </cfRule>
  </conditionalFormatting>
  <conditionalFormatting sqref="AP47">
    <cfRule type="cellIs" dxfId="271" priority="272" operator="greaterThan">
      <formula>20</formula>
    </cfRule>
  </conditionalFormatting>
  <conditionalFormatting sqref="AQ45">
    <cfRule type="cellIs" dxfId="270" priority="271" operator="between">
      <formula>80</formula>
      <formula>120</formula>
    </cfRule>
  </conditionalFormatting>
  <conditionalFormatting sqref="AQ45">
    <cfRule type="cellIs" dxfId="269" priority="270" operator="between">
      <formula>80</formula>
      <formula>120</formula>
    </cfRule>
  </conditionalFormatting>
  <conditionalFormatting sqref="AK47 AP47 AU47 AZ47 AK79">
    <cfRule type="cellIs" dxfId="268" priority="269" operator="lessThan">
      <formula>20</formula>
    </cfRule>
  </conditionalFormatting>
  <conditionalFormatting sqref="AJ47 AJ45 AJ43 AJ41 AJ39 AJ37 AJ35 AJ33 AJ31 AJ29 AJ27 AJ25">
    <cfRule type="cellIs" dxfId="267" priority="268" operator="greaterThan">
      <formula>20</formula>
    </cfRule>
  </conditionalFormatting>
  <conditionalFormatting sqref="AJ79 AJ77 AJ75 AJ73 AJ71 AJ69 AJ67 AJ65 AJ63 AJ61 AJ59 AJ57 AJ54 AJ52">
    <cfRule type="cellIs" dxfId="266" priority="267" operator="greaterThan">
      <formula>20</formula>
    </cfRule>
  </conditionalFormatting>
  <conditionalFormatting sqref="AJ86 AJ84">
    <cfRule type="cellIs" dxfId="265" priority="266" operator="greaterThan">
      <formula>20</formula>
    </cfRule>
  </conditionalFormatting>
  <conditionalFormatting sqref="AK79">
    <cfRule type="cellIs" dxfId="264" priority="265" operator="greaterThan">
      <formula>20</formula>
    </cfRule>
  </conditionalFormatting>
  <conditionalFormatting sqref="AL77">
    <cfRule type="cellIs" dxfId="263" priority="264" operator="between">
      <formula>80</formula>
      <formula>120</formula>
    </cfRule>
  </conditionalFormatting>
  <conditionalFormatting sqref="AO47 AO45 AO43 AO41 AO39 AO37 AO35 AO33 AO31 AO29 AO27 AO25">
    <cfRule type="cellIs" dxfId="262" priority="263" operator="greaterThan">
      <formula>20</formula>
    </cfRule>
  </conditionalFormatting>
  <conditionalFormatting sqref="AO86 AO84 AO79 AO77 AO75 AO73 AO71 AO69 AO67 AO65 AO63 AO61 AO59 AO57 AO54 AO52">
    <cfRule type="cellIs" dxfId="261" priority="262" operator="greaterThan">
      <formula>20</formula>
    </cfRule>
  </conditionalFormatting>
  <conditionalFormatting sqref="AP77:AP78">
    <cfRule type="cellIs" dxfId="260" priority="261" operator="greaterThan">
      <formula>20</formula>
    </cfRule>
  </conditionalFormatting>
  <conditionalFormatting sqref="AQ78:AQ79">
    <cfRule type="cellIs" dxfId="259" priority="260" operator="between">
      <formula>80</formula>
      <formula>120</formula>
    </cfRule>
  </conditionalFormatting>
  <conditionalFormatting sqref="AP79">
    <cfRule type="cellIs" dxfId="258" priority="259" operator="greaterThan">
      <formula>20</formula>
    </cfRule>
  </conditionalFormatting>
  <conditionalFormatting sqref="AQ77">
    <cfRule type="cellIs" dxfId="257" priority="258" operator="between">
      <formula>80</formula>
      <formula>120</formula>
    </cfRule>
  </conditionalFormatting>
  <conditionalFormatting sqref="AQ77">
    <cfRule type="cellIs" dxfId="256" priority="257" operator="between">
      <formula>80</formula>
      <formula>120</formula>
    </cfRule>
  </conditionalFormatting>
  <conditionalFormatting sqref="AP79">
    <cfRule type="cellIs" dxfId="255" priority="256" operator="lessThan">
      <formula>20</formula>
    </cfRule>
  </conditionalFormatting>
  <conditionalFormatting sqref="AT86 AT84 AT79 AT77 AT75 AT73 AT71 AT69 AT67 AT65 AT63 AT61 AT59 AT57 AT54 AT52 AT47 AT45 AT43 AT41 AT39 AT37 AT35 AT33 AT31 AT29 AT27 AT25">
    <cfRule type="cellIs" dxfId="254" priority="255" operator="greaterThan">
      <formula>20</formula>
    </cfRule>
  </conditionalFormatting>
  <conditionalFormatting sqref="AU77:AU78">
    <cfRule type="cellIs" dxfId="253" priority="254" operator="greaterThan">
      <formula>20</formula>
    </cfRule>
  </conditionalFormatting>
  <conditionalFormatting sqref="AV78:AV79">
    <cfRule type="cellIs" dxfId="252" priority="253" operator="between">
      <formula>80</formula>
      <formula>120</formula>
    </cfRule>
  </conditionalFormatting>
  <conditionalFormatting sqref="AU79">
    <cfRule type="cellIs" dxfId="251" priority="252" operator="greaterThan">
      <formula>20</formula>
    </cfRule>
  </conditionalFormatting>
  <conditionalFormatting sqref="AV77">
    <cfRule type="cellIs" dxfId="250" priority="251" operator="between">
      <formula>80</formula>
      <formula>120</formula>
    </cfRule>
  </conditionalFormatting>
  <conditionalFormatting sqref="AV77">
    <cfRule type="cellIs" dxfId="249" priority="250" operator="between">
      <formula>80</formula>
      <formula>120</formula>
    </cfRule>
  </conditionalFormatting>
  <conditionalFormatting sqref="AU79">
    <cfRule type="cellIs" dxfId="248" priority="249" operator="lessThan">
      <formula>20</formula>
    </cfRule>
  </conditionalFormatting>
  <conditionalFormatting sqref="AY86 AY84 AY79 AY77 AY75 AY73 AY71 AY69 AY67 AY65 AY63 AY61 AY59 AY57 AY54 AY52 AY47 AY45 AY43 AY41 AY39 AY37 AY35 AY33 AY31 AY29 AY27 AY25">
    <cfRule type="cellIs" dxfId="247" priority="248" operator="greaterThan">
      <formula>20</formula>
    </cfRule>
  </conditionalFormatting>
  <conditionalFormatting sqref="AZ77:AZ78">
    <cfRule type="cellIs" dxfId="246" priority="247" operator="greaterThan">
      <formula>20</formula>
    </cfRule>
  </conditionalFormatting>
  <conditionalFormatting sqref="BA79">
    <cfRule type="cellIs" dxfId="245" priority="246" operator="between">
      <formula>80</formula>
      <formula>120</formula>
    </cfRule>
  </conditionalFormatting>
  <conditionalFormatting sqref="AZ79">
    <cfRule type="cellIs" dxfId="244" priority="245" operator="greaterThan">
      <formula>20</formula>
    </cfRule>
  </conditionalFormatting>
  <conditionalFormatting sqref="BA78">
    <cfRule type="cellIs" dxfId="243" priority="244" operator="between">
      <formula>80</formula>
      <formula>120</formula>
    </cfRule>
  </conditionalFormatting>
  <conditionalFormatting sqref="BA78">
    <cfRule type="cellIs" dxfId="242" priority="243" operator="between">
      <formula>80</formula>
      <formula>120</formula>
    </cfRule>
  </conditionalFormatting>
  <conditionalFormatting sqref="BA77">
    <cfRule type="cellIs" dxfId="241" priority="242" operator="between">
      <formula>80</formula>
      <formula>120</formula>
    </cfRule>
  </conditionalFormatting>
  <conditionalFormatting sqref="BA77">
    <cfRule type="cellIs" dxfId="240" priority="241" operator="between">
      <formula>80</formula>
      <formula>120</formula>
    </cfRule>
  </conditionalFormatting>
  <conditionalFormatting sqref="AZ79">
    <cfRule type="cellIs" dxfId="239" priority="240" operator="lessThan">
      <formula>20</formula>
    </cfRule>
  </conditionalFormatting>
  <conditionalFormatting sqref="AW89:AW96">
    <cfRule type="cellIs" dxfId="238" priority="239" operator="greaterThan">
      <formula>20</formula>
    </cfRule>
  </conditionalFormatting>
  <conditionalFormatting sqref="AR89:AR96 AJ90:AK90 AK89 AJ92:AK92 AK91 AJ94:AK94 AK93 AJ96:AK96 AK95">
    <cfRule type="cellIs" dxfId="237" priority="238" operator="greaterThan">
      <formula>20</formula>
    </cfRule>
  </conditionalFormatting>
  <conditionalFormatting sqref="AL89:AM96">
    <cfRule type="cellIs" dxfId="236" priority="237" operator="between">
      <formula>80</formula>
      <formula>120</formula>
    </cfRule>
  </conditionalFormatting>
  <conditionalFormatting sqref="AT90:AU90 AU89 AT92:AU92 AU91 AT94:AU94 AU93 AT96:AU96 AU95">
    <cfRule type="cellIs" dxfId="235" priority="236" operator="greaterThan">
      <formula>20</formula>
    </cfRule>
  </conditionalFormatting>
  <conditionalFormatting sqref="AV89:AV96">
    <cfRule type="cellIs" dxfId="234" priority="235" operator="between">
      <formula>80</formula>
      <formula>120</formula>
    </cfRule>
  </conditionalFormatting>
  <conditionalFormatting sqref="AY90:AZ90 AZ89 AY92:AZ92 AZ91 AY94:AZ94 AZ93 AY96:AZ96 AZ95">
    <cfRule type="cellIs" dxfId="233" priority="234" operator="greaterThan">
      <formula>20</formula>
    </cfRule>
  </conditionalFormatting>
  <conditionalFormatting sqref="BA89:BA96">
    <cfRule type="cellIs" dxfId="232" priority="233" operator="between">
      <formula>80</formula>
      <formula>120</formula>
    </cfRule>
  </conditionalFormatting>
  <conditionalFormatting sqref="AO90:AP90 AP89 AO92:AP92 AP91 AO94:AP94 AP93 AO96:AP96 AP95">
    <cfRule type="cellIs" dxfId="231" priority="232" operator="greaterThan">
      <formula>20</formula>
    </cfRule>
  </conditionalFormatting>
  <conditionalFormatting sqref="AQ89:AQ96">
    <cfRule type="cellIs" dxfId="230" priority="231" operator="between">
      <formula>80</formula>
      <formula>120</formula>
    </cfRule>
  </conditionalFormatting>
  <conditionalFormatting sqref="AJ95 AJ93 AJ91 AJ89">
    <cfRule type="cellIs" dxfId="229" priority="230" operator="greaterThan">
      <formula>20</formula>
    </cfRule>
  </conditionalFormatting>
  <conditionalFormatting sqref="AO95 AO93 AO91 AO89">
    <cfRule type="cellIs" dxfId="228" priority="229" operator="greaterThan">
      <formula>20</formula>
    </cfRule>
  </conditionalFormatting>
  <conditionalFormatting sqref="AT95 AT93 AT91 AT89">
    <cfRule type="cellIs" dxfId="227" priority="228" operator="greaterThan">
      <formula>20</formula>
    </cfRule>
  </conditionalFormatting>
  <conditionalFormatting sqref="AY95 AY93 AY91 AY89">
    <cfRule type="cellIs" dxfId="226" priority="227" operator="greaterThan">
      <formula>20</formula>
    </cfRule>
  </conditionalFormatting>
  <conditionalFormatting sqref="AW100:AW101 AK100:AK101 AR100:AU101 AY100:AZ101">
    <cfRule type="cellIs" dxfId="225" priority="226" operator="greaterThan">
      <formula>20</formula>
    </cfRule>
  </conditionalFormatting>
  <conditionalFormatting sqref="AL100:AM101 AV100:AV101 BA100:BA101">
    <cfRule type="cellIs" dxfId="224" priority="225" operator="between">
      <formula>80</formula>
      <formula>120</formula>
    </cfRule>
  </conditionalFormatting>
  <conditionalFormatting sqref="AV102 BA102">
    <cfRule type="cellIs" dxfId="223" priority="224" operator="between">
      <formula>80</formula>
      <formula>120</formula>
    </cfRule>
  </conditionalFormatting>
  <conditionalFormatting sqref="AW102 AR102:AS102 AK102 AZ102 AU102">
    <cfRule type="cellIs" dxfId="222" priority="223" operator="greaterThan">
      <formula>20</formula>
    </cfRule>
  </conditionalFormatting>
  <conditionalFormatting sqref="AL102:AM102">
    <cfRule type="cellIs" dxfId="221" priority="222" operator="between">
      <formula>80</formula>
      <formula>120</formula>
    </cfRule>
  </conditionalFormatting>
  <conditionalFormatting sqref="AV102">
    <cfRule type="cellIs" dxfId="220" priority="221" operator="between">
      <formula>80</formula>
      <formula>120</formula>
    </cfRule>
  </conditionalFormatting>
  <conditionalFormatting sqref="BA102">
    <cfRule type="cellIs" dxfId="219" priority="220" operator="between">
      <formula>80</formula>
      <formula>120</formula>
    </cfRule>
  </conditionalFormatting>
  <conditionalFormatting sqref="AK100 AR100:AU100 AW100 AY100:AZ100">
    <cfRule type="cellIs" dxfId="218" priority="219" operator="greaterThan">
      <formula>20</formula>
    </cfRule>
  </conditionalFormatting>
  <conditionalFormatting sqref="AL100:AM100 AV100 BA100">
    <cfRule type="cellIs" dxfId="217" priority="218" operator="between">
      <formula>80</formula>
      <formula>120</formula>
    </cfRule>
  </conditionalFormatting>
  <conditionalFormatting sqref="AK104 AR104 AW104 AZ104 AU104">
    <cfRule type="cellIs" dxfId="216" priority="217" operator="greaterThan">
      <formula>20</formula>
    </cfRule>
  </conditionalFormatting>
  <conditionalFormatting sqref="AL104:AM104 AV104 BA104">
    <cfRule type="cellIs" dxfId="215" priority="216" operator="between">
      <formula>80</formula>
      <formula>120</formula>
    </cfRule>
  </conditionalFormatting>
  <conditionalFormatting sqref="AK101 AR101:AU101 AW101 AY101:AZ101">
    <cfRule type="cellIs" dxfId="214" priority="215" operator="greaterThan">
      <formula>20</formula>
    </cfRule>
  </conditionalFormatting>
  <conditionalFormatting sqref="AL101:AM101 AV101 BA101">
    <cfRule type="cellIs" dxfId="213" priority="214" operator="between">
      <formula>80</formula>
      <formula>120</formula>
    </cfRule>
  </conditionalFormatting>
  <conditionalFormatting sqref="AV103 BA103">
    <cfRule type="cellIs" dxfId="212" priority="213" operator="between">
      <formula>80</formula>
      <formula>120</formula>
    </cfRule>
  </conditionalFormatting>
  <conditionalFormatting sqref="AW103 AR103:AU103 AK103 AY103:AZ103">
    <cfRule type="cellIs" dxfId="211" priority="212" operator="greaterThan">
      <formula>20</formula>
    </cfRule>
  </conditionalFormatting>
  <conditionalFormatting sqref="AL103:AM103">
    <cfRule type="cellIs" dxfId="210" priority="211" operator="between">
      <formula>80</formula>
      <formula>120</formula>
    </cfRule>
  </conditionalFormatting>
  <conditionalFormatting sqref="AV103">
    <cfRule type="cellIs" dxfId="209" priority="210" operator="between">
      <formula>80</formula>
      <formula>120</formula>
    </cfRule>
  </conditionalFormatting>
  <conditionalFormatting sqref="BA103">
    <cfRule type="cellIs" dxfId="208" priority="209" operator="between">
      <formula>80</formula>
      <formula>120</formula>
    </cfRule>
  </conditionalFormatting>
  <conditionalFormatting sqref="AK102 AR102:AS102 AW102 AZ102 AU102">
    <cfRule type="cellIs" dxfId="207" priority="202" operator="greaterThan">
      <formula>20</formula>
    </cfRule>
  </conditionalFormatting>
  <conditionalFormatting sqref="AL102:AM102 AV102 BA102">
    <cfRule type="cellIs" dxfId="206" priority="201" operator="between">
      <formula>80</formula>
      <formula>120</formula>
    </cfRule>
  </conditionalFormatting>
  <conditionalFormatting sqref="AK101 AR101:AU101 AW101 AY101:AZ101">
    <cfRule type="cellIs" dxfId="205" priority="208" operator="greaterThan">
      <formula>20</formula>
    </cfRule>
  </conditionalFormatting>
  <conditionalFormatting sqref="AL101:AM101 AV101 BA101">
    <cfRule type="cellIs" dxfId="204" priority="207" operator="between">
      <formula>80</formula>
      <formula>120</formula>
    </cfRule>
  </conditionalFormatting>
  <conditionalFormatting sqref="AK105 AR105:AU105 AW105 AY105:AZ105">
    <cfRule type="cellIs" dxfId="203" priority="206" operator="greaterThan">
      <formula>20</formula>
    </cfRule>
  </conditionalFormatting>
  <conditionalFormatting sqref="AL105:AM105 AV105 BA105">
    <cfRule type="cellIs" dxfId="202" priority="205" operator="between">
      <formula>80</formula>
      <formula>120</formula>
    </cfRule>
  </conditionalFormatting>
  <conditionalFormatting sqref="AK100 AR100:AU100 AW100 AY100:AZ100">
    <cfRule type="cellIs" dxfId="201" priority="204" operator="greaterThan">
      <formula>20</formula>
    </cfRule>
  </conditionalFormatting>
  <conditionalFormatting sqref="AL100:AM100 AV100 BA100">
    <cfRule type="cellIs" dxfId="200" priority="203" operator="between">
      <formula>80</formula>
      <formula>120</formula>
    </cfRule>
  </conditionalFormatting>
  <conditionalFormatting sqref="AV103 BA103">
    <cfRule type="cellIs" dxfId="199" priority="200" operator="between">
      <formula>80</formula>
      <formula>120</formula>
    </cfRule>
  </conditionalFormatting>
  <conditionalFormatting sqref="AW103 AR103:AU103 AK103 AY103:AZ103">
    <cfRule type="cellIs" dxfId="198" priority="199" operator="greaterThan">
      <formula>20</formula>
    </cfRule>
  </conditionalFormatting>
  <conditionalFormatting sqref="AL103:AM103">
    <cfRule type="cellIs" dxfId="197" priority="198" operator="between">
      <formula>80</formula>
      <formula>120</formula>
    </cfRule>
  </conditionalFormatting>
  <conditionalFormatting sqref="AV103">
    <cfRule type="cellIs" dxfId="196" priority="197" operator="between">
      <formula>80</formula>
      <formula>120</formula>
    </cfRule>
  </conditionalFormatting>
  <conditionalFormatting sqref="BA103">
    <cfRule type="cellIs" dxfId="195" priority="196" operator="between">
      <formula>80</formula>
      <formula>120</formula>
    </cfRule>
  </conditionalFormatting>
  <conditionalFormatting sqref="AK101 AR101:AU101 AW101 AY101:AZ101">
    <cfRule type="cellIs" dxfId="194" priority="195" operator="greaterThan">
      <formula>20</formula>
    </cfRule>
  </conditionalFormatting>
  <conditionalFormatting sqref="AL101:AM101 AV101 BA101">
    <cfRule type="cellIs" dxfId="193" priority="194" operator="between">
      <formula>80</formula>
      <formula>120</formula>
    </cfRule>
  </conditionalFormatting>
  <conditionalFormatting sqref="AK100 AR100:AU100 AW100 AY100:AZ100">
    <cfRule type="cellIs" dxfId="192" priority="193" operator="greaterThan">
      <formula>20</formula>
    </cfRule>
  </conditionalFormatting>
  <conditionalFormatting sqref="AL100:AM100 AV100 BA100">
    <cfRule type="cellIs" dxfId="191" priority="192" operator="between">
      <formula>80</formula>
      <formula>120</formula>
    </cfRule>
  </conditionalFormatting>
  <conditionalFormatting sqref="AK102 AR102:AS102 AW102 AZ102 AU102">
    <cfRule type="cellIs" dxfId="190" priority="191" operator="greaterThan">
      <formula>20</formula>
    </cfRule>
  </conditionalFormatting>
  <conditionalFormatting sqref="AL102:AM102 AV102 BA102">
    <cfRule type="cellIs" dxfId="189" priority="190" operator="between">
      <formula>80</formula>
      <formula>120</formula>
    </cfRule>
  </conditionalFormatting>
  <conditionalFormatting sqref="AK100 AR100:AU100 AW100 AY100:AZ100">
    <cfRule type="cellIs" dxfId="188" priority="189" operator="greaterThan">
      <formula>20</formula>
    </cfRule>
  </conditionalFormatting>
  <conditionalFormatting sqref="AL100:AM100 AV100 BA100">
    <cfRule type="cellIs" dxfId="187" priority="188" operator="between">
      <formula>80</formula>
      <formula>120</formula>
    </cfRule>
  </conditionalFormatting>
  <conditionalFormatting sqref="AK102 AR102:AS102 AW102 AZ102 AU102">
    <cfRule type="cellIs" dxfId="186" priority="187" operator="greaterThan">
      <formula>20</formula>
    </cfRule>
  </conditionalFormatting>
  <conditionalFormatting sqref="AL102:AM102 AV102 BA102">
    <cfRule type="cellIs" dxfId="185" priority="186" operator="between">
      <formula>80</formula>
      <formula>120</formula>
    </cfRule>
  </conditionalFormatting>
  <conditionalFormatting sqref="AK101 AR101:AU101 AW101 AY101:AZ101">
    <cfRule type="cellIs" dxfId="184" priority="185" operator="greaterThan">
      <formula>20</formula>
    </cfRule>
  </conditionalFormatting>
  <conditionalFormatting sqref="AL101:AM101 AV101 BA101">
    <cfRule type="cellIs" dxfId="183" priority="184" operator="between">
      <formula>80</formula>
      <formula>120</formula>
    </cfRule>
  </conditionalFormatting>
  <conditionalFormatting sqref="AK103 AR103:AU103 AW103 AY103:AZ103">
    <cfRule type="cellIs" dxfId="182" priority="183" operator="greaterThan">
      <formula>20</formula>
    </cfRule>
  </conditionalFormatting>
  <conditionalFormatting sqref="AL103:AM103 AV103 BA103">
    <cfRule type="cellIs" dxfId="181" priority="182" operator="between">
      <formula>80</formula>
      <formula>120</formula>
    </cfRule>
  </conditionalFormatting>
  <conditionalFormatting sqref="AV103 BA103">
    <cfRule type="cellIs" dxfId="180" priority="181" operator="between">
      <formula>80</formula>
      <formula>120</formula>
    </cfRule>
  </conditionalFormatting>
  <conditionalFormatting sqref="AW103 AR103:AU103 AK103 AY103:AZ103">
    <cfRule type="cellIs" dxfId="179" priority="180" operator="greaterThan">
      <formula>20</formula>
    </cfRule>
  </conditionalFormatting>
  <conditionalFormatting sqref="AL103:AM103">
    <cfRule type="cellIs" dxfId="178" priority="179" operator="between">
      <formula>80</formula>
      <formula>120</formula>
    </cfRule>
  </conditionalFormatting>
  <conditionalFormatting sqref="AV103">
    <cfRule type="cellIs" dxfId="177" priority="178" operator="between">
      <formula>80</formula>
      <formula>120</formula>
    </cfRule>
  </conditionalFormatting>
  <conditionalFormatting sqref="BA103">
    <cfRule type="cellIs" dxfId="176" priority="177" operator="between">
      <formula>80</formula>
      <formula>120</formula>
    </cfRule>
  </conditionalFormatting>
  <conditionalFormatting sqref="AK101 AR101:AU101 AW101 AY101:AZ101">
    <cfRule type="cellIs" dxfId="175" priority="176" operator="greaterThan">
      <formula>20</formula>
    </cfRule>
  </conditionalFormatting>
  <conditionalFormatting sqref="AL101:AM101 AV101 BA101">
    <cfRule type="cellIs" dxfId="174" priority="175" operator="between">
      <formula>80</formula>
      <formula>120</formula>
    </cfRule>
  </conditionalFormatting>
  <conditionalFormatting sqref="AK100 AR100:AU100 AW100 AY100:AZ100">
    <cfRule type="cellIs" dxfId="173" priority="174" operator="greaterThan">
      <formula>20</formula>
    </cfRule>
  </conditionalFormatting>
  <conditionalFormatting sqref="AL100:AM100 AV100 BA100">
    <cfRule type="cellIs" dxfId="172" priority="173" operator="between">
      <formula>80</formula>
      <formula>120</formula>
    </cfRule>
  </conditionalFormatting>
  <conditionalFormatting sqref="AK102 AR102:AS102 AW102 AZ102 AU102">
    <cfRule type="cellIs" dxfId="171" priority="172" operator="greaterThan">
      <formula>20</formula>
    </cfRule>
  </conditionalFormatting>
  <conditionalFormatting sqref="AL102:AM102 AV102 BA102">
    <cfRule type="cellIs" dxfId="170" priority="171" operator="between">
      <formula>80</formula>
      <formula>120</formula>
    </cfRule>
  </conditionalFormatting>
  <conditionalFormatting sqref="AV104 BA104">
    <cfRule type="cellIs" dxfId="169" priority="170" operator="between">
      <formula>80</formula>
      <formula>120</formula>
    </cfRule>
  </conditionalFormatting>
  <conditionalFormatting sqref="AW104 AR104 AK104 AZ104 AU104">
    <cfRule type="cellIs" dxfId="168" priority="169" operator="greaterThan">
      <formula>20</formula>
    </cfRule>
  </conditionalFormatting>
  <conditionalFormatting sqref="AL104:AM104">
    <cfRule type="cellIs" dxfId="167" priority="168" operator="between">
      <formula>80</formula>
      <formula>120</formula>
    </cfRule>
  </conditionalFormatting>
  <conditionalFormatting sqref="AV104">
    <cfRule type="cellIs" dxfId="166" priority="167" operator="between">
      <formula>80</formula>
      <formula>120</formula>
    </cfRule>
  </conditionalFormatting>
  <conditionalFormatting sqref="BA104">
    <cfRule type="cellIs" dxfId="165" priority="166" operator="between">
      <formula>80</formula>
      <formula>120</formula>
    </cfRule>
  </conditionalFormatting>
  <conditionalFormatting sqref="AK103 AR103:AU103 AW103 AY103:AZ103">
    <cfRule type="cellIs" dxfId="164" priority="159" operator="greaterThan">
      <formula>20</formula>
    </cfRule>
  </conditionalFormatting>
  <conditionalFormatting sqref="AL103:AM103 AV103 BA103">
    <cfRule type="cellIs" dxfId="163" priority="158" operator="between">
      <formula>80</formula>
      <formula>120</formula>
    </cfRule>
  </conditionalFormatting>
  <conditionalFormatting sqref="AK100 AR100:AU100 AW100 AY100:AZ100">
    <cfRule type="cellIs" dxfId="162" priority="165" operator="greaterThan">
      <formula>20</formula>
    </cfRule>
  </conditionalFormatting>
  <conditionalFormatting sqref="AL100:AM100 AV100 BA100">
    <cfRule type="cellIs" dxfId="161" priority="164" operator="between">
      <formula>80</formula>
      <formula>120</formula>
    </cfRule>
  </conditionalFormatting>
  <conditionalFormatting sqref="AK102 AR102:AS102 AW102 AZ102 AU102">
    <cfRule type="cellIs" dxfId="160" priority="163" operator="greaterThan">
      <formula>20</formula>
    </cfRule>
  </conditionalFormatting>
  <conditionalFormatting sqref="AL102:AM102 AV102 BA102">
    <cfRule type="cellIs" dxfId="159" priority="162" operator="between">
      <formula>80</formula>
      <formula>120</formula>
    </cfRule>
  </conditionalFormatting>
  <conditionalFormatting sqref="AK101 AR101:AU101 AW101 AY101:AZ101">
    <cfRule type="cellIs" dxfId="158" priority="161" operator="greaterThan">
      <formula>20</formula>
    </cfRule>
  </conditionalFormatting>
  <conditionalFormatting sqref="AL101:AM101 AV101 BA101">
    <cfRule type="cellIs" dxfId="157" priority="160" operator="between">
      <formula>80</formula>
      <formula>120</formula>
    </cfRule>
  </conditionalFormatting>
  <conditionalFormatting sqref="AV104 BA104">
    <cfRule type="cellIs" dxfId="156" priority="157" operator="between">
      <formula>80</formula>
      <formula>120</formula>
    </cfRule>
  </conditionalFormatting>
  <conditionalFormatting sqref="AW104 AR104 AK104 AZ104 AU104">
    <cfRule type="cellIs" dxfId="155" priority="156" operator="greaterThan">
      <formula>20</formula>
    </cfRule>
  </conditionalFormatting>
  <conditionalFormatting sqref="AL104:AM104">
    <cfRule type="cellIs" dxfId="154" priority="155" operator="between">
      <formula>80</formula>
      <formula>120</formula>
    </cfRule>
  </conditionalFormatting>
  <conditionalFormatting sqref="AV104">
    <cfRule type="cellIs" dxfId="153" priority="154" operator="between">
      <formula>80</formula>
      <formula>120</formula>
    </cfRule>
  </conditionalFormatting>
  <conditionalFormatting sqref="BA104">
    <cfRule type="cellIs" dxfId="152" priority="153" operator="between">
      <formula>80</formula>
      <formula>120</formula>
    </cfRule>
  </conditionalFormatting>
  <conditionalFormatting sqref="AK100 AR100:AU100 AW100 AY100:AZ100">
    <cfRule type="cellIs" dxfId="151" priority="152" operator="greaterThan">
      <formula>20</formula>
    </cfRule>
  </conditionalFormatting>
  <conditionalFormatting sqref="AL100:AM100 AV100 BA100">
    <cfRule type="cellIs" dxfId="150" priority="151" operator="between">
      <formula>80</formula>
      <formula>120</formula>
    </cfRule>
  </conditionalFormatting>
  <conditionalFormatting sqref="AK102 AR102:AS102 AW102 AZ102 AU102">
    <cfRule type="cellIs" dxfId="149" priority="150" operator="greaterThan">
      <formula>20</formula>
    </cfRule>
  </conditionalFormatting>
  <conditionalFormatting sqref="AL102:AM102 AV102 BA102">
    <cfRule type="cellIs" dxfId="148" priority="149" operator="between">
      <formula>80</formula>
      <formula>120</formula>
    </cfRule>
  </conditionalFormatting>
  <conditionalFormatting sqref="AK101 AR101:AU101 AW101 AY101:AZ101">
    <cfRule type="cellIs" dxfId="147" priority="148" operator="greaterThan">
      <formula>20</formula>
    </cfRule>
  </conditionalFormatting>
  <conditionalFormatting sqref="AL101:AM101 AV101 BA101">
    <cfRule type="cellIs" dxfId="146" priority="147" operator="between">
      <formula>80</formula>
      <formula>120</formula>
    </cfRule>
  </conditionalFormatting>
  <conditionalFormatting sqref="AK103 AR103:AU103 AW103 AY103:AZ103">
    <cfRule type="cellIs" dxfId="145" priority="146" operator="greaterThan">
      <formula>20</formula>
    </cfRule>
  </conditionalFormatting>
  <conditionalFormatting sqref="AL103:AM103 AV103 BA103">
    <cfRule type="cellIs" dxfId="144" priority="145" operator="between">
      <formula>80</formula>
      <formula>120</formula>
    </cfRule>
  </conditionalFormatting>
  <conditionalFormatting sqref="AK101 AR101:AU101 AW101 AY101:AZ101">
    <cfRule type="cellIs" dxfId="143" priority="144" operator="greaterThan">
      <formula>20</formula>
    </cfRule>
  </conditionalFormatting>
  <conditionalFormatting sqref="AL101:AM101 AV101 BA101">
    <cfRule type="cellIs" dxfId="142" priority="143" operator="between">
      <formula>80</formula>
      <formula>120</formula>
    </cfRule>
  </conditionalFormatting>
  <conditionalFormatting sqref="AK103 AR103:AU103 AW103 AY103:AZ103">
    <cfRule type="cellIs" dxfId="141" priority="142" operator="greaterThan">
      <formula>20</formula>
    </cfRule>
  </conditionalFormatting>
  <conditionalFormatting sqref="AL103:AM103 AV103 BA103">
    <cfRule type="cellIs" dxfId="140" priority="141" operator="between">
      <formula>80</formula>
      <formula>120</formula>
    </cfRule>
  </conditionalFormatting>
  <conditionalFormatting sqref="AK100 AR100:AU100 AW100 AY100:AZ100">
    <cfRule type="cellIs" dxfId="139" priority="140" operator="greaterThan">
      <formula>20</formula>
    </cfRule>
  </conditionalFormatting>
  <conditionalFormatting sqref="AL100:AM100 AV100 BA100">
    <cfRule type="cellIs" dxfId="138" priority="139" operator="between">
      <formula>80</formula>
      <formula>120</formula>
    </cfRule>
  </conditionalFormatting>
  <conditionalFormatting sqref="AK102 AR102:AS102 AW102 AZ102 AU102">
    <cfRule type="cellIs" dxfId="137" priority="138" operator="greaterThan">
      <formula>20</formula>
    </cfRule>
  </conditionalFormatting>
  <conditionalFormatting sqref="AL102:AM102 AV102 BA102">
    <cfRule type="cellIs" dxfId="136" priority="137" operator="between">
      <formula>80</formula>
      <formula>120</formula>
    </cfRule>
  </conditionalFormatting>
  <conditionalFormatting sqref="AK104 AR104 AW104 AZ104 AU104">
    <cfRule type="cellIs" dxfId="135" priority="136" operator="greaterThan">
      <formula>20</formula>
    </cfRule>
  </conditionalFormatting>
  <conditionalFormatting sqref="AL104:AM104 AV104 BA104">
    <cfRule type="cellIs" dxfId="134" priority="135" operator="between">
      <formula>80</formula>
      <formula>120</formula>
    </cfRule>
  </conditionalFormatting>
  <conditionalFormatting sqref="AJ100:AJ101 AJ103 AJ105">
    <cfRule type="cellIs" dxfId="133" priority="134" operator="greaterThan">
      <formula>20</formula>
    </cfRule>
  </conditionalFormatting>
  <conditionalFormatting sqref="AT100">
    <cfRule type="cellIs" dxfId="132" priority="133" operator="greaterThan">
      <formula>20</formula>
    </cfRule>
  </conditionalFormatting>
  <conditionalFormatting sqref="AY100">
    <cfRule type="cellIs" dxfId="131" priority="132" operator="greaterThan">
      <formula>20</formula>
    </cfRule>
  </conditionalFormatting>
  <conditionalFormatting sqref="AN101:AP101 AN100 AP100">
    <cfRule type="cellIs" dxfId="130" priority="131" operator="greaterThan">
      <formula>20</formula>
    </cfRule>
  </conditionalFormatting>
  <conditionalFormatting sqref="AQ100:AQ101">
    <cfRule type="cellIs" dxfId="129" priority="130" operator="between">
      <formula>80</formula>
      <formula>120</formula>
    </cfRule>
  </conditionalFormatting>
  <conditionalFormatting sqref="AQ102">
    <cfRule type="cellIs" dxfId="128" priority="129" operator="between">
      <formula>80</formula>
      <formula>120</formula>
    </cfRule>
  </conditionalFormatting>
  <conditionalFormatting sqref="AN102 AP102">
    <cfRule type="cellIs" dxfId="127" priority="128" operator="greaterThan">
      <formula>20</formula>
    </cfRule>
  </conditionalFormatting>
  <conditionalFormatting sqref="AQ102">
    <cfRule type="cellIs" dxfId="126" priority="127" operator="between">
      <formula>80</formula>
      <formula>120</formula>
    </cfRule>
  </conditionalFormatting>
  <conditionalFormatting sqref="AN100 AP100">
    <cfRule type="cellIs" dxfId="125" priority="126" operator="greaterThan">
      <formula>20</formula>
    </cfRule>
  </conditionalFormatting>
  <conditionalFormatting sqref="AQ100">
    <cfRule type="cellIs" dxfId="124" priority="125" operator="between">
      <formula>80</formula>
      <formula>120</formula>
    </cfRule>
  </conditionalFormatting>
  <conditionalFormatting sqref="AP104">
    <cfRule type="cellIs" dxfId="123" priority="124" operator="greaterThan">
      <formula>20</formula>
    </cfRule>
  </conditionalFormatting>
  <conditionalFormatting sqref="AQ104">
    <cfRule type="cellIs" dxfId="122" priority="123" operator="between">
      <formula>80</formula>
      <formula>120</formula>
    </cfRule>
  </conditionalFormatting>
  <conditionalFormatting sqref="AN101:AP101">
    <cfRule type="cellIs" dxfId="121" priority="122" operator="greaterThan">
      <formula>20</formula>
    </cfRule>
  </conditionalFormatting>
  <conditionalFormatting sqref="AQ101">
    <cfRule type="cellIs" dxfId="120" priority="121" operator="between">
      <formula>80</formula>
      <formula>120</formula>
    </cfRule>
  </conditionalFormatting>
  <conditionalFormatting sqref="AQ103">
    <cfRule type="cellIs" dxfId="119" priority="120" operator="between">
      <formula>80</formula>
      <formula>120</formula>
    </cfRule>
  </conditionalFormatting>
  <conditionalFormatting sqref="AN103:AP103">
    <cfRule type="cellIs" dxfId="118" priority="119" operator="greaterThan">
      <formula>20</formula>
    </cfRule>
  </conditionalFormatting>
  <conditionalFormatting sqref="AQ103">
    <cfRule type="cellIs" dxfId="117" priority="118" operator="between">
      <formula>80</formula>
      <formula>120</formula>
    </cfRule>
  </conditionalFormatting>
  <conditionalFormatting sqref="AN102 AP102">
    <cfRule type="cellIs" dxfId="116" priority="111" operator="greaterThan">
      <formula>20</formula>
    </cfRule>
  </conditionalFormatting>
  <conditionalFormatting sqref="AQ102">
    <cfRule type="cellIs" dxfId="115" priority="110" operator="between">
      <formula>80</formula>
      <formula>120</formula>
    </cfRule>
  </conditionalFormatting>
  <conditionalFormatting sqref="AN101:AP101">
    <cfRule type="cellIs" dxfId="114" priority="117" operator="greaterThan">
      <formula>20</formula>
    </cfRule>
  </conditionalFormatting>
  <conditionalFormatting sqref="AQ101">
    <cfRule type="cellIs" dxfId="113" priority="116" operator="between">
      <formula>80</formula>
      <formula>120</formula>
    </cfRule>
  </conditionalFormatting>
  <conditionalFormatting sqref="AN105:AP105">
    <cfRule type="cellIs" dxfId="112" priority="115" operator="greaterThan">
      <formula>20</formula>
    </cfRule>
  </conditionalFormatting>
  <conditionalFormatting sqref="AQ105">
    <cfRule type="cellIs" dxfId="111" priority="114" operator="between">
      <formula>80</formula>
      <formula>120</formula>
    </cfRule>
  </conditionalFormatting>
  <conditionalFormatting sqref="AN100 AP100">
    <cfRule type="cellIs" dxfId="110" priority="113" operator="greaterThan">
      <formula>20</formula>
    </cfRule>
  </conditionalFormatting>
  <conditionalFormatting sqref="AQ100">
    <cfRule type="cellIs" dxfId="109" priority="112" operator="between">
      <formula>80</formula>
      <formula>120</formula>
    </cfRule>
  </conditionalFormatting>
  <conditionalFormatting sqref="AQ103">
    <cfRule type="cellIs" dxfId="108" priority="109" operator="between">
      <formula>80</formula>
      <formula>120</formula>
    </cfRule>
  </conditionalFormatting>
  <conditionalFormatting sqref="AN103:AP103">
    <cfRule type="cellIs" dxfId="107" priority="108" operator="greaterThan">
      <formula>20</formula>
    </cfRule>
  </conditionalFormatting>
  <conditionalFormatting sqref="AQ103">
    <cfRule type="cellIs" dxfId="106" priority="107" operator="between">
      <formula>80</formula>
      <formula>120</formula>
    </cfRule>
  </conditionalFormatting>
  <conditionalFormatting sqref="AN101:AP101">
    <cfRule type="cellIs" dxfId="105" priority="106" operator="greaterThan">
      <formula>20</formula>
    </cfRule>
  </conditionalFormatting>
  <conditionalFormatting sqref="AQ101">
    <cfRule type="cellIs" dxfId="104" priority="105" operator="between">
      <formula>80</formula>
      <formula>120</formula>
    </cfRule>
  </conditionalFormatting>
  <conditionalFormatting sqref="AN100 AP100">
    <cfRule type="cellIs" dxfId="103" priority="104" operator="greaterThan">
      <formula>20</formula>
    </cfRule>
  </conditionalFormatting>
  <conditionalFormatting sqref="AQ100">
    <cfRule type="cellIs" dxfId="102" priority="103" operator="between">
      <formula>80</formula>
      <formula>120</formula>
    </cfRule>
  </conditionalFormatting>
  <conditionalFormatting sqref="AN102 AP102">
    <cfRule type="cellIs" dxfId="101" priority="102" operator="greaterThan">
      <formula>20</formula>
    </cfRule>
  </conditionalFormatting>
  <conditionalFormatting sqref="AQ102">
    <cfRule type="cellIs" dxfId="100" priority="101" operator="between">
      <formula>80</formula>
      <formula>120</formula>
    </cfRule>
  </conditionalFormatting>
  <conditionalFormatting sqref="AN100 AP100">
    <cfRule type="cellIs" dxfId="99" priority="100" operator="greaterThan">
      <formula>20</formula>
    </cfRule>
  </conditionalFormatting>
  <conditionalFormatting sqref="AQ100">
    <cfRule type="cellIs" dxfId="98" priority="99" operator="between">
      <formula>80</formula>
      <formula>120</formula>
    </cfRule>
  </conditionalFormatting>
  <conditionalFormatting sqref="AN102 AP102">
    <cfRule type="cellIs" dxfId="97" priority="98" operator="greaterThan">
      <formula>20</formula>
    </cfRule>
  </conditionalFormatting>
  <conditionalFormatting sqref="AQ102">
    <cfRule type="cellIs" dxfId="96" priority="97" operator="between">
      <formula>80</formula>
      <formula>120</formula>
    </cfRule>
  </conditionalFormatting>
  <conditionalFormatting sqref="AN101:AP101">
    <cfRule type="cellIs" dxfId="95" priority="96" operator="greaterThan">
      <formula>20</formula>
    </cfRule>
  </conditionalFormatting>
  <conditionalFormatting sqref="AQ101">
    <cfRule type="cellIs" dxfId="94" priority="95" operator="between">
      <formula>80</formula>
      <formula>120</formula>
    </cfRule>
  </conditionalFormatting>
  <conditionalFormatting sqref="AN103:AP103">
    <cfRule type="cellIs" dxfId="93" priority="94" operator="greaterThan">
      <formula>20</formula>
    </cfRule>
  </conditionalFormatting>
  <conditionalFormatting sqref="AQ103">
    <cfRule type="cellIs" dxfId="92" priority="93" operator="between">
      <formula>80</formula>
      <formula>120</formula>
    </cfRule>
  </conditionalFormatting>
  <conditionalFormatting sqref="AQ103">
    <cfRule type="cellIs" dxfId="91" priority="92" operator="between">
      <formula>80</formula>
      <formula>120</formula>
    </cfRule>
  </conditionalFormatting>
  <conditionalFormatting sqref="AN103:AP103">
    <cfRule type="cellIs" dxfId="90" priority="91" operator="greaterThan">
      <formula>20</formula>
    </cfRule>
  </conditionalFormatting>
  <conditionalFormatting sqref="AQ103">
    <cfRule type="cellIs" dxfId="89" priority="90" operator="between">
      <formula>80</formula>
      <formula>120</formula>
    </cfRule>
  </conditionalFormatting>
  <conditionalFormatting sqref="AN101:AP101">
    <cfRule type="cellIs" dxfId="88" priority="89" operator="greaterThan">
      <formula>20</formula>
    </cfRule>
  </conditionalFormatting>
  <conditionalFormatting sqref="AQ101">
    <cfRule type="cellIs" dxfId="87" priority="88" operator="between">
      <formula>80</formula>
      <formula>120</formula>
    </cfRule>
  </conditionalFormatting>
  <conditionalFormatting sqref="AN100 AP100">
    <cfRule type="cellIs" dxfId="86" priority="87" operator="greaterThan">
      <formula>20</formula>
    </cfRule>
  </conditionalFormatting>
  <conditionalFormatting sqref="AQ100">
    <cfRule type="cellIs" dxfId="85" priority="86" operator="between">
      <formula>80</formula>
      <formula>120</formula>
    </cfRule>
  </conditionalFormatting>
  <conditionalFormatting sqref="AN102 AP102">
    <cfRule type="cellIs" dxfId="84" priority="85" operator="greaterThan">
      <formula>20</formula>
    </cfRule>
  </conditionalFormatting>
  <conditionalFormatting sqref="AQ102">
    <cfRule type="cellIs" dxfId="83" priority="84" operator="between">
      <formula>80</formula>
      <formula>120</formula>
    </cfRule>
  </conditionalFormatting>
  <conditionalFormatting sqref="AQ104">
    <cfRule type="cellIs" dxfId="82" priority="83" operator="between">
      <formula>80</formula>
      <formula>120</formula>
    </cfRule>
  </conditionalFormatting>
  <conditionalFormatting sqref="AP104">
    <cfRule type="cellIs" dxfId="81" priority="82" operator="greaterThan">
      <formula>20</formula>
    </cfRule>
  </conditionalFormatting>
  <conditionalFormatting sqref="AQ104">
    <cfRule type="cellIs" dxfId="80" priority="81" operator="between">
      <formula>80</formula>
      <formula>120</formula>
    </cfRule>
  </conditionalFormatting>
  <conditionalFormatting sqref="AN103:AP103">
    <cfRule type="cellIs" dxfId="79" priority="74" operator="greaterThan">
      <formula>20</formula>
    </cfRule>
  </conditionalFormatting>
  <conditionalFormatting sqref="AQ103">
    <cfRule type="cellIs" dxfId="78" priority="73" operator="between">
      <formula>80</formula>
      <formula>120</formula>
    </cfRule>
  </conditionalFormatting>
  <conditionalFormatting sqref="AN100 AP100">
    <cfRule type="cellIs" dxfId="77" priority="80" operator="greaterThan">
      <formula>20</formula>
    </cfRule>
  </conditionalFormatting>
  <conditionalFormatting sqref="AQ100">
    <cfRule type="cellIs" dxfId="76" priority="79" operator="between">
      <formula>80</formula>
      <formula>120</formula>
    </cfRule>
  </conditionalFormatting>
  <conditionalFormatting sqref="AN102 AP102">
    <cfRule type="cellIs" dxfId="75" priority="78" operator="greaterThan">
      <formula>20</formula>
    </cfRule>
  </conditionalFormatting>
  <conditionalFormatting sqref="AQ102">
    <cfRule type="cellIs" dxfId="74" priority="77" operator="between">
      <formula>80</formula>
      <formula>120</formula>
    </cfRule>
  </conditionalFormatting>
  <conditionalFormatting sqref="AN101:AP101">
    <cfRule type="cellIs" dxfId="73" priority="76" operator="greaterThan">
      <formula>20</formula>
    </cfRule>
  </conditionalFormatting>
  <conditionalFormatting sqref="AQ101">
    <cfRule type="cellIs" dxfId="72" priority="75" operator="between">
      <formula>80</formula>
      <formula>120</formula>
    </cfRule>
  </conditionalFormatting>
  <conditionalFormatting sqref="AQ104">
    <cfRule type="cellIs" dxfId="71" priority="72" operator="between">
      <formula>80</formula>
      <formula>120</formula>
    </cfRule>
  </conditionalFormatting>
  <conditionalFormatting sqref="AP104">
    <cfRule type="cellIs" dxfId="70" priority="71" operator="greaterThan">
      <formula>20</formula>
    </cfRule>
  </conditionalFormatting>
  <conditionalFormatting sqref="AQ104">
    <cfRule type="cellIs" dxfId="69" priority="70" operator="between">
      <formula>80</formula>
      <formula>120</formula>
    </cfRule>
  </conditionalFormatting>
  <conditionalFormatting sqref="AN100 AP100">
    <cfRule type="cellIs" dxfId="68" priority="69" operator="greaterThan">
      <formula>20</formula>
    </cfRule>
  </conditionalFormatting>
  <conditionalFormatting sqref="AQ100">
    <cfRule type="cellIs" dxfId="67" priority="68" operator="between">
      <formula>80</formula>
      <formula>120</formula>
    </cfRule>
  </conditionalFormatting>
  <conditionalFormatting sqref="AN102 AP102">
    <cfRule type="cellIs" dxfId="66" priority="67" operator="greaterThan">
      <formula>20</formula>
    </cfRule>
  </conditionalFormatting>
  <conditionalFormatting sqref="AQ102">
    <cfRule type="cellIs" dxfId="65" priority="66" operator="between">
      <formula>80</formula>
      <formula>120</formula>
    </cfRule>
  </conditionalFormatting>
  <conditionalFormatting sqref="AN101:AP101">
    <cfRule type="cellIs" dxfId="64" priority="65" operator="greaterThan">
      <formula>20</formula>
    </cfRule>
  </conditionalFormatting>
  <conditionalFormatting sqref="AQ101">
    <cfRule type="cellIs" dxfId="63" priority="64" operator="between">
      <formula>80</formula>
      <formula>120</formula>
    </cfRule>
  </conditionalFormatting>
  <conditionalFormatting sqref="AN103:AP103">
    <cfRule type="cellIs" dxfId="62" priority="63" operator="greaterThan">
      <formula>20</formula>
    </cfRule>
  </conditionalFormatting>
  <conditionalFormatting sqref="AQ103">
    <cfRule type="cellIs" dxfId="61" priority="62" operator="between">
      <formula>80</formula>
      <formula>120</formula>
    </cfRule>
  </conditionalFormatting>
  <conditionalFormatting sqref="AN101:AP101">
    <cfRule type="cellIs" dxfId="60" priority="61" operator="greaterThan">
      <formula>20</formula>
    </cfRule>
  </conditionalFormatting>
  <conditionalFormatting sqref="AQ101">
    <cfRule type="cellIs" dxfId="59" priority="60" operator="between">
      <formula>80</formula>
      <formula>120</formula>
    </cfRule>
  </conditionalFormatting>
  <conditionalFormatting sqref="AN103:AP103">
    <cfRule type="cellIs" dxfId="58" priority="59" operator="greaterThan">
      <formula>20</formula>
    </cfRule>
  </conditionalFormatting>
  <conditionalFormatting sqref="AQ103">
    <cfRule type="cellIs" dxfId="57" priority="58" operator="between">
      <formula>80</formula>
      <formula>120</formula>
    </cfRule>
  </conditionalFormatting>
  <conditionalFormatting sqref="AN100 AP100">
    <cfRule type="cellIs" dxfId="56" priority="57" operator="greaterThan">
      <formula>20</formula>
    </cfRule>
  </conditionalFormatting>
  <conditionalFormatting sqref="AQ100">
    <cfRule type="cellIs" dxfId="55" priority="56" operator="between">
      <formula>80</formula>
      <formula>120</formula>
    </cfRule>
  </conditionalFormatting>
  <conditionalFormatting sqref="AN102 AP102">
    <cfRule type="cellIs" dxfId="54" priority="55" operator="greaterThan">
      <formula>20</formula>
    </cfRule>
  </conditionalFormatting>
  <conditionalFormatting sqref="AQ102">
    <cfRule type="cellIs" dxfId="53" priority="54" operator="between">
      <formula>80</formula>
      <formula>120</formula>
    </cfRule>
  </conditionalFormatting>
  <conditionalFormatting sqref="AP104">
    <cfRule type="cellIs" dxfId="52" priority="53" operator="greaterThan">
      <formula>20</formula>
    </cfRule>
  </conditionalFormatting>
  <conditionalFormatting sqref="AQ104">
    <cfRule type="cellIs" dxfId="51" priority="52" operator="between">
      <formula>80</formula>
      <formula>120</formula>
    </cfRule>
  </conditionalFormatting>
  <conditionalFormatting sqref="AO100">
    <cfRule type="cellIs" dxfId="50" priority="51" operator="greaterThan">
      <formula>20</formula>
    </cfRule>
  </conditionalFormatting>
  <conditionalFormatting sqref="AJ104 AJ102">
    <cfRule type="cellIs" dxfId="49" priority="50" operator="greaterThan">
      <formula>20</formula>
    </cfRule>
  </conditionalFormatting>
  <conditionalFormatting sqref="AO104 AO102">
    <cfRule type="cellIs" dxfId="48" priority="49" operator="greaterThan">
      <formula>20</formula>
    </cfRule>
  </conditionalFormatting>
  <conditionalFormatting sqref="AT104 AT102">
    <cfRule type="cellIs" dxfId="47" priority="48" operator="greaterThan">
      <formula>20</formula>
    </cfRule>
  </conditionalFormatting>
  <conditionalFormatting sqref="AY104 AY102">
    <cfRule type="cellIs" dxfId="46" priority="47" operator="greaterThan">
      <formula>20</formula>
    </cfRule>
  </conditionalFormatting>
  <conditionalFormatting sqref="AW97:AW98 AS98:AU98 AS97 AY98:AZ98">
    <cfRule type="cellIs" dxfId="45" priority="46" operator="greaterThan">
      <formula>20</formula>
    </cfRule>
  </conditionalFormatting>
  <conditionalFormatting sqref="AV98 BA98">
    <cfRule type="cellIs" dxfId="44" priority="45" operator="between">
      <formula>80</formula>
      <formula>120</formula>
    </cfRule>
  </conditionalFormatting>
  <conditionalFormatting sqref="AS98:AU98 AW98 AY98:AZ98">
    <cfRule type="cellIs" dxfId="43" priority="44" operator="greaterThan">
      <formula>20</formula>
    </cfRule>
  </conditionalFormatting>
  <conditionalFormatting sqref="AV98 BA98">
    <cfRule type="cellIs" dxfId="42" priority="43" operator="between">
      <formula>80</formula>
      <formula>120</formula>
    </cfRule>
  </conditionalFormatting>
  <conditionalFormatting sqref="AS98:AU98 AW98 AY98:AZ98">
    <cfRule type="cellIs" dxfId="41" priority="42" operator="greaterThan">
      <formula>20</formula>
    </cfRule>
  </conditionalFormatting>
  <conditionalFormatting sqref="AV98 BA98">
    <cfRule type="cellIs" dxfId="40" priority="41" operator="between">
      <formula>80</formula>
      <formula>120</formula>
    </cfRule>
  </conditionalFormatting>
  <conditionalFormatting sqref="AS98:AU98 AW98 AY98:AZ98">
    <cfRule type="cellIs" dxfId="39" priority="38" operator="greaterThan">
      <formula>20</formula>
    </cfRule>
  </conditionalFormatting>
  <conditionalFormatting sqref="AV98 BA98">
    <cfRule type="cellIs" dxfId="38" priority="37" operator="between">
      <formula>80</formula>
      <formula>120</formula>
    </cfRule>
  </conditionalFormatting>
  <conditionalFormatting sqref="AS98:AU98 AW98 AY98:AZ98">
    <cfRule type="cellIs" dxfId="37" priority="40" operator="greaterThan">
      <formula>20</formula>
    </cfRule>
  </conditionalFormatting>
  <conditionalFormatting sqref="AV98 BA98">
    <cfRule type="cellIs" dxfId="36" priority="39" operator="between">
      <formula>80</formula>
      <formula>120</formula>
    </cfRule>
  </conditionalFormatting>
  <conditionalFormatting sqref="AW97 AS97">
    <cfRule type="cellIs" dxfId="35" priority="36" operator="greaterThan">
      <formula>20</formula>
    </cfRule>
  </conditionalFormatting>
  <conditionalFormatting sqref="AS97 AW97">
    <cfRule type="cellIs" dxfId="34" priority="35" operator="greaterThan">
      <formula>20</formula>
    </cfRule>
  </conditionalFormatting>
  <conditionalFormatting sqref="AW98 AS98:AU98 AY98:AZ98">
    <cfRule type="cellIs" dxfId="33" priority="34" operator="greaterThan">
      <formula>20</formula>
    </cfRule>
  </conditionalFormatting>
  <conditionalFormatting sqref="AV98 BA98">
    <cfRule type="cellIs" dxfId="32" priority="33" operator="between">
      <formula>80</formula>
      <formula>120</formula>
    </cfRule>
  </conditionalFormatting>
  <conditionalFormatting sqref="AR97:AR98 AJ98:AK98">
    <cfRule type="cellIs" dxfId="31" priority="32" operator="greaterThan">
      <formula>20</formula>
    </cfRule>
  </conditionalFormatting>
  <conditionalFormatting sqref="AL97:AM98">
    <cfRule type="cellIs" dxfId="30" priority="31" operator="between">
      <formula>80</formula>
      <formula>120</formula>
    </cfRule>
  </conditionalFormatting>
  <conditionalFormatting sqref="AK97">
    <cfRule type="cellIs" dxfId="29" priority="30" operator="greaterThan">
      <formula>20</formula>
    </cfRule>
  </conditionalFormatting>
  <conditionalFormatting sqref="AN98:AP98 AN97">
    <cfRule type="cellIs" dxfId="28" priority="29" operator="greaterThan">
      <formula>20</formula>
    </cfRule>
  </conditionalFormatting>
  <conditionalFormatting sqref="AQ98">
    <cfRule type="cellIs" dxfId="27" priority="28" operator="between">
      <formula>80</formula>
      <formula>120</formula>
    </cfRule>
  </conditionalFormatting>
  <conditionalFormatting sqref="AN98:AP98">
    <cfRule type="cellIs" dxfId="26" priority="27" operator="greaterThan">
      <formula>20</formula>
    </cfRule>
  </conditionalFormatting>
  <conditionalFormatting sqref="AQ98">
    <cfRule type="cellIs" dxfId="25" priority="26" operator="between">
      <formula>80</formula>
      <formula>120</formula>
    </cfRule>
  </conditionalFormatting>
  <conditionalFormatting sqref="AN98:AP98">
    <cfRule type="cellIs" dxfId="24" priority="25" operator="greaterThan">
      <formula>20</formula>
    </cfRule>
  </conditionalFormatting>
  <conditionalFormatting sqref="AQ98">
    <cfRule type="cellIs" dxfId="23" priority="24" operator="between">
      <formula>80</formula>
      <formula>120</formula>
    </cfRule>
  </conditionalFormatting>
  <conditionalFormatting sqref="AN98:AP98">
    <cfRule type="cellIs" dxfId="22" priority="21" operator="greaterThan">
      <formula>20</formula>
    </cfRule>
  </conditionalFormatting>
  <conditionalFormatting sqref="AQ98">
    <cfRule type="cellIs" dxfId="21" priority="20" operator="between">
      <formula>80</formula>
      <formula>120</formula>
    </cfRule>
  </conditionalFormatting>
  <conditionalFormatting sqref="AN98:AP98">
    <cfRule type="cellIs" dxfId="20" priority="23" operator="greaterThan">
      <formula>20</formula>
    </cfRule>
  </conditionalFormatting>
  <conditionalFormatting sqref="AQ98">
    <cfRule type="cellIs" dxfId="19" priority="22" operator="between">
      <formula>80</formula>
      <formula>120</formula>
    </cfRule>
  </conditionalFormatting>
  <conditionalFormatting sqref="AN97">
    <cfRule type="cellIs" dxfId="18" priority="19" operator="greaterThan">
      <formula>20</formula>
    </cfRule>
  </conditionalFormatting>
  <conditionalFormatting sqref="AN97">
    <cfRule type="cellIs" dxfId="17" priority="18" operator="greaterThan">
      <formula>20</formula>
    </cfRule>
  </conditionalFormatting>
  <conditionalFormatting sqref="AN98:AP98">
    <cfRule type="cellIs" dxfId="16" priority="17" operator="greaterThan">
      <formula>20</formula>
    </cfRule>
  </conditionalFormatting>
  <conditionalFormatting sqref="AQ98">
    <cfRule type="cellIs" dxfId="15" priority="16" operator="between">
      <formula>80</formula>
      <formula>120</formula>
    </cfRule>
  </conditionalFormatting>
  <conditionalFormatting sqref="AK97">
    <cfRule type="cellIs" dxfId="14" priority="15" operator="lessThan">
      <formula>20</formula>
    </cfRule>
  </conditionalFormatting>
  <conditionalFormatting sqref="AJ97">
    <cfRule type="cellIs" dxfId="13" priority="14" operator="greaterThan">
      <formula>20</formula>
    </cfRule>
  </conditionalFormatting>
  <conditionalFormatting sqref="AK97">
    <cfRule type="cellIs" dxfId="12" priority="13" operator="greaterThan">
      <formula>20</formula>
    </cfRule>
  </conditionalFormatting>
  <conditionalFormatting sqref="AO97">
    <cfRule type="cellIs" dxfId="11" priority="12" operator="greaterThan">
      <formula>20</formula>
    </cfRule>
  </conditionalFormatting>
  <conditionalFormatting sqref="AQ97">
    <cfRule type="cellIs" dxfId="10" priority="11" operator="between">
      <formula>80</formula>
      <formula>120</formula>
    </cfRule>
  </conditionalFormatting>
  <conditionalFormatting sqref="AP97">
    <cfRule type="cellIs" dxfId="9" priority="10" operator="greaterThan">
      <formula>20</formula>
    </cfRule>
  </conditionalFormatting>
  <conditionalFormatting sqref="AP97">
    <cfRule type="cellIs" dxfId="8" priority="9" operator="lessThan">
      <formula>20</formula>
    </cfRule>
  </conditionalFormatting>
  <conditionalFormatting sqref="AT97">
    <cfRule type="cellIs" dxfId="7" priority="8" operator="greaterThan">
      <formula>20</formula>
    </cfRule>
  </conditionalFormatting>
  <conditionalFormatting sqref="AV97">
    <cfRule type="cellIs" dxfId="6" priority="7" operator="between">
      <formula>80</formula>
      <formula>120</formula>
    </cfRule>
  </conditionalFormatting>
  <conditionalFormatting sqref="AU97">
    <cfRule type="cellIs" dxfId="5" priority="6" operator="greaterThan">
      <formula>20</formula>
    </cfRule>
  </conditionalFormatting>
  <conditionalFormatting sqref="AU97">
    <cfRule type="cellIs" dxfId="4" priority="5" operator="lessThan">
      <formula>20</formula>
    </cfRule>
  </conditionalFormatting>
  <conditionalFormatting sqref="AY97">
    <cfRule type="cellIs" dxfId="3" priority="4" operator="greaterThan">
      <formula>20</formula>
    </cfRule>
  </conditionalFormatting>
  <conditionalFormatting sqref="BA97">
    <cfRule type="cellIs" dxfId="2" priority="3" operator="between">
      <formula>80</formula>
      <formula>120</formula>
    </cfRule>
  </conditionalFormatting>
  <conditionalFormatting sqref="AZ97">
    <cfRule type="cellIs" dxfId="1" priority="2" operator="greaterThan">
      <formula>20</formula>
    </cfRule>
  </conditionalFormatting>
  <conditionalFormatting sqref="AZ97">
    <cfRule type="cellIs" dxfId="0" priority="1" operator="lessThan">
      <formula>20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opLeftCell="A40" workbookViewId="0">
      <selection activeCell="A84" activeCellId="2" sqref="A22:XFD23 A52:XFD53 A84:XFD85"/>
    </sheetView>
  </sheetViews>
  <sheetFormatPr defaultRowHeight="14.5" x14ac:dyDescent="0.35"/>
  <cols>
    <col min="3" max="3" width="26.36328125" customWidth="1"/>
    <col min="5" max="5" width="11.81640625" bestFit="1" customWidth="1"/>
    <col min="7" max="7" width="12" customWidth="1"/>
    <col min="9" max="9" width="11.6328125" customWidth="1"/>
  </cols>
  <sheetData>
    <row r="1" spans="1:58" ht="29" x14ac:dyDescent="0.35">
      <c r="A1" t="s">
        <v>209</v>
      </c>
      <c r="D1" t="s">
        <v>210</v>
      </c>
      <c r="E1" s="1" t="s">
        <v>12</v>
      </c>
      <c r="F1" t="s">
        <v>211</v>
      </c>
      <c r="G1" s="1" t="s">
        <v>13</v>
      </c>
      <c r="H1" t="s">
        <v>212</v>
      </c>
      <c r="I1" s="1" t="s">
        <v>14</v>
      </c>
    </row>
    <row r="2" spans="1:58" x14ac:dyDescent="0.35">
      <c r="D2">
        <v>0</v>
      </c>
      <c r="E2">
        <f>I16</f>
        <v>57</v>
      </c>
      <c r="F2">
        <v>0</v>
      </c>
      <c r="G2" s="1">
        <f>J16</f>
        <v>108</v>
      </c>
      <c r="H2">
        <v>0</v>
      </c>
      <c r="I2" s="1">
        <f>L16</f>
        <v>178</v>
      </c>
    </row>
    <row r="3" spans="1:58" x14ac:dyDescent="0.35">
      <c r="D3">
        <f>5*G17/1000</f>
        <v>5.0000000000000001E-4</v>
      </c>
      <c r="E3">
        <f>I17</f>
        <v>1027</v>
      </c>
      <c r="F3">
        <f>10*H17/1000</f>
        <v>1E-3</v>
      </c>
      <c r="G3" s="1">
        <f t="shared" ref="G3:G7" si="0">J17</f>
        <v>2078</v>
      </c>
      <c r="H3">
        <f>0.5*H17/1000</f>
        <v>5.0000000000000002E-5</v>
      </c>
      <c r="I3" s="1">
        <f t="shared" ref="I3:I7" si="1">L17</f>
        <v>938</v>
      </c>
    </row>
    <row r="4" spans="1:58" x14ac:dyDescent="0.35">
      <c r="D4">
        <f t="shared" ref="D4:D7" si="2">5*G18/1000</f>
        <v>1.5E-3</v>
      </c>
      <c r="E4">
        <f t="shared" ref="E4:E7" si="3">I18</f>
        <v>2961</v>
      </c>
      <c r="F4">
        <f t="shared" ref="F4:F7" si="4">10*H18/1000</f>
        <v>3.0000000000000001E-3</v>
      </c>
      <c r="G4" s="1">
        <f t="shared" si="0"/>
        <v>6124</v>
      </c>
      <c r="H4">
        <f t="shared" ref="H4:H7" si="5">0.5*H18/1000</f>
        <v>1.4999999999999999E-4</v>
      </c>
      <c r="I4" s="1">
        <f t="shared" si="1"/>
        <v>3124</v>
      </c>
    </row>
    <row r="5" spans="1:58" x14ac:dyDescent="0.35">
      <c r="D5">
        <f t="shared" si="2"/>
        <v>2.5000000000000001E-3</v>
      </c>
      <c r="E5">
        <f t="shared" si="3"/>
        <v>5299</v>
      </c>
      <c r="F5">
        <f t="shared" si="4"/>
        <v>5.0000000000000001E-3</v>
      </c>
      <c r="G5" s="1">
        <f t="shared" si="0"/>
        <v>10565</v>
      </c>
      <c r="H5">
        <f t="shared" si="5"/>
        <v>2.5000000000000001E-4</v>
      </c>
      <c r="I5" s="1">
        <f t="shared" si="1"/>
        <v>5292</v>
      </c>
    </row>
    <row r="6" spans="1:58" x14ac:dyDescent="0.35">
      <c r="D6">
        <f t="shared" si="2"/>
        <v>3.5000000000000001E-3</v>
      </c>
      <c r="E6">
        <f t="shared" si="3"/>
        <v>7455</v>
      </c>
      <c r="F6">
        <f t="shared" si="4"/>
        <v>7.0000000000000001E-3</v>
      </c>
      <c r="G6" s="1">
        <f t="shared" si="0"/>
        <v>14853</v>
      </c>
      <c r="H6">
        <f t="shared" si="5"/>
        <v>3.5E-4</v>
      </c>
      <c r="I6" s="1">
        <f t="shared" si="1"/>
        <v>7210</v>
      </c>
    </row>
    <row r="7" spans="1:58" x14ac:dyDescent="0.35">
      <c r="D7">
        <f t="shared" si="2"/>
        <v>4.4999999999999997E-3</v>
      </c>
      <c r="E7">
        <f t="shared" si="3"/>
        <v>9085</v>
      </c>
      <c r="F7">
        <f t="shared" si="4"/>
        <v>8.9999999999999993E-3</v>
      </c>
      <c r="G7" s="1">
        <f t="shared" si="0"/>
        <v>18465</v>
      </c>
      <c r="H7">
        <f t="shared" si="5"/>
        <v>4.4999999999999999E-4</v>
      </c>
      <c r="I7" s="1">
        <f t="shared" si="1"/>
        <v>9642</v>
      </c>
    </row>
    <row r="8" spans="1:58" x14ac:dyDescent="0.35">
      <c r="C8" t="s">
        <v>207</v>
      </c>
      <c r="E8">
        <f>SLOPE(D2:D7,E2:E7)</f>
        <v>4.8562227104057834E-7</v>
      </c>
      <c r="G8">
        <f>SLOPE(F2:F7,G2:G7)</f>
        <v>4.8260235098642608E-7</v>
      </c>
      <c r="I8">
        <f>SLOPE(H2:H7,I2:I7)</f>
        <v>4.7393458861568562E-8</v>
      </c>
    </row>
    <row r="9" spans="1:58" x14ac:dyDescent="0.35">
      <c r="C9" t="s">
        <v>208</v>
      </c>
      <c r="E9" s="6">
        <f>INTERCEPT(D2:D7,E2:E7)</f>
        <v>-1.1641143935721583E-5</v>
      </c>
      <c r="G9" s="6">
        <f>INTERCEPT(F2:F7,G2:G7)</f>
        <v>-3.1410750839089632E-5</v>
      </c>
      <c r="I9" s="6">
        <f>INTERCEPT(H2:H7,I2:I7)</f>
        <v>-7.1503100604179172E-8</v>
      </c>
    </row>
    <row r="10" spans="1:58" x14ac:dyDescent="0.35">
      <c r="C10" t="s">
        <v>213</v>
      </c>
      <c r="E10">
        <f>RSQ(D2:D7,E2:E7)</f>
        <v>0.99793380990875669</v>
      </c>
      <c r="G10">
        <f>RSQ(F2:F7,G2:G7)</f>
        <v>0.99926585036671922</v>
      </c>
      <c r="I10">
        <f>RSQ(H2:H7,I2:I7)</f>
        <v>0.99852953862706861</v>
      </c>
    </row>
    <row r="11" spans="1:58" s="1" customFormat="1" ht="174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6</v>
      </c>
      <c r="L11" s="1" t="s">
        <v>14</v>
      </c>
      <c r="M11" s="1" t="s">
        <v>15</v>
      </c>
      <c r="N11" s="1" t="s">
        <v>16</v>
      </c>
      <c r="O11" s="1" t="s">
        <v>17</v>
      </c>
      <c r="P11" s="1" t="s">
        <v>7</v>
      </c>
      <c r="Q11" s="1" t="s">
        <v>18</v>
      </c>
      <c r="R11" s="1" t="s">
        <v>8</v>
      </c>
      <c r="S11" s="1" t="s">
        <v>19</v>
      </c>
      <c r="T11" s="1" t="s">
        <v>20</v>
      </c>
      <c r="U11" s="1" t="s">
        <v>9</v>
      </c>
      <c r="V11" s="1" t="s">
        <v>21</v>
      </c>
      <c r="W11" s="1" t="s">
        <v>22</v>
      </c>
      <c r="X11" s="1" t="s">
        <v>23</v>
      </c>
      <c r="Y11" s="1" t="s">
        <v>48</v>
      </c>
      <c r="Z11" s="1" t="s">
        <v>49</v>
      </c>
      <c r="AA11" s="1" t="s">
        <v>33</v>
      </c>
      <c r="AB11" s="1" t="s">
        <v>25</v>
      </c>
      <c r="AC11" s="1" t="s">
        <v>26</v>
      </c>
      <c r="AD11" s="1" t="s">
        <v>203</v>
      </c>
      <c r="AE11" s="1" t="s">
        <v>204</v>
      </c>
      <c r="AF11" s="1" t="s">
        <v>205</v>
      </c>
      <c r="AG11" s="1" t="s">
        <v>206</v>
      </c>
      <c r="AI11" s="1" t="s">
        <v>35</v>
      </c>
      <c r="AJ11" s="1" t="s">
        <v>36</v>
      </c>
      <c r="AK11" s="1" t="s">
        <v>37</v>
      </c>
      <c r="AL11" s="1" t="s">
        <v>27</v>
      </c>
      <c r="AN11" s="1" t="s">
        <v>77</v>
      </c>
      <c r="AO11" s="1" t="s">
        <v>78</v>
      </c>
      <c r="AP11" s="1" t="s">
        <v>79</v>
      </c>
      <c r="AQ11" s="1" t="s">
        <v>80</v>
      </c>
      <c r="AS11" s="1" t="s">
        <v>38</v>
      </c>
      <c r="AT11" s="1" t="s">
        <v>39</v>
      </c>
      <c r="AU11" s="1" t="s">
        <v>40</v>
      </c>
      <c r="AV11" s="1" t="s">
        <v>32</v>
      </c>
      <c r="AX11" s="1" t="s">
        <v>41</v>
      </c>
      <c r="AY11" s="1" t="s">
        <v>42</v>
      </c>
      <c r="AZ11" s="1" t="s">
        <v>43</v>
      </c>
      <c r="BA11" s="1" t="s">
        <v>28</v>
      </c>
      <c r="BC11" s="1" t="s">
        <v>34</v>
      </c>
      <c r="BD11" s="1" t="s">
        <v>29</v>
      </c>
      <c r="BE11" s="1" t="s">
        <v>30</v>
      </c>
      <c r="BF11" s="1" t="s">
        <v>31</v>
      </c>
    </row>
    <row r="12" spans="1:58" x14ac:dyDescent="0.35">
      <c r="A12">
        <v>13</v>
      </c>
      <c r="B12">
        <v>1</v>
      </c>
      <c r="C12" t="s">
        <v>47</v>
      </c>
      <c r="D12" t="s">
        <v>24</v>
      </c>
      <c r="E12" t="s">
        <v>66</v>
      </c>
      <c r="G12">
        <v>0.3</v>
      </c>
      <c r="H12">
        <v>0.3</v>
      </c>
      <c r="I12">
        <v>4880</v>
      </c>
      <c r="J12">
        <v>5333</v>
      </c>
      <c r="L12">
        <v>4812</v>
      </c>
      <c r="M12">
        <v>9.0519999999999996</v>
      </c>
      <c r="N12">
        <v>9.8010000000000002</v>
      </c>
      <c r="O12">
        <v>0.749</v>
      </c>
      <c r="Q12">
        <v>0.90600000000000003</v>
      </c>
      <c r="R12">
        <v>1</v>
      </c>
      <c r="S12">
        <v>0</v>
      </c>
      <c r="T12">
        <v>0</v>
      </c>
      <c r="V12">
        <v>0</v>
      </c>
      <c r="Y12" s="4">
        <v>43878</v>
      </c>
      <c r="Z12" s="3">
        <v>0.60162037037037031</v>
      </c>
      <c r="AB12">
        <v>1</v>
      </c>
      <c r="AD12" s="7">
        <f t="shared" ref="AD12:AD76" si="6">((I12*$E$8)+$E$9)*1000/G12</f>
        <v>7.8606517958076694</v>
      </c>
      <c r="AE12" s="7">
        <f>((J12*$G$8)+$G$9)*1000/H12</f>
        <v>8.4743586232384018</v>
      </c>
      <c r="AF12" s="7">
        <f>AE12-AD12</f>
        <v>0.61370682743073246</v>
      </c>
      <c r="AG12" s="7">
        <f>((L12*$I$8)+$I$9)*1000/H12</f>
        <v>0.75995273647087913</v>
      </c>
    </row>
    <row r="13" spans="1:58" x14ac:dyDescent="0.35">
      <c r="A13">
        <v>14</v>
      </c>
      <c r="B13">
        <v>1</v>
      </c>
      <c r="C13" t="s">
        <v>47</v>
      </c>
      <c r="D13" t="s">
        <v>24</v>
      </c>
      <c r="E13" t="s">
        <v>66</v>
      </c>
      <c r="G13">
        <v>0.3</v>
      </c>
      <c r="H13">
        <v>0.3</v>
      </c>
      <c r="I13">
        <v>4794</v>
      </c>
      <c r="J13">
        <v>5469</v>
      </c>
      <c r="L13">
        <v>4636</v>
      </c>
      <c r="M13">
        <v>8.8960000000000008</v>
      </c>
      <c r="N13">
        <v>10.047000000000001</v>
      </c>
      <c r="O13">
        <v>1.1519999999999999</v>
      </c>
      <c r="Q13">
        <v>0.874</v>
      </c>
      <c r="R13">
        <v>1</v>
      </c>
      <c r="S13">
        <v>0</v>
      </c>
      <c r="T13">
        <v>0</v>
      </c>
      <c r="V13">
        <v>0</v>
      </c>
      <c r="Y13" s="4">
        <v>43878</v>
      </c>
      <c r="Z13" s="3">
        <v>0.60737268518518517</v>
      </c>
      <c r="AB13">
        <v>1</v>
      </c>
      <c r="AD13" s="7">
        <f t="shared" si="6"/>
        <v>7.7214400781093708</v>
      </c>
      <c r="AE13" s="7">
        <f t="shared" ref="AE13:AE76" si="7">((J13*$G$8)+$G$9)*1000/H13</f>
        <v>8.6931383556855817</v>
      </c>
      <c r="AF13" s="7">
        <f t="shared" ref="AF13:AF76" si="8">AE13-AD13</f>
        <v>0.97169827757621086</v>
      </c>
      <c r="AG13" s="7">
        <f t="shared" ref="AG13:AG76" si="9">((L13*$I$8)+$I$9)*1000/H13</f>
        <v>0.73214857393875887</v>
      </c>
    </row>
    <row r="14" spans="1:58" x14ac:dyDescent="0.35">
      <c r="A14">
        <v>3</v>
      </c>
      <c r="B14">
        <v>2</v>
      </c>
      <c r="D14" t="s">
        <v>46</v>
      </c>
      <c r="Y14" s="4"/>
      <c r="Z14" s="3"/>
      <c r="AB14">
        <v>1</v>
      </c>
      <c r="AD14" s="7" t="e">
        <f t="shared" si="6"/>
        <v>#DIV/0!</v>
      </c>
      <c r="AE14" s="7" t="e">
        <f t="shared" si="7"/>
        <v>#DIV/0!</v>
      </c>
      <c r="AF14" s="7" t="e">
        <f t="shared" si="8"/>
        <v>#DIV/0!</v>
      </c>
      <c r="AG14" s="7" t="e">
        <f t="shared" si="9"/>
        <v>#DIV/0!</v>
      </c>
    </row>
    <row r="15" spans="1:58" x14ac:dyDescent="0.35">
      <c r="A15">
        <v>47</v>
      </c>
      <c r="B15">
        <v>3</v>
      </c>
      <c r="C15" t="s">
        <v>44</v>
      </c>
      <c r="D15" t="s">
        <v>24</v>
      </c>
      <c r="E15" t="s">
        <v>66</v>
      </c>
      <c r="G15">
        <v>0.3</v>
      </c>
      <c r="H15">
        <v>0.3</v>
      </c>
      <c r="I15">
        <v>57</v>
      </c>
      <c r="J15">
        <v>124</v>
      </c>
      <c r="L15">
        <v>170</v>
      </c>
      <c r="M15">
        <v>0.11600000000000001</v>
      </c>
      <c r="N15">
        <v>0.23</v>
      </c>
      <c r="O15">
        <v>0.114</v>
      </c>
      <c r="Q15">
        <v>2.9000000000000001E-2</v>
      </c>
      <c r="R15">
        <v>1</v>
      </c>
      <c r="S15">
        <v>0</v>
      </c>
      <c r="T15">
        <v>0</v>
      </c>
      <c r="V15">
        <v>0</v>
      </c>
      <c r="Y15" s="4">
        <v>43878</v>
      </c>
      <c r="Z15" s="3">
        <v>0.8840972222222222</v>
      </c>
      <c r="AB15">
        <v>1</v>
      </c>
      <c r="AD15" s="7">
        <f t="shared" si="6"/>
        <v>5.346441837863794E-2</v>
      </c>
      <c r="AE15" s="7">
        <f t="shared" si="7"/>
        <v>9.4773135610757342E-2</v>
      </c>
      <c r="AF15" s="7">
        <f t="shared" si="8"/>
        <v>4.1308717232119402E-2</v>
      </c>
      <c r="AG15" s="7">
        <f t="shared" si="9"/>
        <v>2.6617949686208259E-2</v>
      </c>
    </row>
    <row r="16" spans="1:58" x14ac:dyDescent="0.35">
      <c r="A16">
        <v>48</v>
      </c>
      <c r="B16">
        <v>3</v>
      </c>
      <c r="C16" t="s">
        <v>44</v>
      </c>
      <c r="D16" t="s">
        <v>24</v>
      </c>
      <c r="E16" t="s">
        <v>66</v>
      </c>
      <c r="G16">
        <v>0.3</v>
      </c>
      <c r="H16">
        <v>0.3</v>
      </c>
      <c r="I16">
        <v>57</v>
      </c>
      <c r="J16">
        <v>108</v>
      </c>
      <c r="L16">
        <v>178</v>
      </c>
      <c r="M16">
        <v>0.11600000000000001</v>
      </c>
      <c r="N16">
        <v>0.2</v>
      </c>
      <c r="O16">
        <v>8.4000000000000005E-2</v>
      </c>
      <c r="Q16">
        <v>3.1E-2</v>
      </c>
      <c r="R16">
        <v>1</v>
      </c>
      <c r="S16">
        <v>0</v>
      </c>
      <c r="T16">
        <v>0</v>
      </c>
      <c r="V16">
        <v>0</v>
      </c>
      <c r="Y16" s="4">
        <v>43878</v>
      </c>
      <c r="Z16" s="3">
        <v>0.88944444444444448</v>
      </c>
      <c r="AB16">
        <v>1</v>
      </c>
      <c r="AD16" s="7">
        <f t="shared" si="6"/>
        <v>5.346441837863794E-2</v>
      </c>
      <c r="AE16" s="7">
        <f t="shared" si="7"/>
        <v>6.9034343558147956E-2</v>
      </c>
      <c r="AF16" s="7">
        <f t="shared" si="8"/>
        <v>1.5569925179510016E-2</v>
      </c>
      <c r="AG16" s="7">
        <f t="shared" si="9"/>
        <v>2.7881775255850085E-2</v>
      </c>
    </row>
    <row r="17" spans="1:58" x14ac:dyDescent="0.35">
      <c r="A17">
        <v>15</v>
      </c>
      <c r="B17">
        <v>4</v>
      </c>
      <c r="C17" t="s">
        <v>67</v>
      </c>
      <c r="D17" t="s">
        <v>24</v>
      </c>
      <c r="E17" t="s">
        <v>66</v>
      </c>
      <c r="G17">
        <v>0.1</v>
      </c>
      <c r="H17">
        <v>0.1</v>
      </c>
      <c r="I17">
        <v>1027</v>
      </c>
      <c r="J17">
        <v>2078</v>
      </c>
      <c r="L17">
        <v>938</v>
      </c>
      <c r="M17">
        <v>6.1340000000000003</v>
      </c>
      <c r="N17">
        <v>11.528</v>
      </c>
      <c r="O17">
        <v>5.3929999999999998</v>
      </c>
      <c r="Q17">
        <v>0.48599999999999999</v>
      </c>
      <c r="R17">
        <v>1</v>
      </c>
      <c r="S17">
        <v>0</v>
      </c>
      <c r="T17">
        <v>0</v>
      </c>
      <c r="V17">
        <v>0</v>
      </c>
      <c r="Y17" s="4">
        <v>43878</v>
      </c>
      <c r="Z17" s="3">
        <v>0.61775462962962957</v>
      </c>
      <c r="AB17">
        <v>1</v>
      </c>
      <c r="AD17" s="7">
        <f t="shared" si="6"/>
        <v>4.8709292842295238</v>
      </c>
      <c r="AE17" s="7">
        <f t="shared" si="7"/>
        <v>9.7143693451070376</v>
      </c>
      <c r="AF17" s="7">
        <f t="shared" si="8"/>
        <v>4.8434400608775139</v>
      </c>
      <c r="AG17" s="7">
        <f t="shared" si="9"/>
        <v>0.44383561311547137</v>
      </c>
      <c r="AI17">
        <f>ABS(100*(AD17-5)/5)</f>
        <v>2.5814143154095248</v>
      </c>
      <c r="AN17">
        <f>ABS(100*(AE17-10)/10)</f>
        <v>2.8563065489296235</v>
      </c>
      <c r="AS17">
        <f>ABS(100*(AF17-5)/5)</f>
        <v>3.1311987824497223</v>
      </c>
      <c r="AX17">
        <f>ABS(100*(AG17-0.5)/0.5)</f>
        <v>11.232877376905726</v>
      </c>
    </row>
    <row r="18" spans="1:58" x14ac:dyDescent="0.35">
      <c r="A18">
        <v>16</v>
      </c>
      <c r="B18">
        <v>5</v>
      </c>
      <c r="C18" t="s">
        <v>67</v>
      </c>
      <c r="D18" t="s">
        <v>24</v>
      </c>
      <c r="E18" t="s">
        <v>66</v>
      </c>
      <c r="G18">
        <v>0.3</v>
      </c>
      <c r="H18">
        <v>0.3</v>
      </c>
      <c r="I18">
        <v>2961</v>
      </c>
      <c r="J18">
        <v>6124</v>
      </c>
      <c r="L18">
        <v>3124</v>
      </c>
      <c r="M18">
        <v>5.5659999999999998</v>
      </c>
      <c r="N18">
        <v>11.234999999999999</v>
      </c>
      <c r="O18">
        <v>5.6689999999999996</v>
      </c>
      <c r="Q18">
        <v>0.59</v>
      </c>
      <c r="R18">
        <v>1</v>
      </c>
      <c r="S18">
        <v>0</v>
      </c>
      <c r="T18">
        <v>0</v>
      </c>
      <c r="V18">
        <v>0</v>
      </c>
      <c r="Y18" s="4">
        <v>43878</v>
      </c>
      <c r="Z18" s="3">
        <v>0.62864583333333335</v>
      </c>
      <c r="AB18">
        <v>1</v>
      </c>
      <c r="AD18" s="7">
        <f t="shared" si="6"/>
        <v>4.7542880020514371</v>
      </c>
      <c r="AE18" s="7">
        <f t="shared" si="7"/>
        <v>9.7468201553392788</v>
      </c>
      <c r="AF18" s="7">
        <f t="shared" si="8"/>
        <v>4.9925321532878417</v>
      </c>
      <c r="AG18" s="7">
        <f t="shared" si="9"/>
        <v>0.49328554127645335</v>
      </c>
      <c r="AI18">
        <f t="shared" ref="AI18:AI21" si="10">ABS(100*(AD18-5)/5)</f>
        <v>4.9142399589712582</v>
      </c>
      <c r="AN18">
        <f t="shared" ref="AN18:AN21" si="11">ABS(100*(AE18-10)/10)</f>
        <v>2.5317984466072119</v>
      </c>
      <c r="AS18">
        <f t="shared" ref="AS18:AS21" si="12">ABS(100*(AF18-5)/5)</f>
        <v>0.14935693424316554</v>
      </c>
      <c r="AX18">
        <f t="shared" ref="AX18:AX21" si="13">ABS(100*(AG18-0.5)/0.5)</f>
        <v>1.3428917447093291</v>
      </c>
    </row>
    <row r="19" spans="1:58" x14ac:dyDescent="0.35">
      <c r="A19">
        <v>17</v>
      </c>
      <c r="B19">
        <v>6</v>
      </c>
      <c r="C19" t="s">
        <v>67</v>
      </c>
      <c r="D19" t="s">
        <v>24</v>
      </c>
      <c r="E19" t="s">
        <v>66</v>
      </c>
      <c r="G19">
        <v>0.5</v>
      </c>
      <c r="H19">
        <v>0.5</v>
      </c>
      <c r="I19">
        <v>5299</v>
      </c>
      <c r="J19">
        <v>10565</v>
      </c>
      <c r="L19">
        <v>5292</v>
      </c>
      <c r="M19">
        <v>5.8869999999999996</v>
      </c>
      <c r="N19">
        <v>11.525</v>
      </c>
      <c r="O19">
        <v>5.6390000000000002</v>
      </c>
      <c r="Q19">
        <v>0.59599999999999997</v>
      </c>
      <c r="R19">
        <v>1</v>
      </c>
      <c r="S19">
        <v>0</v>
      </c>
      <c r="T19">
        <v>0</v>
      </c>
      <c r="V19">
        <v>0</v>
      </c>
      <c r="Y19" s="4">
        <v>43878</v>
      </c>
      <c r="Z19" s="3">
        <v>0.63968749999999996</v>
      </c>
      <c r="AB19">
        <v>1</v>
      </c>
      <c r="AD19" s="7">
        <f t="shared" si="6"/>
        <v>5.1233425406166067</v>
      </c>
      <c r="AE19" s="7">
        <f t="shared" si="7"/>
        <v>10.134566174665004</v>
      </c>
      <c r="AF19" s="7">
        <f t="shared" si="8"/>
        <v>5.0112236340483971</v>
      </c>
      <c r="AG19" s="7">
        <f t="shared" si="9"/>
        <v>0.50146936238963336</v>
      </c>
      <c r="AI19">
        <f t="shared" si="10"/>
        <v>2.4668508123321331</v>
      </c>
      <c r="AN19">
        <f t="shared" si="11"/>
        <v>1.3456617466500376</v>
      </c>
      <c r="AS19">
        <f t="shared" si="12"/>
        <v>0.22447268096794204</v>
      </c>
      <c r="AX19">
        <f t="shared" si="13"/>
        <v>0.29387247792667104</v>
      </c>
    </row>
    <row r="20" spans="1:58" x14ac:dyDescent="0.35">
      <c r="A20">
        <v>18</v>
      </c>
      <c r="B20">
        <v>7</v>
      </c>
      <c r="C20" t="s">
        <v>67</v>
      </c>
      <c r="D20" t="s">
        <v>24</v>
      </c>
      <c r="E20" t="s">
        <v>66</v>
      </c>
      <c r="G20">
        <v>0.7</v>
      </c>
      <c r="H20">
        <v>0.7</v>
      </c>
      <c r="I20">
        <v>7455</v>
      </c>
      <c r="J20">
        <v>14853</v>
      </c>
      <c r="L20">
        <v>7210</v>
      </c>
      <c r="M20">
        <v>5.8789999999999996</v>
      </c>
      <c r="N20">
        <v>11.471</v>
      </c>
      <c r="O20">
        <v>5.5919999999999996</v>
      </c>
      <c r="Q20">
        <v>0.57199999999999995</v>
      </c>
      <c r="R20">
        <v>1</v>
      </c>
      <c r="S20">
        <v>0</v>
      </c>
      <c r="T20">
        <v>0</v>
      </c>
      <c r="V20">
        <v>0</v>
      </c>
      <c r="Y20" s="4">
        <v>43878</v>
      </c>
      <c r="Z20" s="3">
        <v>0.65114583333333331</v>
      </c>
      <c r="AB20">
        <v>1</v>
      </c>
      <c r="AD20" s="7">
        <f t="shared" si="6"/>
        <v>5.1552469809597001</v>
      </c>
      <c r="AE20" s="7">
        <f t="shared" si="7"/>
        <v>10.195259954803282</v>
      </c>
      <c r="AF20" s="7">
        <f t="shared" si="8"/>
        <v>5.0400129738435817</v>
      </c>
      <c r="AG20" s="7">
        <f t="shared" si="9"/>
        <v>0.48805047898757881</v>
      </c>
      <c r="AI20">
        <f t="shared" si="10"/>
        <v>3.1049396191940026</v>
      </c>
      <c r="AN20">
        <f t="shared" si="11"/>
        <v>1.9525995480328184</v>
      </c>
      <c r="AS20">
        <f t="shared" si="12"/>
        <v>0.80025947687163423</v>
      </c>
      <c r="AX20">
        <f t="shared" si="13"/>
        <v>2.3899042024842387</v>
      </c>
    </row>
    <row r="21" spans="1:58" x14ac:dyDescent="0.35">
      <c r="A21">
        <v>19</v>
      </c>
      <c r="B21">
        <v>8</v>
      </c>
      <c r="C21" t="s">
        <v>67</v>
      </c>
      <c r="D21" t="s">
        <v>24</v>
      </c>
      <c r="E21" t="s">
        <v>66</v>
      </c>
      <c r="G21">
        <v>0.9</v>
      </c>
      <c r="H21">
        <v>0.9</v>
      </c>
      <c r="I21">
        <v>9085</v>
      </c>
      <c r="J21">
        <v>18465</v>
      </c>
      <c r="L21">
        <v>9642</v>
      </c>
      <c r="M21">
        <v>5.5549999999999997</v>
      </c>
      <c r="N21">
        <v>11.009</v>
      </c>
      <c r="O21">
        <v>5.4530000000000003</v>
      </c>
      <c r="Q21">
        <v>0.57999999999999996</v>
      </c>
      <c r="R21">
        <v>1</v>
      </c>
      <c r="S21">
        <v>0</v>
      </c>
      <c r="T21">
        <v>0</v>
      </c>
      <c r="V21">
        <v>0</v>
      </c>
      <c r="Y21" s="4">
        <v>43878</v>
      </c>
      <c r="Z21" s="3">
        <v>0.66317129629629623</v>
      </c>
      <c r="AB21">
        <v>1</v>
      </c>
      <c r="AD21" s="7">
        <f t="shared" si="6"/>
        <v>4.889152431631036</v>
      </c>
      <c r="AE21" s="7">
        <f t="shared" si="7"/>
        <v>9.8664907334725207</v>
      </c>
      <c r="AF21" s="7">
        <f t="shared" si="8"/>
        <v>4.9773383018414847</v>
      </c>
      <c r="AG21" s="7">
        <f t="shared" si="9"/>
        <v>0.50766247471404435</v>
      </c>
      <c r="AI21">
        <f t="shared" si="10"/>
        <v>2.2169513673792807</v>
      </c>
      <c r="AN21">
        <f t="shared" si="11"/>
        <v>1.335092665274793</v>
      </c>
      <c r="AS21">
        <f t="shared" si="12"/>
        <v>0.45323396317030529</v>
      </c>
      <c r="AX21">
        <f t="shared" si="13"/>
        <v>1.5324949428088708</v>
      </c>
    </row>
    <row r="22" spans="1:58" x14ac:dyDescent="0.35">
      <c r="A22">
        <v>20</v>
      </c>
      <c r="B22">
        <v>1</v>
      </c>
      <c r="C22" t="s">
        <v>45</v>
      </c>
      <c r="D22" t="s">
        <v>24</v>
      </c>
      <c r="E22" t="s">
        <v>66</v>
      </c>
      <c r="G22">
        <v>0.3</v>
      </c>
      <c r="H22">
        <v>0.3</v>
      </c>
      <c r="I22">
        <v>4725</v>
      </c>
      <c r="J22">
        <v>5385</v>
      </c>
      <c r="L22">
        <v>7116</v>
      </c>
      <c r="M22">
        <v>8.77</v>
      </c>
      <c r="N22">
        <v>9.8949999999999996</v>
      </c>
      <c r="O22">
        <v>1.1259999999999999</v>
      </c>
      <c r="Q22">
        <v>1.3169999999999999</v>
      </c>
      <c r="R22">
        <v>1</v>
      </c>
      <c r="S22">
        <v>0</v>
      </c>
      <c r="T22">
        <v>0</v>
      </c>
      <c r="V22">
        <v>0</v>
      </c>
      <c r="Y22" s="4">
        <v>43878</v>
      </c>
      <c r="Z22" s="3">
        <v>0.6736805555555555</v>
      </c>
      <c r="AB22">
        <v>1</v>
      </c>
      <c r="AD22" s="7">
        <f t="shared" si="6"/>
        <v>7.6097469557700377</v>
      </c>
      <c r="AE22" s="7">
        <f t="shared" si="7"/>
        <v>8.5580096974093838</v>
      </c>
      <c r="AF22" s="7">
        <f t="shared" si="8"/>
        <v>0.9482627416393461</v>
      </c>
      <c r="AG22" s="7">
        <f t="shared" si="9"/>
        <v>1.1239345005277257</v>
      </c>
      <c r="AJ22">
        <f>ABS(100*(AD22-AD23)/(AVERAGE(AD22:AD23)))</f>
        <v>1.2629699528037377</v>
      </c>
      <c r="AO22">
        <f>ABS(100*(AE22-AE23)/(AVERAGE(AE22:AE23)))</f>
        <v>0.56233335903621695</v>
      </c>
      <c r="AT22">
        <f>ABS(100*(AF22-AF23)/(AVERAGE(AF22:AF23)))</f>
        <v>14.092687561283537</v>
      </c>
      <c r="AY22">
        <f>ABS(100*(AG22-AG23)/(AVERAGE(AG22:AG23)))</f>
        <v>0.60257921103289469</v>
      </c>
    </row>
    <row r="23" spans="1:58" x14ac:dyDescent="0.35">
      <c r="A23">
        <v>21</v>
      </c>
      <c r="B23">
        <v>1</v>
      </c>
      <c r="C23" t="s">
        <v>45</v>
      </c>
      <c r="D23" t="s">
        <v>24</v>
      </c>
      <c r="E23" t="s">
        <v>66</v>
      </c>
      <c r="G23">
        <v>0.3</v>
      </c>
      <c r="H23">
        <v>0.3</v>
      </c>
      <c r="I23">
        <v>4666</v>
      </c>
      <c r="J23">
        <v>5415</v>
      </c>
      <c r="L23">
        <v>7159</v>
      </c>
      <c r="M23">
        <v>8.6620000000000008</v>
      </c>
      <c r="N23">
        <v>9.9499999999999993</v>
      </c>
      <c r="O23">
        <v>1.288</v>
      </c>
      <c r="Q23">
        <v>1.325</v>
      </c>
      <c r="R23">
        <v>1</v>
      </c>
      <c r="S23">
        <v>0</v>
      </c>
      <c r="T23">
        <v>0</v>
      </c>
      <c r="V23">
        <v>0</v>
      </c>
      <c r="Y23" s="4">
        <v>43878</v>
      </c>
      <c r="Z23" s="3">
        <v>0.67962962962962958</v>
      </c>
      <c r="AB23">
        <v>1</v>
      </c>
      <c r="AD23" s="7">
        <f t="shared" si="6"/>
        <v>7.5142412424653893</v>
      </c>
      <c r="AE23" s="7">
        <f t="shared" si="7"/>
        <v>8.6062699325080256</v>
      </c>
      <c r="AF23" s="7">
        <f t="shared" si="8"/>
        <v>1.0920286900426364</v>
      </c>
      <c r="AG23" s="7">
        <f t="shared" si="9"/>
        <v>1.1307275629645506</v>
      </c>
    </row>
    <row r="24" spans="1:58" x14ac:dyDescent="0.35">
      <c r="A24">
        <v>13</v>
      </c>
      <c r="B24">
        <v>2</v>
      </c>
      <c r="D24" t="s">
        <v>46</v>
      </c>
      <c r="Y24" s="4"/>
      <c r="Z24" s="3"/>
      <c r="AB24">
        <v>1</v>
      </c>
      <c r="AD24" s="7" t="e">
        <f t="shared" si="6"/>
        <v>#DIV/0!</v>
      </c>
      <c r="AE24" s="7" t="e">
        <f t="shared" si="7"/>
        <v>#DIV/0!</v>
      </c>
      <c r="AF24" s="7" t="e">
        <f t="shared" si="8"/>
        <v>#DIV/0!</v>
      </c>
      <c r="AG24" s="7" t="e">
        <f t="shared" si="9"/>
        <v>#DIV/0!</v>
      </c>
    </row>
    <row r="25" spans="1:58" x14ac:dyDescent="0.35">
      <c r="A25">
        <v>22</v>
      </c>
      <c r="B25">
        <v>9</v>
      </c>
      <c r="C25" t="s">
        <v>68</v>
      </c>
      <c r="D25" t="s">
        <v>24</v>
      </c>
      <c r="E25" t="s">
        <v>66</v>
      </c>
      <c r="G25">
        <v>0.3</v>
      </c>
      <c r="H25">
        <v>0.3</v>
      </c>
      <c r="I25">
        <v>2420</v>
      </c>
      <c r="J25">
        <v>3316</v>
      </c>
      <c r="L25">
        <v>1781</v>
      </c>
      <c r="M25">
        <v>4.5810000000000004</v>
      </c>
      <c r="N25">
        <v>6.117</v>
      </c>
      <c r="O25">
        <v>1.536</v>
      </c>
      <c r="Q25">
        <v>0.33</v>
      </c>
      <c r="R25">
        <v>1</v>
      </c>
      <c r="S25">
        <v>0</v>
      </c>
      <c r="T25">
        <v>0</v>
      </c>
      <c r="V25">
        <v>0</v>
      </c>
      <c r="Y25" s="4">
        <v>43878</v>
      </c>
      <c r="Z25" s="3">
        <v>0.68975694444444446</v>
      </c>
      <c r="AB25">
        <v>1</v>
      </c>
      <c r="AD25" s="7">
        <f t="shared" si="6"/>
        <v>3.8785491732749264</v>
      </c>
      <c r="AE25" s="7">
        <f t="shared" si="7"/>
        <v>5.2296621501063303</v>
      </c>
      <c r="AF25" s="7">
        <f t="shared" si="8"/>
        <v>1.3511129768314039</v>
      </c>
      <c r="AG25" s="7">
        <f t="shared" si="9"/>
        <v>0.28112082377283149</v>
      </c>
      <c r="AJ25">
        <f>ABS(100*(AD25-AD26)/(AVERAGE(AD25:AD26)))</f>
        <v>1.21770540412887</v>
      </c>
      <c r="AO25">
        <f>ABS(100*(AE25-AE26)/(AVERAGE(AE25:AE26)))</f>
        <v>1.5499484185289123</v>
      </c>
      <c r="AT25">
        <f>ABS(100*(AF25-AF26)/(AVERAGE(AF25:AF26)))</f>
        <v>2.5098205700441119</v>
      </c>
      <c r="AY25">
        <f>ABS(100*(AG25-AG26)/(AVERAGE(AG25:AG26)))</f>
        <v>2.6188572824465384</v>
      </c>
      <c r="BC25" s="7">
        <f>AVERAGE(AD25:AD26)</f>
        <v>3.855077430174632</v>
      </c>
      <c r="BD25" s="7">
        <f>AVERAGE(AE25:AE26)</f>
        <v>5.1894452875241281</v>
      </c>
      <c r="BE25" s="7">
        <f>AVERAGE(AF25:AF26)</f>
        <v>1.3343678573494966</v>
      </c>
      <c r="BF25" s="7">
        <f>AVERAGE(AG25:AG26)</f>
        <v>0.27748732526011122</v>
      </c>
    </row>
    <row r="26" spans="1:58" x14ac:dyDescent="0.35">
      <c r="A26">
        <v>23</v>
      </c>
      <c r="B26">
        <v>9</v>
      </c>
      <c r="C26" t="s">
        <v>68</v>
      </c>
      <c r="D26" t="s">
        <v>24</v>
      </c>
      <c r="E26" t="s">
        <v>66</v>
      </c>
      <c r="G26">
        <v>0.3</v>
      </c>
      <c r="H26">
        <v>0.3</v>
      </c>
      <c r="I26">
        <v>2391</v>
      </c>
      <c r="J26">
        <v>3266</v>
      </c>
      <c r="L26">
        <v>1735</v>
      </c>
      <c r="M26">
        <v>4.5289999999999999</v>
      </c>
      <c r="N26">
        <v>6.0259999999999998</v>
      </c>
      <c r="O26">
        <v>1.4970000000000001</v>
      </c>
      <c r="Q26">
        <v>0.32100000000000001</v>
      </c>
      <c r="R26">
        <v>1</v>
      </c>
      <c r="S26">
        <v>0</v>
      </c>
      <c r="T26">
        <v>0</v>
      </c>
      <c r="V26">
        <v>0</v>
      </c>
      <c r="Y26" s="4">
        <v>43878</v>
      </c>
      <c r="Z26" s="3">
        <v>0.69554398148148155</v>
      </c>
      <c r="AB26">
        <v>1</v>
      </c>
      <c r="AD26" s="7">
        <f t="shared" si="6"/>
        <v>3.8316056870743376</v>
      </c>
      <c r="AE26" s="7">
        <f t="shared" si="7"/>
        <v>5.1492284249419269</v>
      </c>
      <c r="AF26" s="7">
        <f t="shared" si="8"/>
        <v>1.3176227378675893</v>
      </c>
      <c r="AG26" s="7">
        <f t="shared" si="9"/>
        <v>0.27385382674739095</v>
      </c>
    </row>
    <row r="27" spans="1:58" x14ac:dyDescent="0.35">
      <c r="A27">
        <v>24</v>
      </c>
      <c r="B27">
        <v>10</v>
      </c>
      <c r="C27" t="s">
        <v>61</v>
      </c>
      <c r="D27" t="s">
        <v>24</v>
      </c>
      <c r="E27" t="s">
        <v>66</v>
      </c>
      <c r="G27">
        <v>0.3</v>
      </c>
      <c r="H27">
        <v>0.3</v>
      </c>
      <c r="I27">
        <v>2552</v>
      </c>
      <c r="J27">
        <v>3648</v>
      </c>
      <c r="L27">
        <v>1965</v>
      </c>
      <c r="M27">
        <v>4.8220000000000001</v>
      </c>
      <c r="N27">
        <v>6.7270000000000003</v>
      </c>
      <c r="O27">
        <v>1.905</v>
      </c>
      <c r="Q27">
        <v>0.36599999999999999</v>
      </c>
      <c r="R27">
        <v>1</v>
      </c>
      <c r="S27">
        <v>0</v>
      </c>
      <c r="T27">
        <v>0</v>
      </c>
      <c r="V27">
        <v>0</v>
      </c>
      <c r="Y27" s="4">
        <v>43878</v>
      </c>
      <c r="Z27" s="3">
        <v>0.70574074074074078</v>
      </c>
      <c r="AB27">
        <v>1</v>
      </c>
      <c r="AD27" s="7">
        <f t="shared" si="6"/>
        <v>4.092222972532781</v>
      </c>
      <c r="AE27" s="7">
        <f t="shared" si="7"/>
        <v>5.7637420851979764</v>
      </c>
      <c r="AF27" s="7">
        <f t="shared" si="8"/>
        <v>1.6715191126651954</v>
      </c>
      <c r="AG27" s="7">
        <f t="shared" si="9"/>
        <v>0.31018881187459346</v>
      </c>
      <c r="AJ27">
        <f>ABS(100*(AD27-AD28)/(AVERAGE(AD27:AD28)))</f>
        <v>1.2738709494263616</v>
      </c>
      <c r="AO27">
        <f>ABS(100*(AE27-AE28)/(AVERAGE(AE27:AE28)))</f>
        <v>0.83381652890910962</v>
      </c>
      <c r="AT27">
        <f>ABS(100*(AF27-AF28)/(AVERAGE(AF27:AF28)))</f>
        <v>5.8122039563464973</v>
      </c>
      <c r="AY27">
        <f>ABS(100*(AG27-AG28)/(AVERAGE(AG27:AG28)))</f>
        <v>2.3705337042591568</v>
      </c>
      <c r="BC27" s="7">
        <f>AVERAGE(AD27:AD28)</f>
        <v>4.0663231180772836</v>
      </c>
      <c r="BD27" s="7">
        <f>AVERAGE(AE27:AE28)</f>
        <v>5.7878722027472982</v>
      </c>
      <c r="BE27" s="7">
        <f>AVERAGE(AF27:AF28)</f>
        <v>1.7215490846700141</v>
      </c>
      <c r="BF27" s="7">
        <f>AVERAGE(AG27:AG28)</f>
        <v>0.30655531336187325</v>
      </c>
    </row>
    <row r="28" spans="1:58" x14ac:dyDescent="0.35">
      <c r="A28">
        <v>25</v>
      </c>
      <c r="B28">
        <v>10</v>
      </c>
      <c r="C28" t="s">
        <v>61</v>
      </c>
      <c r="D28" t="s">
        <v>24</v>
      </c>
      <c r="E28" t="s">
        <v>66</v>
      </c>
      <c r="G28">
        <v>0.3</v>
      </c>
      <c r="H28">
        <v>0.3</v>
      </c>
      <c r="I28">
        <v>2520</v>
      </c>
      <c r="J28">
        <v>3678</v>
      </c>
      <c r="L28">
        <v>1919</v>
      </c>
      <c r="M28">
        <v>4.7629999999999999</v>
      </c>
      <c r="N28">
        <v>6.7809999999999997</v>
      </c>
      <c r="O28">
        <v>2.0179999999999998</v>
      </c>
      <c r="Q28">
        <v>0.35699999999999998</v>
      </c>
      <c r="R28">
        <v>1</v>
      </c>
      <c r="S28">
        <v>0</v>
      </c>
      <c r="T28">
        <v>0</v>
      </c>
      <c r="V28">
        <v>0</v>
      </c>
      <c r="Y28" s="4">
        <v>43878</v>
      </c>
      <c r="Z28" s="3">
        <v>0.71151620370370372</v>
      </c>
      <c r="AB28">
        <v>1</v>
      </c>
      <c r="AD28" s="7">
        <f t="shared" si="6"/>
        <v>4.0404232636217863</v>
      </c>
      <c r="AE28" s="7">
        <f t="shared" si="7"/>
        <v>5.8120023202966191</v>
      </c>
      <c r="AF28" s="7">
        <f t="shared" si="8"/>
        <v>1.7715790566748328</v>
      </c>
      <c r="AG28" s="7">
        <f t="shared" si="9"/>
        <v>0.30292181484915298</v>
      </c>
    </row>
    <row r="29" spans="1:58" x14ac:dyDescent="0.35">
      <c r="A29">
        <v>26</v>
      </c>
      <c r="B29">
        <v>11</v>
      </c>
      <c r="C29" t="s">
        <v>56</v>
      </c>
      <c r="D29" t="s">
        <v>24</v>
      </c>
      <c r="E29" t="s">
        <v>66</v>
      </c>
      <c r="G29">
        <v>0.3</v>
      </c>
      <c r="H29">
        <v>0.3</v>
      </c>
      <c r="I29">
        <v>3008</v>
      </c>
      <c r="J29">
        <v>4801</v>
      </c>
      <c r="L29">
        <v>5418</v>
      </c>
      <c r="M29">
        <v>5.65</v>
      </c>
      <c r="N29">
        <v>8.8320000000000007</v>
      </c>
      <c r="O29">
        <v>3.1819999999999999</v>
      </c>
      <c r="Q29">
        <v>1.0169999999999999</v>
      </c>
      <c r="R29">
        <v>1</v>
      </c>
      <c r="S29">
        <v>0</v>
      </c>
      <c r="T29">
        <v>0</v>
      </c>
      <c r="V29">
        <v>0</v>
      </c>
      <c r="Y29" s="4">
        <v>43878</v>
      </c>
      <c r="Z29" s="3">
        <v>0.72182870370370367</v>
      </c>
      <c r="AB29">
        <v>1</v>
      </c>
      <c r="AD29" s="7">
        <f t="shared" si="6"/>
        <v>4.8303688245144603</v>
      </c>
      <c r="AE29" s="7">
        <f t="shared" si="7"/>
        <v>7.6185437874891404</v>
      </c>
      <c r="AF29" s="7">
        <f t="shared" si="8"/>
        <v>2.7881749629746801</v>
      </c>
      <c r="AG29" s="7">
        <f t="shared" si="9"/>
        <v>0.85568752337124765</v>
      </c>
      <c r="AJ29">
        <f>ABS(100*(AD29-AD30)/(AVERAGE(AD29:AD30)))</f>
        <v>0.57132709649081548</v>
      </c>
      <c r="AO29">
        <f>ABS(100*(AE29-AE30)/(AVERAGE(AE29:AE30)))</f>
        <v>0.31622794504970381</v>
      </c>
      <c r="AT29">
        <f>ABS(100*(AF29-AF30)/(AVERAGE(AF29:AF30)))</f>
        <v>1.8354202345283683</v>
      </c>
      <c r="AY29">
        <f>ABS(100*(AG29-AG30)/(AVERAGE(AG29:AG30)))</f>
        <v>1.829326980314238</v>
      </c>
      <c r="BC29" s="7">
        <f>AVERAGE(AD29:AD30)</f>
        <v>4.8166095268349771</v>
      </c>
      <c r="BD29" s="7">
        <f>AVERAGE(AE29:AE30)</f>
        <v>7.6306088462638009</v>
      </c>
      <c r="BE29" s="7">
        <f>AVERAGE(AF29:AF30)</f>
        <v>2.8139993194288238</v>
      </c>
      <c r="BF29" s="7">
        <f>AVERAGE(AG29:AG30)</f>
        <v>0.86358643318150907</v>
      </c>
    </row>
    <row r="30" spans="1:58" x14ac:dyDescent="0.35">
      <c r="A30">
        <v>27</v>
      </c>
      <c r="B30">
        <v>11</v>
      </c>
      <c r="C30" t="s">
        <v>56</v>
      </c>
      <c r="D30" t="s">
        <v>24</v>
      </c>
      <c r="E30" t="s">
        <v>66</v>
      </c>
      <c r="G30">
        <v>0.3</v>
      </c>
      <c r="H30">
        <v>0.3</v>
      </c>
      <c r="I30">
        <v>2991</v>
      </c>
      <c r="J30">
        <v>4816</v>
      </c>
      <c r="L30">
        <v>5518</v>
      </c>
      <c r="M30">
        <v>5.62</v>
      </c>
      <c r="N30">
        <v>8.859</v>
      </c>
      <c r="O30">
        <v>3.238</v>
      </c>
      <c r="Q30">
        <v>1.0349999999999999</v>
      </c>
      <c r="R30">
        <v>1</v>
      </c>
      <c r="S30">
        <v>0</v>
      </c>
      <c r="T30">
        <v>0</v>
      </c>
      <c r="V30">
        <v>0</v>
      </c>
      <c r="Y30" s="4">
        <v>43878</v>
      </c>
      <c r="Z30" s="3">
        <v>0.72774305555555552</v>
      </c>
      <c r="AB30">
        <v>1</v>
      </c>
      <c r="AD30" s="7">
        <f t="shared" si="6"/>
        <v>4.802850229155494</v>
      </c>
      <c r="AE30" s="7">
        <f t="shared" si="7"/>
        <v>7.6426739050384613</v>
      </c>
      <c r="AF30" s="7">
        <f t="shared" si="8"/>
        <v>2.8398236758829674</v>
      </c>
      <c r="AG30" s="7">
        <f t="shared" si="9"/>
        <v>0.87148534299177038</v>
      </c>
    </row>
    <row r="31" spans="1:58" x14ac:dyDescent="0.35">
      <c r="A31">
        <v>28</v>
      </c>
      <c r="B31">
        <v>12</v>
      </c>
      <c r="C31" t="s">
        <v>60</v>
      </c>
      <c r="D31" t="s">
        <v>24</v>
      </c>
      <c r="E31" t="s">
        <v>66</v>
      </c>
      <c r="G31">
        <v>0.3</v>
      </c>
      <c r="H31">
        <v>0.3</v>
      </c>
      <c r="I31">
        <v>3032</v>
      </c>
      <c r="J31">
        <v>4094</v>
      </c>
      <c r="L31">
        <v>3733</v>
      </c>
      <c r="M31">
        <v>5.6950000000000003</v>
      </c>
      <c r="N31">
        <v>7.5419999999999998</v>
      </c>
      <c r="O31">
        <v>1.8480000000000001</v>
      </c>
      <c r="Q31">
        <v>0.70599999999999996</v>
      </c>
      <c r="R31">
        <v>1</v>
      </c>
      <c r="S31">
        <v>0</v>
      </c>
      <c r="T31">
        <v>0</v>
      </c>
      <c r="V31">
        <v>0</v>
      </c>
      <c r="Y31" s="4">
        <v>43878</v>
      </c>
      <c r="Z31" s="3">
        <v>0.73796296296296304</v>
      </c>
      <c r="AB31">
        <v>1</v>
      </c>
      <c r="AD31" s="7">
        <f t="shared" si="6"/>
        <v>4.8692186061977063</v>
      </c>
      <c r="AE31" s="7">
        <f t="shared" si="7"/>
        <v>6.4812109136644631</v>
      </c>
      <c r="AF31" s="7">
        <f t="shared" si="8"/>
        <v>1.6119923074667568</v>
      </c>
      <c r="AG31" s="7">
        <f t="shared" si="9"/>
        <v>0.58949426276543759</v>
      </c>
      <c r="AJ31">
        <f>ABS(100*(AD31-AD32)/(AVERAGE(AD31:AD32)))</f>
        <v>0.99238234157990801</v>
      </c>
      <c r="AO31">
        <f>ABS(100*(AE31-AE32)/(AVERAGE(AE31:AE32)))</f>
        <v>1.0981019843181941</v>
      </c>
      <c r="AT31">
        <f>ABS(100*(AF31-AF32)/(AVERAGE(AF31:AF32)))</f>
        <v>7.6880976839894979</v>
      </c>
      <c r="AY31">
        <f>ABS(100*(AG31-AG32)/(AVERAGE(AG31:AG32)))</f>
        <v>1.0777339053439001</v>
      </c>
      <c r="BC31" s="7">
        <f>AVERAGE(AD31:AD32)</f>
        <v>4.8934997197497356</v>
      </c>
      <c r="BD31" s="7">
        <f>AVERAGE(AE31:AE32)</f>
        <v>6.4458200745921248</v>
      </c>
      <c r="BE31" s="7">
        <f>AVERAGE(AF31:AF32)</f>
        <v>1.5523203548423892</v>
      </c>
      <c r="BF31" s="7">
        <f>AVERAGE(AG31:AG32)</f>
        <v>0.58633469884133305</v>
      </c>
    </row>
    <row r="32" spans="1:58" x14ac:dyDescent="0.35">
      <c r="A32">
        <v>29</v>
      </c>
      <c r="B32">
        <v>12</v>
      </c>
      <c r="C32" t="s">
        <v>60</v>
      </c>
      <c r="D32" t="s">
        <v>24</v>
      </c>
      <c r="E32" t="s">
        <v>66</v>
      </c>
      <c r="G32">
        <v>0.3</v>
      </c>
      <c r="H32">
        <v>0.3</v>
      </c>
      <c r="I32">
        <v>3062</v>
      </c>
      <c r="J32">
        <v>4050</v>
      </c>
      <c r="L32">
        <v>3693</v>
      </c>
      <c r="M32">
        <v>5.7489999999999997</v>
      </c>
      <c r="N32">
        <v>7.4619999999999997</v>
      </c>
      <c r="O32">
        <v>1.7130000000000001</v>
      </c>
      <c r="Q32">
        <v>0.69799999999999995</v>
      </c>
      <c r="R32">
        <v>1</v>
      </c>
      <c r="S32">
        <v>0</v>
      </c>
      <c r="T32">
        <v>0</v>
      </c>
      <c r="V32">
        <v>0</v>
      </c>
      <c r="Y32" s="4">
        <v>43878</v>
      </c>
      <c r="Z32" s="3">
        <v>0.7437962962962964</v>
      </c>
      <c r="AB32">
        <v>1</v>
      </c>
      <c r="AD32" s="7">
        <f t="shared" si="6"/>
        <v>4.917780833301765</v>
      </c>
      <c r="AE32" s="7">
        <f t="shared" si="7"/>
        <v>6.4104292355197865</v>
      </c>
      <c r="AF32" s="7">
        <f t="shared" si="8"/>
        <v>1.4926484022180215</v>
      </c>
      <c r="AG32" s="7">
        <f t="shared" si="9"/>
        <v>0.5831751349172285</v>
      </c>
    </row>
    <row r="33" spans="1:58" x14ac:dyDescent="0.35">
      <c r="A33">
        <v>30</v>
      </c>
      <c r="B33">
        <v>13</v>
      </c>
      <c r="C33" t="s">
        <v>59</v>
      </c>
      <c r="D33" t="s">
        <v>24</v>
      </c>
      <c r="E33" t="s">
        <v>66</v>
      </c>
      <c r="G33">
        <v>0.3</v>
      </c>
      <c r="H33">
        <v>0.3</v>
      </c>
      <c r="I33">
        <v>2827</v>
      </c>
      <c r="J33">
        <v>4481</v>
      </c>
      <c r="L33">
        <v>12326</v>
      </c>
      <c r="M33">
        <v>5.3230000000000004</v>
      </c>
      <c r="N33">
        <v>8.2479999999999993</v>
      </c>
      <c r="O33">
        <v>2.9260000000000002</v>
      </c>
      <c r="Q33">
        <v>2.16</v>
      </c>
      <c r="R33">
        <v>1</v>
      </c>
      <c r="S33">
        <v>0</v>
      </c>
      <c r="T33">
        <v>0</v>
      </c>
      <c r="V33">
        <v>0</v>
      </c>
      <c r="Y33" s="4">
        <v>43878</v>
      </c>
      <c r="Z33" s="3">
        <v>0.75388888888888894</v>
      </c>
      <c r="AB33">
        <v>1</v>
      </c>
      <c r="AD33" s="7">
        <f t="shared" si="6"/>
        <v>4.5373767209866447</v>
      </c>
      <c r="AE33" s="7">
        <f t="shared" si="7"/>
        <v>7.1037679464369514</v>
      </c>
      <c r="AF33" s="7">
        <f t="shared" si="8"/>
        <v>2.5663912254503067</v>
      </c>
      <c r="AG33" s="7">
        <f t="shared" si="9"/>
        <v>1.9470009027569666</v>
      </c>
      <c r="AJ33">
        <f>ABS(100*(AD33-AD34)/(AVERAGE(AD33:AD34)))</f>
        <v>0.28499889799741995</v>
      </c>
      <c r="AO33">
        <f>ABS(100*(AE33-AE34)/(AVERAGE(AE33:AE34)))</f>
        <v>0.33910460703126077</v>
      </c>
      <c r="AT33">
        <f>ABS(100*(AF33-AF34)/(AVERAGE(AF33:AF34)))</f>
        <v>0.43469173869888511</v>
      </c>
      <c r="AY33">
        <f>ABS(100*(AG33-AG34)/(AVERAGE(AG33:AG34)))</f>
        <v>1.7373830795763321</v>
      </c>
      <c r="BC33" s="7">
        <f>AVERAGE(AD33:AD34)</f>
        <v>4.5438516846005186</v>
      </c>
      <c r="BD33" s="7">
        <f>AVERAGE(AE33:AE34)</f>
        <v>7.1158330052116128</v>
      </c>
      <c r="BE33" s="7">
        <f>AVERAGE(AF33:AF34)</f>
        <v>2.5719813206110942</v>
      </c>
      <c r="BF33" s="7">
        <f>AVERAGE(AG33:AG34)</f>
        <v>1.9640625479471312</v>
      </c>
    </row>
    <row r="34" spans="1:58" x14ac:dyDescent="0.35">
      <c r="A34">
        <v>31</v>
      </c>
      <c r="B34">
        <v>13</v>
      </c>
      <c r="C34" t="s">
        <v>59</v>
      </c>
      <c r="D34" t="s">
        <v>24</v>
      </c>
      <c r="E34" t="s">
        <v>66</v>
      </c>
      <c r="G34">
        <v>0.3</v>
      </c>
      <c r="H34">
        <v>0.3</v>
      </c>
      <c r="I34">
        <v>2835</v>
      </c>
      <c r="J34">
        <v>4496</v>
      </c>
      <c r="L34">
        <v>12542</v>
      </c>
      <c r="M34">
        <v>5.3369999999999997</v>
      </c>
      <c r="N34">
        <v>8.2769999999999992</v>
      </c>
      <c r="O34">
        <v>2.94</v>
      </c>
      <c r="Q34">
        <v>2.1930000000000001</v>
      </c>
      <c r="R34">
        <v>1</v>
      </c>
      <c r="S34">
        <v>0</v>
      </c>
      <c r="T34">
        <v>0</v>
      </c>
      <c r="V34">
        <v>0</v>
      </c>
      <c r="Y34" s="4">
        <v>43878</v>
      </c>
      <c r="Z34" s="3">
        <v>0.75965277777777773</v>
      </c>
      <c r="AB34">
        <v>1</v>
      </c>
      <c r="AD34" s="7">
        <f t="shared" si="6"/>
        <v>4.5503266482143934</v>
      </c>
      <c r="AE34" s="7">
        <f t="shared" si="7"/>
        <v>7.127898063986275</v>
      </c>
      <c r="AF34" s="7">
        <f t="shared" si="8"/>
        <v>2.5775714157718816</v>
      </c>
      <c r="AG34" s="7">
        <f t="shared" si="9"/>
        <v>1.9811241931372958</v>
      </c>
    </row>
    <row r="35" spans="1:58" x14ac:dyDescent="0.35">
      <c r="A35">
        <v>32</v>
      </c>
      <c r="B35">
        <v>14</v>
      </c>
      <c r="C35" t="s">
        <v>58</v>
      </c>
      <c r="D35" t="s">
        <v>24</v>
      </c>
      <c r="E35" t="s">
        <v>66</v>
      </c>
      <c r="G35">
        <v>0.3</v>
      </c>
      <c r="H35">
        <v>0.3</v>
      </c>
      <c r="I35">
        <v>2414</v>
      </c>
      <c r="J35">
        <v>4001</v>
      </c>
      <c r="L35">
        <v>7297</v>
      </c>
      <c r="M35">
        <v>4.5709999999999997</v>
      </c>
      <c r="N35">
        <v>7.3719999999999999</v>
      </c>
      <c r="O35">
        <v>2.8010000000000002</v>
      </c>
      <c r="Q35">
        <v>1.349</v>
      </c>
      <c r="R35">
        <v>1</v>
      </c>
      <c r="S35">
        <v>0</v>
      </c>
      <c r="T35">
        <v>0</v>
      </c>
      <c r="V35">
        <v>0</v>
      </c>
      <c r="Y35" s="4">
        <v>43878</v>
      </c>
      <c r="Z35" s="3">
        <v>0.76971064814814805</v>
      </c>
      <c r="AB35">
        <v>1</v>
      </c>
      <c r="AD35" s="7">
        <f t="shared" si="6"/>
        <v>3.8688367278541147</v>
      </c>
      <c r="AE35" s="7">
        <f t="shared" si="7"/>
        <v>6.331604184858671</v>
      </c>
      <c r="AF35" s="7">
        <f t="shared" si="8"/>
        <v>2.4627674570045563</v>
      </c>
      <c r="AG35" s="7">
        <f t="shared" si="9"/>
        <v>1.1525285540408723</v>
      </c>
      <c r="AJ35">
        <f>ABS(100*(AD35-AD36)/(AVERAGE(AD35:AD36)))</f>
        <v>1.3479198492579996</v>
      </c>
      <c r="AO35">
        <f>ABS(100*(AE35-AE36)/(AVERAGE(AE35:AE36)))</f>
        <v>1.2121475963009321</v>
      </c>
      <c r="AT35">
        <f>ABS(100*(AF35-AF36)/(AVERAGE(AF35:AF36)))</f>
        <v>5.104947406499913</v>
      </c>
      <c r="AY35">
        <f>ABS(100*(AG35-AG36)/(AVERAGE(AG35:AG36)))</f>
        <v>0.21955429335876991</v>
      </c>
      <c r="BC35" s="7">
        <f>AVERAGE(AD35:AD36)</f>
        <v>3.8429368733986173</v>
      </c>
      <c r="BD35" s="7">
        <f>AVERAGE(AE35:AE36)</f>
        <v>6.3702123729375852</v>
      </c>
      <c r="BE35" s="7">
        <f>AVERAGE(AF35:AF36)</f>
        <v>2.5272754995389675</v>
      </c>
      <c r="BF35" s="7">
        <f>AVERAGE(AG35:AG36)</f>
        <v>1.1512647284712303</v>
      </c>
    </row>
    <row r="36" spans="1:58" x14ac:dyDescent="0.35">
      <c r="A36">
        <v>33</v>
      </c>
      <c r="B36">
        <v>14</v>
      </c>
      <c r="C36" t="s">
        <v>58</v>
      </c>
      <c r="D36" t="s">
        <v>24</v>
      </c>
      <c r="E36" t="s">
        <v>66</v>
      </c>
      <c r="G36">
        <v>0.3</v>
      </c>
      <c r="H36">
        <v>0.3</v>
      </c>
      <c r="I36">
        <v>2382</v>
      </c>
      <c r="J36">
        <v>4049</v>
      </c>
      <c r="L36">
        <v>7281</v>
      </c>
      <c r="M36">
        <v>4.5110000000000001</v>
      </c>
      <c r="N36">
        <v>7.46</v>
      </c>
      <c r="O36">
        <v>2.948</v>
      </c>
      <c r="Q36">
        <v>1.3460000000000001</v>
      </c>
      <c r="R36">
        <v>1</v>
      </c>
      <c r="S36">
        <v>0</v>
      </c>
      <c r="T36">
        <v>0</v>
      </c>
      <c r="V36">
        <v>0</v>
      </c>
      <c r="Y36" s="4">
        <v>43878</v>
      </c>
      <c r="Z36" s="3">
        <v>0.77543981481481483</v>
      </c>
      <c r="AB36">
        <v>1</v>
      </c>
      <c r="AD36" s="7">
        <f t="shared" si="6"/>
        <v>3.81703701894312</v>
      </c>
      <c r="AE36" s="7">
        <f t="shared" si="7"/>
        <v>6.4088205610164986</v>
      </c>
      <c r="AF36" s="7">
        <f t="shared" si="8"/>
        <v>2.5917835420733786</v>
      </c>
      <c r="AG36" s="7">
        <f t="shared" si="9"/>
        <v>1.1500009029015885</v>
      </c>
    </row>
    <row r="37" spans="1:58" x14ac:dyDescent="0.35">
      <c r="A37">
        <v>34</v>
      </c>
      <c r="B37">
        <v>15</v>
      </c>
      <c r="C37" t="s">
        <v>64</v>
      </c>
      <c r="D37" t="s">
        <v>24</v>
      </c>
      <c r="E37" t="s">
        <v>66</v>
      </c>
      <c r="G37">
        <v>0.3</v>
      </c>
      <c r="H37">
        <v>0.3</v>
      </c>
      <c r="I37">
        <v>1571</v>
      </c>
      <c r="J37">
        <v>2972</v>
      </c>
      <c r="L37">
        <v>1633</v>
      </c>
      <c r="M37">
        <v>3.036</v>
      </c>
      <c r="N37">
        <v>5.4859999999999998</v>
      </c>
      <c r="O37">
        <v>2.4500000000000002</v>
      </c>
      <c r="Q37">
        <v>0.3</v>
      </c>
      <c r="R37">
        <v>1</v>
      </c>
      <c r="S37">
        <v>0</v>
      </c>
      <c r="T37">
        <v>0</v>
      </c>
      <c r="V37">
        <v>0</v>
      </c>
      <c r="Y37" s="4">
        <v>43878</v>
      </c>
      <c r="Z37" s="3">
        <v>0.78541666666666676</v>
      </c>
      <c r="AB37">
        <v>1</v>
      </c>
      <c r="AD37" s="7">
        <f t="shared" si="6"/>
        <v>2.5042381462300902</v>
      </c>
      <c r="AE37" s="7">
        <f t="shared" si="7"/>
        <v>4.6762781209752289</v>
      </c>
      <c r="AF37" s="7">
        <f t="shared" si="8"/>
        <v>2.1720399747451387</v>
      </c>
      <c r="AG37" s="7">
        <f t="shared" si="9"/>
        <v>0.2577400507344576</v>
      </c>
      <c r="AJ37">
        <f>ABS(100*(AD37-AD38)/(AVERAGE(AD37:AD38)))</f>
        <v>1.301212133071928</v>
      </c>
      <c r="AO37">
        <f>ABS(100*(AE37-AE38)/(AVERAGE(AE37:AE38)))</f>
        <v>0.34460017329231846</v>
      </c>
      <c r="AT37">
        <f>ABS(100*(AF37-AF38)/(AVERAGE(AF37:AF38)))</f>
        <v>0.74709625207517416</v>
      </c>
      <c r="AY37">
        <f>ABS(100*(AG37-AG38)/(AVERAGE(AG37:AG38)))</f>
        <v>9.099698353417347</v>
      </c>
      <c r="BC37" s="7">
        <f>AVERAGE(AD37:AD38)</f>
        <v>2.4880507371954041</v>
      </c>
      <c r="BD37" s="7">
        <f>AVERAGE(AE37:AE38)</f>
        <v>4.6682347484587883</v>
      </c>
      <c r="BE37" s="7">
        <f>AVERAGE(AF37:AF38)</f>
        <v>2.1801840112633841</v>
      </c>
      <c r="BF37" s="7">
        <f>AVERAGE(AG37:AG38)</f>
        <v>0.24652359880388638</v>
      </c>
    </row>
    <row r="38" spans="1:58" x14ac:dyDescent="0.35">
      <c r="A38">
        <v>35</v>
      </c>
      <c r="B38">
        <v>15</v>
      </c>
      <c r="C38" t="s">
        <v>64</v>
      </c>
      <c r="D38" t="s">
        <v>24</v>
      </c>
      <c r="E38" t="s">
        <v>66</v>
      </c>
      <c r="G38">
        <v>0.3</v>
      </c>
      <c r="H38">
        <v>0.3</v>
      </c>
      <c r="I38">
        <v>1551</v>
      </c>
      <c r="J38">
        <v>2962</v>
      </c>
      <c r="L38">
        <v>1491</v>
      </c>
      <c r="M38">
        <v>3</v>
      </c>
      <c r="N38">
        <v>5.468</v>
      </c>
      <c r="O38">
        <v>2.4670000000000001</v>
      </c>
      <c r="Q38">
        <v>0.27200000000000002</v>
      </c>
      <c r="R38">
        <v>1</v>
      </c>
      <c r="S38">
        <v>0</v>
      </c>
      <c r="T38">
        <v>0</v>
      </c>
      <c r="V38">
        <v>0</v>
      </c>
      <c r="Y38" s="4">
        <v>43878</v>
      </c>
      <c r="Z38" s="3">
        <v>0.79112268518518514</v>
      </c>
      <c r="AB38">
        <v>1</v>
      </c>
      <c r="AD38" s="7">
        <f t="shared" si="6"/>
        <v>2.4718633281607181</v>
      </c>
      <c r="AE38" s="7">
        <f t="shared" si="7"/>
        <v>4.6601913759423477</v>
      </c>
      <c r="AF38" s="7">
        <f t="shared" si="8"/>
        <v>2.1883280477816296</v>
      </c>
      <c r="AG38" s="7">
        <f t="shared" si="9"/>
        <v>0.23530714687331516</v>
      </c>
    </row>
    <row r="39" spans="1:58" x14ac:dyDescent="0.35">
      <c r="A39">
        <v>36</v>
      </c>
      <c r="B39">
        <v>16</v>
      </c>
      <c r="C39" t="s">
        <v>51</v>
      </c>
      <c r="D39" t="s">
        <v>24</v>
      </c>
      <c r="E39" t="s">
        <v>66</v>
      </c>
      <c r="G39">
        <v>0.3</v>
      </c>
      <c r="H39">
        <v>0.3</v>
      </c>
      <c r="I39">
        <v>1461</v>
      </c>
      <c r="J39">
        <v>2748</v>
      </c>
      <c r="L39">
        <v>1007</v>
      </c>
      <c r="M39">
        <v>2.835</v>
      </c>
      <c r="N39">
        <v>5.0750000000000002</v>
      </c>
      <c r="O39">
        <v>2.2400000000000002</v>
      </c>
      <c r="Q39">
        <v>0.17599999999999999</v>
      </c>
      <c r="R39">
        <v>1</v>
      </c>
      <c r="S39">
        <v>0</v>
      </c>
      <c r="T39">
        <v>0</v>
      </c>
      <c r="V39">
        <v>0</v>
      </c>
      <c r="Y39" s="4">
        <v>43878</v>
      </c>
      <c r="Z39" s="3">
        <v>0.80101851851851846</v>
      </c>
      <c r="AB39">
        <v>1</v>
      </c>
      <c r="AD39" s="7">
        <f t="shared" si="6"/>
        <v>2.3261766468485447</v>
      </c>
      <c r="AE39" s="7">
        <f t="shared" si="7"/>
        <v>4.3159350322386985</v>
      </c>
      <c r="AF39" s="7">
        <f t="shared" si="8"/>
        <v>1.9897583853901537</v>
      </c>
      <c r="AG39" s="7">
        <f t="shared" si="9"/>
        <v>0.15884569990998457</v>
      </c>
      <c r="AJ39">
        <f>ABS(100*(AD39-AD40)/(AVERAGE(AD39:AD40)))</f>
        <v>1.5193072203912505</v>
      </c>
      <c r="AO39">
        <f>ABS(100*(AE39-AE40)/(AVERAGE(AE39:AE40)))</f>
        <v>0.70568647235434168</v>
      </c>
      <c r="AT39">
        <f>ABS(100*(AF39-AF40)/(AVERAGE(AF39:AF40)))</f>
        <v>0.25399538655506343</v>
      </c>
      <c r="AY39">
        <f>ABS(100*(AG39-AG40)/(AVERAGE(AG39:AG40)))</f>
        <v>0.39702576581654886</v>
      </c>
      <c r="BC39" s="7">
        <f>AVERAGE(AD39:AD40)</f>
        <v>2.3439827967866993</v>
      </c>
      <c r="BD39" s="7">
        <f>AVERAGE(AE39:AE40)</f>
        <v>4.3312174400199348</v>
      </c>
      <c r="BE39" s="7">
        <f>AVERAGE(AF39:AF40)</f>
        <v>1.9872346432332355</v>
      </c>
      <c r="BF39" s="7">
        <f>AVERAGE(AG39:AG40)</f>
        <v>0.15916165630239501</v>
      </c>
    </row>
    <row r="40" spans="1:58" x14ac:dyDescent="0.35">
      <c r="A40">
        <v>37</v>
      </c>
      <c r="B40">
        <v>16</v>
      </c>
      <c r="C40" t="s">
        <v>51</v>
      </c>
      <c r="D40" t="s">
        <v>24</v>
      </c>
      <c r="E40" t="s">
        <v>66</v>
      </c>
      <c r="G40">
        <v>0.3</v>
      </c>
      <c r="H40">
        <v>0.3</v>
      </c>
      <c r="I40">
        <v>1483</v>
      </c>
      <c r="J40">
        <v>2767</v>
      </c>
      <c r="L40">
        <v>1011</v>
      </c>
      <c r="M40">
        <v>2.8759999999999999</v>
      </c>
      <c r="N40">
        <v>5.1100000000000003</v>
      </c>
      <c r="O40">
        <v>2.234</v>
      </c>
      <c r="Q40">
        <v>0.17699999999999999</v>
      </c>
      <c r="R40">
        <v>1</v>
      </c>
      <c r="S40">
        <v>0</v>
      </c>
      <c r="T40">
        <v>0</v>
      </c>
      <c r="V40">
        <v>0</v>
      </c>
      <c r="Y40" s="4">
        <v>43878</v>
      </c>
      <c r="Z40" s="3">
        <v>0.80670138888888887</v>
      </c>
      <c r="AB40">
        <v>1</v>
      </c>
      <c r="AD40" s="7">
        <f t="shared" si="6"/>
        <v>2.3617889467248538</v>
      </c>
      <c r="AE40" s="7">
        <f t="shared" si="7"/>
        <v>4.3464998478011712</v>
      </c>
      <c r="AF40" s="7">
        <f t="shared" si="8"/>
        <v>1.9847109010763173</v>
      </c>
      <c r="AG40" s="7">
        <f t="shared" si="9"/>
        <v>0.15947761269480545</v>
      </c>
      <c r="BB40" s="2"/>
    </row>
    <row r="41" spans="1:58" x14ac:dyDescent="0.35">
      <c r="A41">
        <v>38</v>
      </c>
      <c r="B41">
        <v>17</v>
      </c>
      <c r="C41" t="s">
        <v>53</v>
      </c>
      <c r="D41" t="s">
        <v>24</v>
      </c>
      <c r="E41" t="s">
        <v>66</v>
      </c>
      <c r="G41">
        <v>0.3</v>
      </c>
      <c r="H41">
        <v>0.3</v>
      </c>
      <c r="I41">
        <v>1487</v>
      </c>
      <c r="J41">
        <v>2865</v>
      </c>
      <c r="L41">
        <v>1060</v>
      </c>
      <c r="M41">
        <v>2.8839999999999999</v>
      </c>
      <c r="N41">
        <v>5.2910000000000004</v>
      </c>
      <c r="O41">
        <v>2.407</v>
      </c>
      <c r="Q41">
        <v>0.186</v>
      </c>
      <c r="R41">
        <v>1</v>
      </c>
      <c r="S41">
        <v>0</v>
      </c>
      <c r="T41">
        <v>0</v>
      </c>
      <c r="V41">
        <v>0</v>
      </c>
      <c r="Y41" s="4">
        <v>43878</v>
      </c>
      <c r="Z41" s="3">
        <v>0.81664351851851846</v>
      </c>
      <c r="AB41">
        <v>1</v>
      </c>
      <c r="AD41" s="7">
        <f t="shared" si="6"/>
        <v>2.3682639103387282</v>
      </c>
      <c r="AE41" s="7">
        <f t="shared" si="7"/>
        <v>4.5041499491234029</v>
      </c>
      <c r="AF41" s="7">
        <f t="shared" si="8"/>
        <v>2.1358860387846748</v>
      </c>
      <c r="AG41" s="7">
        <f t="shared" si="9"/>
        <v>0.16721854430886166</v>
      </c>
      <c r="AJ41">
        <f>ABS(100*(AD41-AD42)/(AVERAGE(AD41:AD42)))</f>
        <v>2.2114286112311077</v>
      </c>
      <c r="AO41">
        <f>ABS(100*(AE41-AE42)/(AVERAGE(AE41:AE42)))</f>
        <v>0.32092268212063019</v>
      </c>
      <c r="AT41">
        <f>ABS(100*(AF41-AF42)/(AVERAGE(AF41:AF42)))</f>
        <v>3.0556485805938305</v>
      </c>
      <c r="AY41">
        <f>ABS(100*(AG41-AG42)/(AVERAGE(AG41:AG42)))</f>
        <v>1.2357516790904015</v>
      </c>
      <c r="BC41" s="7">
        <f>AVERAGE(AD41:AD42)</f>
        <v>2.3423640558832304</v>
      </c>
      <c r="BD41" s="7">
        <f>AVERAGE(AE41:AE42)</f>
        <v>4.5113889843881996</v>
      </c>
      <c r="BE41" s="7">
        <f>AVERAGE(AF41:AF42)</f>
        <v>2.1690249285049692</v>
      </c>
      <c r="BF41" s="7">
        <f>AVERAGE(AG41:AG42)</f>
        <v>0.16619168603352769</v>
      </c>
    </row>
    <row r="42" spans="1:58" x14ac:dyDescent="0.35">
      <c r="A42">
        <v>39</v>
      </c>
      <c r="B42">
        <v>17</v>
      </c>
      <c r="C42" t="s">
        <v>53</v>
      </c>
      <c r="D42" t="s">
        <v>24</v>
      </c>
      <c r="E42" t="s">
        <v>66</v>
      </c>
      <c r="G42">
        <v>0.3</v>
      </c>
      <c r="H42">
        <v>0.3</v>
      </c>
      <c r="I42">
        <v>1455</v>
      </c>
      <c r="J42">
        <v>2874</v>
      </c>
      <c r="L42">
        <v>1047</v>
      </c>
      <c r="M42">
        <v>2.8250000000000002</v>
      </c>
      <c r="N42">
        <v>5.3070000000000004</v>
      </c>
      <c r="O42">
        <v>2.4820000000000002</v>
      </c>
      <c r="Q42">
        <v>0.184</v>
      </c>
      <c r="R42">
        <v>1</v>
      </c>
      <c r="S42">
        <v>0</v>
      </c>
      <c r="T42">
        <v>0</v>
      </c>
      <c r="V42">
        <v>0</v>
      </c>
      <c r="Y42" s="4">
        <v>43878</v>
      </c>
      <c r="Z42" s="3">
        <v>0.82236111111111121</v>
      </c>
      <c r="AB42">
        <v>1</v>
      </c>
      <c r="AD42" s="7">
        <f t="shared" si="6"/>
        <v>2.316464201427733</v>
      </c>
      <c r="AE42" s="7">
        <f t="shared" si="7"/>
        <v>4.5186280196529962</v>
      </c>
      <c r="AF42" s="7">
        <f t="shared" si="8"/>
        <v>2.2021638182252632</v>
      </c>
      <c r="AG42" s="7">
        <f t="shared" si="9"/>
        <v>0.16516482775819369</v>
      </c>
    </row>
    <row r="43" spans="1:58" x14ac:dyDescent="0.35">
      <c r="A43">
        <v>40</v>
      </c>
      <c r="B43">
        <v>18</v>
      </c>
      <c r="C43" t="s">
        <v>69</v>
      </c>
      <c r="D43" t="s">
        <v>24</v>
      </c>
      <c r="E43" t="s">
        <v>66</v>
      </c>
      <c r="G43">
        <v>0.3</v>
      </c>
      <c r="H43">
        <v>0.3</v>
      </c>
      <c r="I43">
        <v>1885</v>
      </c>
      <c r="J43">
        <v>4751</v>
      </c>
      <c r="L43">
        <v>2143</v>
      </c>
      <c r="M43">
        <v>3.6080000000000001</v>
      </c>
      <c r="N43">
        <v>8.7409999999999997</v>
      </c>
      <c r="O43">
        <v>5.133</v>
      </c>
      <c r="Q43">
        <v>0.40100000000000002</v>
      </c>
      <c r="R43">
        <v>1</v>
      </c>
      <c r="S43">
        <v>0</v>
      </c>
      <c r="T43">
        <v>0</v>
      </c>
      <c r="V43">
        <v>0</v>
      </c>
      <c r="Y43" s="4">
        <v>43878</v>
      </c>
      <c r="Z43" s="3">
        <v>0.83247685185185183</v>
      </c>
      <c r="AB43">
        <v>1</v>
      </c>
      <c r="AD43" s="7">
        <f t="shared" si="6"/>
        <v>3.0125227899192288</v>
      </c>
      <c r="AE43" s="7">
        <f t="shared" si="7"/>
        <v>7.5381100623247361</v>
      </c>
      <c r="AF43" s="7">
        <f t="shared" si="8"/>
        <v>4.5255872724055077</v>
      </c>
      <c r="AG43" s="7">
        <f t="shared" si="9"/>
        <v>0.33830893079912416</v>
      </c>
      <c r="AJ43">
        <f>ABS(100*(AD43-AD44)/(AVERAGE(AD43:AD44)))</f>
        <v>0.53878485977049506</v>
      </c>
      <c r="AO43">
        <f>ABS(100*(AE43-AE44)/(AVERAGE(AE43:AE44)))</f>
        <v>5.8824579618619959</v>
      </c>
      <c r="AT43">
        <f>ABS(100*(AF43-AF44)/(AVERAGE(AF43:AF44)))</f>
        <v>9.933636437603603</v>
      </c>
      <c r="AY43">
        <f>ABS(100*(AG43-AG44)/(AVERAGE(AG43:AG44)))</f>
        <v>4.7857984028922553</v>
      </c>
      <c r="BC43" s="7">
        <f>AVERAGE(AD43:AD44)</f>
        <v>3.0044290854018856</v>
      </c>
      <c r="BD43" s="7">
        <f>AVERAGE(AE43:AE44)</f>
        <v>7.7665418417916445</v>
      </c>
      <c r="BE43" s="7">
        <f>AVERAGE(AF43:AF44)</f>
        <v>4.7621127563897589</v>
      </c>
      <c r="BF43" s="7">
        <f>AVERAGE(AG43:AG44)</f>
        <v>0.3466027860998987</v>
      </c>
    </row>
    <row r="44" spans="1:58" x14ac:dyDescent="0.35">
      <c r="A44">
        <v>41</v>
      </c>
      <c r="B44">
        <v>18</v>
      </c>
      <c r="C44" t="s">
        <v>69</v>
      </c>
      <c r="D44" t="s">
        <v>24</v>
      </c>
      <c r="E44" t="s">
        <v>66</v>
      </c>
      <c r="G44">
        <v>0.3</v>
      </c>
      <c r="H44">
        <v>0.3</v>
      </c>
      <c r="I44">
        <v>1875</v>
      </c>
      <c r="J44">
        <v>5035</v>
      </c>
      <c r="L44">
        <v>2248</v>
      </c>
      <c r="M44">
        <v>3.589</v>
      </c>
      <c r="N44">
        <v>9.2569999999999997</v>
      </c>
      <c r="O44">
        <v>5.6689999999999996</v>
      </c>
      <c r="Q44">
        <v>0.42099999999999999</v>
      </c>
      <c r="R44">
        <v>1</v>
      </c>
      <c r="S44">
        <v>0</v>
      </c>
      <c r="T44">
        <v>0</v>
      </c>
      <c r="V44">
        <v>0</v>
      </c>
      <c r="Y44" s="4">
        <v>43878</v>
      </c>
      <c r="Z44" s="3">
        <v>0.8383449074074073</v>
      </c>
      <c r="AB44">
        <v>1</v>
      </c>
      <c r="AD44" s="7">
        <f t="shared" si="6"/>
        <v>2.9963353808845423</v>
      </c>
      <c r="AE44" s="7">
        <f t="shared" si="7"/>
        <v>7.994973621258552</v>
      </c>
      <c r="AF44" s="7">
        <f t="shared" si="8"/>
        <v>4.9986382403740102</v>
      </c>
      <c r="AG44" s="7">
        <f t="shared" si="9"/>
        <v>0.35489664140067317</v>
      </c>
    </row>
    <row r="45" spans="1:58" x14ac:dyDescent="0.35">
      <c r="A45">
        <v>42</v>
      </c>
      <c r="B45">
        <v>19</v>
      </c>
      <c r="C45" t="s">
        <v>70</v>
      </c>
      <c r="D45" t="s">
        <v>24</v>
      </c>
      <c r="E45" t="s">
        <v>66</v>
      </c>
      <c r="G45">
        <v>0.3</v>
      </c>
      <c r="H45">
        <v>0.3</v>
      </c>
      <c r="I45">
        <v>3241</v>
      </c>
      <c r="J45">
        <v>7731</v>
      </c>
      <c r="L45">
        <v>3823</v>
      </c>
      <c r="M45">
        <v>6.0750000000000002</v>
      </c>
      <c r="N45">
        <v>14.138</v>
      </c>
      <c r="O45">
        <v>8.0640000000000001</v>
      </c>
      <c r="Q45">
        <v>0.72299999999999998</v>
      </c>
      <c r="R45">
        <v>1</v>
      </c>
      <c r="S45">
        <v>0</v>
      </c>
      <c r="T45">
        <v>0</v>
      </c>
      <c r="V45">
        <v>0</v>
      </c>
      <c r="Y45" s="4">
        <v>43878</v>
      </c>
      <c r="Z45" s="3">
        <v>0.84877314814814808</v>
      </c>
      <c r="AB45">
        <v>1</v>
      </c>
      <c r="AD45" s="7">
        <f t="shared" si="6"/>
        <v>5.2075354550226427</v>
      </c>
      <c r="AE45" s="7">
        <f t="shared" si="7"/>
        <v>12.331960082123235</v>
      </c>
      <c r="AF45" s="7">
        <f t="shared" si="8"/>
        <v>7.1244246271005922</v>
      </c>
      <c r="AG45" s="7">
        <f t="shared" si="9"/>
        <v>0.60371230042390811</v>
      </c>
      <c r="AJ45">
        <f>ABS(100*(AD45-AD46)/(AVERAGE(AD45:AD46)))</f>
        <v>0.68620727176305851</v>
      </c>
      <c r="AL45">
        <f>100*((AVERAGE(AD45:AD46)*50)-(AVERAGE(AD43:AD44)*50))/(1000*0.15)</f>
        <v>72.843340656086795</v>
      </c>
      <c r="AO45">
        <f>ABS(100*(AE45-AE46)/(AVERAGE(AE45:AE46)))</f>
        <v>1.9505481015255075</v>
      </c>
      <c r="AQ45">
        <f>100*((AVERAGE(AE45:AE46)*50)-(AVERAGE(AE43:AE44)*50))/(2000*0.15)</f>
        <v>78.114552755497343</v>
      </c>
      <c r="AT45">
        <f>ABS(100*(AF45-AF46)/(AVERAGE(AF45:AF46)))</f>
        <v>3.8344466060074907</v>
      </c>
      <c r="AV45">
        <f>100*((AVERAGE(AF45:AF46)*50)-(AVERAGE(AF43:AF44)*50))/(1000*0.15)</f>
        <v>83.385764854907904</v>
      </c>
      <c r="AY45">
        <f>ABS(100*(AG45-AG46)/(AVERAGE(AG45:AG46)))</f>
        <v>0.44386523946369211</v>
      </c>
      <c r="BA45">
        <f>100*((AVERAGE(AG45:AG46)*50)-(AVERAGE(AG43:AG44)*50))/(100*0.15)</f>
        <v>86.15077633058462</v>
      </c>
      <c r="BC45" s="7">
        <f>AVERAGE(AD45:AD46)</f>
        <v>5.189729305084489</v>
      </c>
      <c r="BD45" s="7">
        <f>AVERAGE(AE45:AE46)</f>
        <v>12.453415007121485</v>
      </c>
      <c r="BE45" s="7">
        <f>AVERAGE(AF45:AF46)</f>
        <v>7.2636857020369963</v>
      </c>
      <c r="BF45" s="7">
        <f>AVERAGE(AG45:AG46)</f>
        <v>0.60505511509165255</v>
      </c>
    </row>
    <row r="46" spans="1:58" x14ac:dyDescent="0.35">
      <c r="A46">
        <v>43</v>
      </c>
      <c r="B46">
        <v>19</v>
      </c>
      <c r="C46" t="s">
        <v>70</v>
      </c>
      <c r="D46" t="s">
        <v>24</v>
      </c>
      <c r="E46" t="s">
        <v>66</v>
      </c>
      <c r="G46">
        <v>0.3</v>
      </c>
      <c r="H46">
        <v>0.3</v>
      </c>
      <c r="I46">
        <v>3219</v>
      </c>
      <c r="J46">
        <v>7882</v>
      </c>
      <c r="L46">
        <v>3840</v>
      </c>
      <c r="M46">
        <v>6.0339999999999998</v>
      </c>
      <c r="N46">
        <v>14.411</v>
      </c>
      <c r="O46">
        <v>8.3770000000000007</v>
      </c>
      <c r="Q46">
        <v>0.72599999999999998</v>
      </c>
      <c r="R46">
        <v>1</v>
      </c>
      <c r="S46">
        <v>0</v>
      </c>
      <c r="T46">
        <v>0</v>
      </c>
      <c r="V46">
        <v>0</v>
      </c>
      <c r="Y46" s="4">
        <v>43878</v>
      </c>
      <c r="Z46" s="3">
        <v>0.85464120370370367</v>
      </c>
      <c r="AB46">
        <v>1</v>
      </c>
      <c r="AD46" s="7">
        <f t="shared" si="6"/>
        <v>5.1719231551463345</v>
      </c>
      <c r="AE46" s="7">
        <f t="shared" si="7"/>
        <v>12.574869932119736</v>
      </c>
      <c r="AF46" s="7">
        <f t="shared" si="8"/>
        <v>7.4029467769734012</v>
      </c>
      <c r="AG46" s="7">
        <f t="shared" si="9"/>
        <v>0.60639792975939699</v>
      </c>
    </row>
    <row r="47" spans="1:58" x14ac:dyDescent="0.35">
      <c r="A47">
        <v>44</v>
      </c>
      <c r="B47">
        <v>20</v>
      </c>
      <c r="C47" t="s">
        <v>71</v>
      </c>
      <c r="D47" t="s">
        <v>24</v>
      </c>
      <c r="E47" t="s">
        <v>66</v>
      </c>
      <c r="G47">
        <v>0.3</v>
      </c>
      <c r="H47">
        <v>0.3</v>
      </c>
      <c r="I47">
        <v>2763</v>
      </c>
      <c r="J47">
        <v>4616</v>
      </c>
      <c r="L47">
        <v>12168</v>
      </c>
      <c r="M47">
        <v>5.2050000000000001</v>
      </c>
      <c r="N47">
        <v>8.4949999999999992</v>
      </c>
      <c r="O47">
        <v>3.29</v>
      </c>
      <c r="Q47">
        <v>2.1360000000000001</v>
      </c>
      <c r="R47">
        <v>1</v>
      </c>
      <c r="S47">
        <v>0</v>
      </c>
      <c r="T47">
        <v>0</v>
      </c>
      <c r="V47">
        <v>0</v>
      </c>
      <c r="Y47" s="4">
        <v>43878</v>
      </c>
      <c r="Z47" s="3">
        <v>0.86484953703703704</v>
      </c>
      <c r="AB47">
        <v>1</v>
      </c>
      <c r="AD47" s="7">
        <f t="shared" si="6"/>
        <v>4.4337773031646543</v>
      </c>
      <c r="AE47" s="7">
        <f t="shared" si="7"/>
        <v>7.3209390043808442</v>
      </c>
      <c r="AF47" s="7">
        <f t="shared" si="8"/>
        <v>2.8871617012161899</v>
      </c>
      <c r="AG47" s="7">
        <f t="shared" si="9"/>
        <v>1.9220403477565404</v>
      </c>
      <c r="AJ47">
        <f>ABS(100*(AD47-AD48)/(AVERAGE(AD47:AD48)))</f>
        <v>3.6515962398974117E-2</v>
      </c>
      <c r="AK47">
        <f>ABS(100*((AVERAGE(AD47:AD48)-AVERAGE(AD33:AD34))/(AVERAGE(AD33:AD34,AD47:AD48))))</f>
        <v>2.4704462518939136</v>
      </c>
      <c r="AO47">
        <f>ABS(100*(AE47-AE48)/(AVERAGE(AE47:AE48)))</f>
        <v>6.5942561585874943E-2</v>
      </c>
      <c r="AP47">
        <f>ABS(100*((AVERAGE(AE47:AE48)-AVERAGE(AE33:AE34))/(AVERAGE(AE33:AE34,AE47:AE48))))</f>
        <v>2.8084792327066963</v>
      </c>
      <c r="AT47">
        <f>ABS(100*(AF47-AF48)/(AVERAGE(AF47:AF48)))</f>
        <v>0.11114947402909948</v>
      </c>
      <c r="AU47">
        <f>ABS(100*((AVERAGE(AF47:AF48)-AVERAGE(AF33:AF34))/(AVERAGE(AF33:AF34,AF47:AF48))))</f>
        <v>11.491506242572793</v>
      </c>
      <c r="AY47">
        <f>ABS(100*(AG47-AG48)/(AVERAGE(AG47:AG48)))</f>
        <v>0.58187223975763536</v>
      </c>
      <c r="AZ47">
        <f>ABS(100*((AVERAGE(AG47:AG48)-AVERAGE(AG33:AG34))/(AVERAGE(AG33:AG34,AG47:AG48))))</f>
        <v>1.8713605962453357</v>
      </c>
      <c r="BC47" s="7">
        <f>AVERAGE(AD47:AD48)</f>
        <v>4.4329679327129199</v>
      </c>
      <c r="BD47" s="7">
        <f>AVERAGE(AE47:AE48)</f>
        <v>7.3185259926259114</v>
      </c>
      <c r="BE47" s="7">
        <f>AVERAGE(AF47:AF48)</f>
        <v>2.8855580599129911</v>
      </c>
      <c r="BF47" s="7">
        <f>AVERAGE(AG47:AG48)</f>
        <v>1.9276485737218261</v>
      </c>
    </row>
    <row r="48" spans="1:58" x14ac:dyDescent="0.35">
      <c r="A48">
        <v>45</v>
      </c>
      <c r="B48">
        <v>20</v>
      </c>
      <c r="C48" t="s">
        <v>71</v>
      </c>
      <c r="D48" t="s">
        <v>24</v>
      </c>
      <c r="E48" t="s">
        <v>66</v>
      </c>
      <c r="G48">
        <v>0.3</v>
      </c>
      <c r="H48">
        <v>0.3</v>
      </c>
      <c r="I48">
        <v>2762</v>
      </c>
      <c r="J48">
        <v>4613</v>
      </c>
      <c r="L48">
        <v>12239</v>
      </c>
      <c r="M48">
        <v>5.2039999999999997</v>
      </c>
      <c r="N48">
        <v>8.4890000000000008</v>
      </c>
      <c r="O48">
        <v>3.2850000000000001</v>
      </c>
      <c r="Q48">
        <v>2.1469999999999998</v>
      </c>
      <c r="R48">
        <v>1</v>
      </c>
      <c r="S48">
        <v>0</v>
      </c>
      <c r="T48">
        <v>0</v>
      </c>
      <c r="V48">
        <v>0</v>
      </c>
      <c r="Y48" s="4">
        <v>43878</v>
      </c>
      <c r="Z48" s="3">
        <v>0.8706018518518519</v>
      </c>
      <c r="AB48">
        <v>1</v>
      </c>
      <c r="AD48" s="7">
        <f t="shared" si="6"/>
        <v>4.4321585622611863</v>
      </c>
      <c r="AE48" s="7">
        <f t="shared" si="7"/>
        <v>7.3161129808709786</v>
      </c>
      <c r="AF48" s="7">
        <f t="shared" si="8"/>
        <v>2.8839544186097923</v>
      </c>
      <c r="AG48" s="7">
        <f t="shared" si="9"/>
        <v>1.9332567996871117</v>
      </c>
    </row>
    <row r="49" spans="1:58" x14ac:dyDescent="0.35">
      <c r="A49">
        <v>38</v>
      </c>
      <c r="B49">
        <v>2</v>
      </c>
      <c r="D49" t="s">
        <v>46</v>
      </c>
      <c r="Y49" s="4">
        <v>43885</v>
      </c>
      <c r="Z49" s="3">
        <v>0.94505787037037037</v>
      </c>
      <c r="AB49">
        <v>1</v>
      </c>
      <c r="AD49" s="7" t="e">
        <f t="shared" si="6"/>
        <v>#DIV/0!</v>
      </c>
      <c r="AE49" s="7" t="e">
        <f t="shared" si="7"/>
        <v>#DIV/0!</v>
      </c>
      <c r="AF49" s="7" t="e">
        <f t="shared" si="8"/>
        <v>#DIV/0!</v>
      </c>
      <c r="AG49" s="7" t="e">
        <f t="shared" si="9"/>
        <v>#DIV/0!</v>
      </c>
    </row>
    <row r="50" spans="1:58" x14ac:dyDescent="0.35">
      <c r="A50">
        <v>47</v>
      </c>
      <c r="B50">
        <v>3</v>
      </c>
      <c r="C50" t="s">
        <v>44</v>
      </c>
      <c r="D50" t="s">
        <v>24</v>
      </c>
      <c r="E50" t="s">
        <v>66</v>
      </c>
      <c r="G50">
        <v>0.3</v>
      </c>
      <c r="H50">
        <v>0.3</v>
      </c>
      <c r="I50">
        <v>57</v>
      </c>
      <c r="J50">
        <v>124</v>
      </c>
      <c r="L50">
        <v>170</v>
      </c>
      <c r="M50">
        <v>0.11600000000000001</v>
      </c>
      <c r="N50">
        <v>0.23</v>
      </c>
      <c r="O50">
        <v>0.114</v>
      </c>
      <c r="Q50">
        <v>2.9000000000000001E-2</v>
      </c>
      <c r="R50">
        <v>1</v>
      </c>
      <c r="S50">
        <v>0</v>
      </c>
      <c r="T50">
        <v>0</v>
      </c>
      <c r="V50">
        <v>0</v>
      </c>
      <c r="Y50" s="4">
        <v>43878</v>
      </c>
      <c r="Z50" s="3">
        <v>0.8840972222222222</v>
      </c>
      <c r="AB50">
        <v>1</v>
      </c>
      <c r="AD50" s="7">
        <f t="shared" si="6"/>
        <v>5.346441837863794E-2</v>
      </c>
      <c r="AE50" s="7">
        <f t="shared" si="7"/>
        <v>9.4773135610757342E-2</v>
      </c>
      <c r="AF50" s="7">
        <f t="shared" si="8"/>
        <v>4.1308717232119402E-2</v>
      </c>
      <c r="AG50" s="7">
        <f t="shared" si="9"/>
        <v>2.6617949686208259E-2</v>
      </c>
    </row>
    <row r="51" spans="1:58" x14ac:dyDescent="0.35">
      <c r="A51">
        <v>48</v>
      </c>
      <c r="B51">
        <v>3</v>
      </c>
      <c r="C51" t="s">
        <v>44</v>
      </c>
      <c r="D51" t="s">
        <v>24</v>
      </c>
      <c r="E51" t="s">
        <v>66</v>
      </c>
      <c r="G51">
        <v>0.3</v>
      </c>
      <c r="H51">
        <v>0.3</v>
      </c>
      <c r="I51">
        <v>57</v>
      </c>
      <c r="J51">
        <v>108</v>
      </c>
      <c r="L51">
        <v>178</v>
      </c>
      <c r="M51">
        <v>0.11600000000000001</v>
      </c>
      <c r="N51">
        <v>0.2</v>
      </c>
      <c r="O51">
        <v>8.4000000000000005E-2</v>
      </c>
      <c r="Q51">
        <v>3.1E-2</v>
      </c>
      <c r="R51">
        <v>1</v>
      </c>
      <c r="S51">
        <v>0</v>
      </c>
      <c r="T51">
        <v>0</v>
      </c>
      <c r="V51">
        <v>0</v>
      </c>
      <c r="Y51" s="4">
        <v>43878</v>
      </c>
      <c r="Z51" s="3">
        <v>0.88944444444444448</v>
      </c>
      <c r="AB51">
        <v>1</v>
      </c>
      <c r="AD51" s="7">
        <f t="shared" si="6"/>
        <v>5.346441837863794E-2</v>
      </c>
      <c r="AE51" s="7">
        <f t="shared" si="7"/>
        <v>6.9034343558147956E-2</v>
      </c>
      <c r="AF51" s="7">
        <f t="shared" si="8"/>
        <v>1.5569925179510016E-2</v>
      </c>
      <c r="AG51" s="7">
        <f t="shared" si="9"/>
        <v>2.7881775255850085E-2</v>
      </c>
    </row>
    <row r="52" spans="1:58" x14ac:dyDescent="0.35">
      <c r="A52">
        <v>49</v>
      </c>
      <c r="B52">
        <v>1</v>
      </c>
      <c r="C52" t="s">
        <v>45</v>
      </c>
      <c r="D52" t="s">
        <v>24</v>
      </c>
      <c r="E52" t="s">
        <v>66</v>
      </c>
      <c r="G52">
        <v>0.3</v>
      </c>
      <c r="H52">
        <v>0.3</v>
      </c>
      <c r="I52">
        <v>4390</v>
      </c>
      <c r="J52">
        <v>4959</v>
      </c>
      <c r="L52">
        <v>6842</v>
      </c>
      <c r="M52">
        <v>8.1620000000000008</v>
      </c>
      <c r="N52">
        <v>9.1189999999999998</v>
      </c>
      <c r="O52">
        <v>0.95699999999999996</v>
      </c>
      <c r="Q52">
        <v>1.27</v>
      </c>
      <c r="R52">
        <v>1</v>
      </c>
      <c r="S52">
        <v>0</v>
      </c>
      <c r="T52">
        <v>0</v>
      </c>
      <c r="V52">
        <v>0</v>
      </c>
      <c r="Y52" s="4">
        <v>43878</v>
      </c>
      <c r="Z52" s="3">
        <v>0.89957175925925925</v>
      </c>
      <c r="AB52">
        <v>1</v>
      </c>
      <c r="AD52" s="7">
        <f t="shared" si="6"/>
        <v>7.0674687531080584</v>
      </c>
      <c r="AE52" s="7">
        <f t="shared" si="7"/>
        <v>7.8727143590086568</v>
      </c>
      <c r="AF52" s="7">
        <f t="shared" si="8"/>
        <v>0.80524560590059835</v>
      </c>
      <c r="AG52" s="7">
        <f t="shared" si="9"/>
        <v>1.0806484747674932</v>
      </c>
      <c r="AJ52">
        <f>ABS(100*(AD52-AD53)/(AVERAGE(AD52:AD53)))</f>
        <v>0.84387639088326105</v>
      </c>
      <c r="AO52">
        <f>ABS(100*(AE52-AE53)/(AVERAGE(AE52:AE53)))</f>
        <v>1.1175650368354118</v>
      </c>
      <c r="AT52">
        <f>ABS(100*(AF52-AF53)/(AVERAGE(AF52:AF53)))</f>
        <v>3.4877825682433983</v>
      </c>
      <c r="AY52">
        <f>ABS(100*(AG52-AG53)/(AVERAGE(AG52:AG53)))</f>
        <v>0.84431288390989934</v>
      </c>
      <c r="BC52" s="7">
        <f>AVERAGE(AD52:AD53)</f>
        <v>7.0974154598222281</v>
      </c>
      <c r="BD52" s="7">
        <f>AVERAGE(AE52:AE53)</f>
        <v>7.9169529078490797</v>
      </c>
      <c r="BE52" s="7">
        <f>AVERAGE(AF52:AF53)</f>
        <v>0.81953744802685202</v>
      </c>
      <c r="BF52" s="7">
        <f>AVERAGE(AG52:AG53)</f>
        <v>1.0852298424574447</v>
      </c>
    </row>
    <row r="53" spans="1:58" x14ac:dyDescent="0.35">
      <c r="A53">
        <v>50</v>
      </c>
      <c r="B53">
        <v>1</v>
      </c>
      <c r="C53" t="s">
        <v>45</v>
      </c>
      <c r="D53" t="s">
        <v>24</v>
      </c>
      <c r="E53" t="s">
        <v>66</v>
      </c>
      <c r="G53">
        <v>0.3</v>
      </c>
      <c r="H53">
        <v>0.3</v>
      </c>
      <c r="I53">
        <v>4427</v>
      </c>
      <c r="J53">
        <v>5014</v>
      </c>
      <c r="L53">
        <v>6900</v>
      </c>
      <c r="M53">
        <v>8.2279999999999998</v>
      </c>
      <c r="N53">
        <v>9.2189999999999994</v>
      </c>
      <c r="O53">
        <v>0.99099999999999999</v>
      </c>
      <c r="Q53">
        <v>1.28</v>
      </c>
      <c r="R53">
        <v>1</v>
      </c>
      <c r="S53">
        <v>0</v>
      </c>
      <c r="T53">
        <v>0</v>
      </c>
      <c r="V53">
        <v>0</v>
      </c>
      <c r="Y53" s="4">
        <v>43878</v>
      </c>
      <c r="Z53" s="3">
        <v>0.90541666666666665</v>
      </c>
      <c r="AB53">
        <v>1</v>
      </c>
      <c r="AD53" s="7">
        <f t="shared" si="6"/>
        <v>7.1273621665363969</v>
      </c>
      <c r="AE53" s="7">
        <f t="shared" si="7"/>
        <v>7.9611914566895026</v>
      </c>
      <c r="AF53" s="7">
        <f t="shared" si="8"/>
        <v>0.8338292901531057</v>
      </c>
      <c r="AG53" s="7">
        <f t="shared" si="9"/>
        <v>1.0898112101473965</v>
      </c>
    </row>
    <row r="54" spans="1:58" x14ac:dyDescent="0.35">
      <c r="A54">
        <v>51</v>
      </c>
      <c r="B54">
        <v>4</v>
      </c>
      <c r="C54" t="s">
        <v>72</v>
      </c>
      <c r="D54" t="s">
        <v>24</v>
      </c>
      <c r="E54" t="s">
        <v>66</v>
      </c>
      <c r="G54">
        <v>0.3</v>
      </c>
      <c r="H54">
        <v>0.3</v>
      </c>
      <c r="I54">
        <v>3232</v>
      </c>
      <c r="J54">
        <v>6175</v>
      </c>
      <c r="L54">
        <v>3109</v>
      </c>
      <c r="M54">
        <v>6.0590000000000002</v>
      </c>
      <c r="N54">
        <v>11.327999999999999</v>
      </c>
      <c r="O54">
        <v>5.2690000000000001</v>
      </c>
      <c r="Q54">
        <v>0.58699999999999997</v>
      </c>
      <c r="R54">
        <v>1</v>
      </c>
      <c r="S54">
        <v>0</v>
      </c>
      <c r="T54">
        <v>0</v>
      </c>
      <c r="V54">
        <v>0</v>
      </c>
      <c r="Y54" s="4">
        <v>43878</v>
      </c>
      <c r="Z54" s="3">
        <v>0.91606481481481483</v>
      </c>
      <c r="AB54">
        <v>1</v>
      </c>
      <c r="AD54" s="7">
        <f t="shared" si="6"/>
        <v>5.192966786891426</v>
      </c>
      <c r="AE54" s="7">
        <f t="shared" si="7"/>
        <v>9.828862555006971</v>
      </c>
      <c r="AF54" s="7">
        <f t="shared" si="8"/>
        <v>4.635895768115545</v>
      </c>
      <c r="AG54" s="7">
        <f t="shared" si="9"/>
        <v>0.49091586833337497</v>
      </c>
      <c r="AI54">
        <f>ABS(100*(AVERAGE(AD54:AD55)-5)/5)</f>
        <v>5.8665744581295698</v>
      </c>
      <c r="AJ54">
        <f>ABS(100*(AD54-AD55)/(AVERAGE(AD54:AD55)))</f>
        <v>3.7920159985811681</v>
      </c>
      <c r="AN54">
        <f>ABS(100*(AVERAGE(AE54:AE55)-10)/10)</f>
        <v>1.1885552363616547</v>
      </c>
      <c r="AO54">
        <f>ABS(100*(AE54-AE55)/(AVERAGE(AE54:AE55)))</f>
        <v>1.0582159077204938</v>
      </c>
      <c r="AS54">
        <f>ABS(100*(AVERAGE(AF54:AF55)-5)/5)</f>
        <v>8.2436849308528792</v>
      </c>
      <c r="AT54">
        <f>ABS(100*(AF54-AF55)/(AVERAGE(AF54:AF55)))</f>
        <v>2.0959871643475037</v>
      </c>
      <c r="AX54">
        <f>ABS(100*(AVERAGE(AG54:AG55)-0.5)/0.5)</f>
        <v>1.6272524978787395</v>
      </c>
      <c r="AY54">
        <f>ABS(100*(AG54-AG55)/(AVERAGE(AG54:AG55)))</f>
        <v>0.38541941799924584</v>
      </c>
      <c r="BC54" s="7">
        <f>AVERAGE(AD54:AD55)</f>
        <v>5.2933287229064785</v>
      </c>
      <c r="BD54" s="7">
        <f>AVERAGE(AE54:AE55)</f>
        <v>9.8811444763638345</v>
      </c>
      <c r="BE54" s="7">
        <f>AVERAGE(AF54:AF55)</f>
        <v>4.587815753457356</v>
      </c>
      <c r="BF54" s="7">
        <f>AVERAGE(AG54:AG55)</f>
        <v>0.4918637375106063</v>
      </c>
    </row>
    <row r="55" spans="1:58" x14ac:dyDescent="0.35">
      <c r="A55">
        <v>52</v>
      </c>
      <c r="B55">
        <v>4</v>
      </c>
      <c r="C55" t="s">
        <v>72</v>
      </c>
      <c r="D55" t="s">
        <v>24</v>
      </c>
      <c r="E55" t="s">
        <v>66</v>
      </c>
      <c r="G55">
        <v>0.3</v>
      </c>
      <c r="H55">
        <v>0.3</v>
      </c>
      <c r="I55">
        <v>3356</v>
      </c>
      <c r="J55">
        <v>6240</v>
      </c>
      <c r="L55">
        <v>3121</v>
      </c>
      <c r="M55">
        <v>6.2830000000000004</v>
      </c>
      <c r="N55">
        <v>11.446999999999999</v>
      </c>
      <c r="O55">
        <v>5.1639999999999997</v>
      </c>
      <c r="Q55">
        <v>0.59</v>
      </c>
      <c r="R55">
        <v>1</v>
      </c>
      <c r="S55">
        <v>0</v>
      </c>
      <c r="T55">
        <v>0</v>
      </c>
      <c r="V55">
        <v>0</v>
      </c>
      <c r="Y55" s="4">
        <v>43878</v>
      </c>
      <c r="Z55" s="3">
        <v>0.92200231481481476</v>
      </c>
      <c r="AB55">
        <v>1</v>
      </c>
      <c r="AD55" s="7">
        <f t="shared" si="6"/>
        <v>5.3936906589215319</v>
      </c>
      <c r="AE55" s="7">
        <f t="shared" si="7"/>
        <v>9.933426397720698</v>
      </c>
      <c r="AF55" s="7">
        <f t="shared" si="8"/>
        <v>4.5397357387991661</v>
      </c>
      <c r="AG55" s="7">
        <f t="shared" si="9"/>
        <v>0.49281160668783769</v>
      </c>
    </row>
    <row r="56" spans="1:58" x14ac:dyDescent="0.35">
      <c r="A56">
        <v>53</v>
      </c>
      <c r="B56">
        <v>2</v>
      </c>
      <c r="D56" t="s">
        <v>46</v>
      </c>
      <c r="Y56" s="4">
        <v>43878</v>
      </c>
      <c r="Z56" s="3">
        <v>0.92621527777777779</v>
      </c>
      <c r="AB56">
        <v>1</v>
      </c>
      <c r="AD56" s="7" t="e">
        <f t="shared" si="6"/>
        <v>#DIV/0!</v>
      </c>
      <c r="AE56" s="7" t="e">
        <f t="shared" si="7"/>
        <v>#DIV/0!</v>
      </c>
      <c r="AF56" s="7" t="e">
        <f t="shared" si="8"/>
        <v>#DIV/0!</v>
      </c>
      <c r="AG56" s="7" t="e">
        <f t="shared" si="9"/>
        <v>#DIV/0!</v>
      </c>
    </row>
    <row r="57" spans="1:58" x14ac:dyDescent="0.35">
      <c r="A57">
        <v>54</v>
      </c>
      <c r="B57">
        <v>21</v>
      </c>
      <c r="C57" t="s">
        <v>65</v>
      </c>
      <c r="D57" t="s">
        <v>24</v>
      </c>
      <c r="E57" t="s">
        <v>66</v>
      </c>
      <c r="G57">
        <v>0.3</v>
      </c>
      <c r="H57">
        <v>0.3</v>
      </c>
      <c r="I57">
        <v>2194</v>
      </c>
      <c r="J57">
        <v>3371</v>
      </c>
      <c r="L57">
        <v>538</v>
      </c>
      <c r="M57">
        <v>4.1710000000000003</v>
      </c>
      <c r="N57">
        <v>6.2190000000000003</v>
      </c>
      <c r="O57">
        <v>2.048</v>
      </c>
      <c r="Q57">
        <v>9.1999999999999998E-2</v>
      </c>
      <c r="R57">
        <v>1</v>
      </c>
      <c r="S57">
        <v>0</v>
      </c>
      <c r="T57">
        <v>0</v>
      </c>
      <c r="V57">
        <v>0</v>
      </c>
      <c r="Y57" s="4">
        <v>43878</v>
      </c>
      <c r="Z57" s="3">
        <v>0.93615740740740738</v>
      </c>
      <c r="AB57">
        <v>1</v>
      </c>
      <c r="AD57" s="7">
        <f t="shared" si="6"/>
        <v>3.5127137290910238</v>
      </c>
      <c r="AE57" s="7">
        <f t="shared" si="7"/>
        <v>5.3181392477871761</v>
      </c>
      <c r="AF57" s="7">
        <f t="shared" si="8"/>
        <v>1.8054255186961523</v>
      </c>
      <c r="AG57" s="7">
        <f t="shared" si="9"/>
        <v>8.4753925889732365E-2</v>
      </c>
      <c r="AJ57">
        <f>ABS(100*(AD57-AD58)/(AVERAGE(AD57:AD58)))</f>
        <v>2.1895820269483894</v>
      </c>
      <c r="AO57">
        <f>ABS(100*(AE57-AE58)/(AVERAGE(AE57:AE58)))</f>
        <v>9.0753461665238326</v>
      </c>
      <c r="AT57">
        <f>ABS(100*(AF57-AF58)/(AVERAGE(AF57:AF58)))</f>
        <v>23.911925171098837</v>
      </c>
      <c r="AY57">
        <f>ABS(100*(AG57-AG58)/(AVERAGE(AG57:AG58)))</f>
        <v>11.428767630279168</v>
      </c>
      <c r="BC57" s="7">
        <f>AVERAGE(AD57:AD58)</f>
        <v>3.4746733178595122</v>
      </c>
      <c r="BD57" s="7">
        <f>AVERAGE(AE57:AE58)</f>
        <v>5.0872944565653349</v>
      </c>
      <c r="BE57" s="7">
        <f>AVERAGE(AF57:AF58)</f>
        <v>1.6126211387058231</v>
      </c>
      <c r="BF57" s="7">
        <f>AVERAGE(AG57:AG58)</f>
        <v>8.0172558199780725E-2</v>
      </c>
    </row>
    <row r="58" spans="1:58" x14ac:dyDescent="0.35">
      <c r="A58">
        <v>55</v>
      </c>
      <c r="B58">
        <v>21</v>
      </c>
      <c r="C58" t="s">
        <v>65</v>
      </c>
      <c r="D58" t="s">
        <v>24</v>
      </c>
      <c r="E58" t="s">
        <v>66</v>
      </c>
      <c r="G58">
        <v>0.3</v>
      </c>
      <c r="H58">
        <v>0.3</v>
      </c>
      <c r="I58">
        <v>2147</v>
      </c>
      <c r="J58">
        <v>3084</v>
      </c>
      <c r="L58">
        <v>480</v>
      </c>
      <c r="M58">
        <v>4.0839999999999996</v>
      </c>
      <c r="N58">
        <v>5.6920000000000002</v>
      </c>
      <c r="O58">
        <v>1.6080000000000001</v>
      </c>
      <c r="Q58">
        <v>8.2000000000000003E-2</v>
      </c>
      <c r="R58">
        <v>1</v>
      </c>
      <c r="S58">
        <v>0</v>
      </c>
      <c r="T58">
        <v>0</v>
      </c>
      <c r="V58">
        <v>0</v>
      </c>
      <c r="Y58" s="4">
        <v>43878</v>
      </c>
      <c r="Z58" s="3">
        <v>0.94192129629629628</v>
      </c>
      <c r="AB58">
        <v>1</v>
      </c>
      <c r="AD58" s="7">
        <f t="shared" si="6"/>
        <v>3.4366329066280006</v>
      </c>
      <c r="AE58" s="7">
        <f t="shared" si="7"/>
        <v>4.8564496653434945</v>
      </c>
      <c r="AF58" s="7">
        <f t="shared" si="8"/>
        <v>1.419816758715494</v>
      </c>
      <c r="AG58" s="7">
        <f t="shared" si="9"/>
        <v>7.5591190509829098E-2</v>
      </c>
    </row>
    <row r="59" spans="1:58" x14ac:dyDescent="0.35">
      <c r="A59">
        <v>56</v>
      </c>
      <c r="B59">
        <v>22</v>
      </c>
      <c r="C59" t="s">
        <v>73</v>
      </c>
      <c r="D59" t="s">
        <v>24</v>
      </c>
      <c r="E59" t="s">
        <v>66</v>
      </c>
      <c r="G59">
        <v>0.3</v>
      </c>
      <c r="H59">
        <v>0.3</v>
      </c>
      <c r="I59">
        <v>1526</v>
      </c>
      <c r="J59">
        <v>3499</v>
      </c>
      <c r="L59">
        <v>1203</v>
      </c>
      <c r="M59">
        <v>2.9540000000000002</v>
      </c>
      <c r="N59">
        <v>6.4530000000000003</v>
      </c>
      <c r="O59">
        <v>3.4990000000000001</v>
      </c>
      <c r="Q59">
        <v>0.215</v>
      </c>
      <c r="R59">
        <v>1</v>
      </c>
      <c r="S59">
        <v>0</v>
      </c>
      <c r="T59">
        <v>0</v>
      </c>
      <c r="V59">
        <v>0</v>
      </c>
      <c r="Y59" s="4">
        <v>43878</v>
      </c>
      <c r="Z59" s="3">
        <v>0.95193287037037033</v>
      </c>
      <c r="AB59">
        <v>1</v>
      </c>
      <c r="AD59" s="7">
        <f t="shared" si="6"/>
        <v>2.4313948055740036</v>
      </c>
      <c r="AE59" s="7">
        <f t="shared" si="7"/>
        <v>5.5240495842080506</v>
      </c>
      <c r="AF59" s="7">
        <f t="shared" si="8"/>
        <v>3.092654778634047</v>
      </c>
      <c r="AG59" s="7">
        <f t="shared" si="9"/>
        <v>0.18980942636620934</v>
      </c>
      <c r="AJ59">
        <f>ABS(100*(AD59-AD60)/(AVERAGE(AD59:AD60)))</f>
        <v>6.6554482531687775E-2</v>
      </c>
      <c r="AO59">
        <f>ABS(100*(AE59-AE60)/(AVERAGE(AE59:AE60)))</f>
        <v>0.9852462832624922</v>
      </c>
      <c r="AT59">
        <f>ABS(100*(AF59-AF60)/(AVERAGE(AF59:AF60)))</f>
        <v>1.7016002004294777</v>
      </c>
      <c r="AY59">
        <f>ABS(100*(AG59-AG60)/(AVERAGE(AG59:AG60)))</f>
        <v>0.500629421526957</v>
      </c>
      <c r="BC59" s="7">
        <f>AVERAGE(AD59:AD60)</f>
        <v>2.4322041760257376</v>
      </c>
      <c r="BD59" s="7">
        <f>AVERAGE(AE59:AE60)</f>
        <v>5.5513970507639483</v>
      </c>
      <c r="BE59" s="7">
        <f>AVERAGE(AF59:AF60)</f>
        <v>3.1191928747382107</v>
      </c>
      <c r="BF59" s="7">
        <f>AVERAGE(AG59:AG60)</f>
        <v>0.18933549177759365</v>
      </c>
    </row>
    <row r="60" spans="1:58" x14ac:dyDescent="0.35">
      <c r="A60">
        <v>57</v>
      </c>
      <c r="B60">
        <v>22</v>
      </c>
      <c r="C60" t="s">
        <v>73</v>
      </c>
      <c r="D60" t="s">
        <v>24</v>
      </c>
      <c r="E60" t="s">
        <v>66</v>
      </c>
      <c r="G60">
        <v>0.3</v>
      </c>
      <c r="H60">
        <v>0.3</v>
      </c>
      <c r="I60">
        <v>1527</v>
      </c>
      <c r="J60">
        <v>3533</v>
      </c>
      <c r="L60">
        <v>1197</v>
      </c>
      <c r="M60">
        <v>2.956</v>
      </c>
      <c r="N60">
        <v>6.516</v>
      </c>
      <c r="O60">
        <v>3.56</v>
      </c>
      <c r="Q60">
        <v>0.214</v>
      </c>
      <c r="R60">
        <v>1</v>
      </c>
      <c r="S60">
        <v>0</v>
      </c>
      <c r="T60">
        <v>0</v>
      </c>
      <c r="V60">
        <v>0</v>
      </c>
      <c r="Y60" s="4">
        <v>43878</v>
      </c>
      <c r="Z60" s="3">
        <v>0.95767361111111116</v>
      </c>
      <c r="AB60">
        <v>1</v>
      </c>
      <c r="AD60" s="7">
        <f t="shared" si="6"/>
        <v>2.4330135464774716</v>
      </c>
      <c r="AE60" s="7">
        <f t="shared" si="7"/>
        <v>5.578744517319846</v>
      </c>
      <c r="AF60" s="7">
        <f t="shared" si="8"/>
        <v>3.1457309708423744</v>
      </c>
      <c r="AG60" s="7">
        <f t="shared" si="9"/>
        <v>0.18886155718897796</v>
      </c>
    </row>
    <row r="61" spans="1:58" x14ac:dyDescent="0.35">
      <c r="A61">
        <v>58</v>
      </c>
      <c r="B61">
        <v>23</v>
      </c>
      <c r="C61" t="s">
        <v>74</v>
      </c>
      <c r="D61" t="s">
        <v>24</v>
      </c>
      <c r="E61" t="s">
        <v>66</v>
      </c>
      <c r="G61">
        <v>0.3</v>
      </c>
      <c r="H61">
        <v>0.3</v>
      </c>
      <c r="I61">
        <v>2631</v>
      </c>
      <c r="J61">
        <v>3706</v>
      </c>
      <c r="L61">
        <v>865</v>
      </c>
      <c r="M61">
        <v>4.9660000000000002</v>
      </c>
      <c r="N61">
        <v>6.8319999999999999</v>
      </c>
      <c r="O61">
        <v>1.8660000000000001</v>
      </c>
      <c r="Q61">
        <v>0.14799999999999999</v>
      </c>
      <c r="R61">
        <v>1</v>
      </c>
      <c r="S61">
        <v>0</v>
      </c>
      <c r="T61">
        <v>0</v>
      </c>
      <c r="V61">
        <v>0</v>
      </c>
      <c r="Y61" s="4">
        <v>43878</v>
      </c>
      <c r="Z61" s="3">
        <v>0.96771990740740732</v>
      </c>
      <c r="AB61">
        <v>1</v>
      </c>
      <c r="AD61" s="7">
        <f t="shared" si="6"/>
        <v>4.2201035039068007</v>
      </c>
      <c r="AE61" s="7">
        <f t="shared" si="7"/>
        <v>5.857045206388686</v>
      </c>
      <c r="AF61" s="7">
        <f t="shared" si="8"/>
        <v>1.6369417024818853</v>
      </c>
      <c r="AG61" s="7">
        <f t="shared" si="9"/>
        <v>0.1364127960488421</v>
      </c>
      <c r="AJ61">
        <f>ABS(100*(AD61-AD62)/(AVERAGE(AD61:AD62)))</f>
        <v>0.26886589776045633</v>
      </c>
      <c r="AO61">
        <f>ABS(100*(AE61-AE62)/(AVERAGE(AE61:AE62)))</f>
        <v>0.43848665263407022</v>
      </c>
      <c r="AT61">
        <f>ABS(100*(AF61-AF62)/(AVERAGE(AF61:AF62)))</f>
        <v>2.2392328785665998</v>
      </c>
      <c r="AY61">
        <f>ABS(100*(AG61-AG62)/(AVERAGE(AG61:AG62)))</f>
        <v>4.2578794754435947</v>
      </c>
      <c r="BC61" s="7">
        <f>AVERAGE(AD61:AD62)</f>
        <v>4.2144379107446603</v>
      </c>
      <c r="BD61" s="7">
        <f>AVERAGE(AE61:AE62)</f>
        <v>5.8699146024149904</v>
      </c>
      <c r="BE61" s="7">
        <f>AVERAGE(AF61:AF62)</f>
        <v>1.6554766916703296</v>
      </c>
      <c r="BF61" s="7">
        <f>AVERAGE(AG61:AG62)</f>
        <v>0.133569188517148</v>
      </c>
    </row>
    <row r="62" spans="1:58" x14ac:dyDescent="0.35">
      <c r="A62">
        <v>59</v>
      </c>
      <c r="B62">
        <v>23</v>
      </c>
      <c r="C62" t="s">
        <v>74</v>
      </c>
      <c r="D62" t="s">
        <v>24</v>
      </c>
      <c r="E62" t="s">
        <v>66</v>
      </c>
      <c r="G62">
        <v>0.3</v>
      </c>
      <c r="H62">
        <v>0.3</v>
      </c>
      <c r="I62">
        <v>2624</v>
      </c>
      <c r="J62">
        <v>3722</v>
      </c>
      <c r="L62">
        <v>829</v>
      </c>
      <c r="M62">
        <v>4.9530000000000003</v>
      </c>
      <c r="N62">
        <v>6.8620000000000001</v>
      </c>
      <c r="O62">
        <v>1.909</v>
      </c>
      <c r="Q62">
        <v>0.14199999999999999</v>
      </c>
      <c r="R62">
        <v>1</v>
      </c>
      <c r="S62">
        <v>0</v>
      </c>
      <c r="T62">
        <v>0</v>
      </c>
      <c r="V62">
        <v>0</v>
      </c>
      <c r="Y62" s="4">
        <v>43878</v>
      </c>
      <c r="Z62" s="3">
        <v>0.97355324074074068</v>
      </c>
      <c r="AB62">
        <v>1</v>
      </c>
      <c r="AD62" s="7">
        <f t="shared" si="6"/>
        <v>4.20877231758252</v>
      </c>
      <c r="AE62" s="7">
        <f t="shared" si="7"/>
        <v>5.882783998441294</v>
      </c>
      <c r="AF62" s="7">
        <f t="shared" si="8"/>
        <v>1.6740116808587739</v>
      </c>
      <c r="AG62" s="7">
        <f t="shared" si="9"/>
        <v>0.13072558098545389</v>
      </c>
    </row>
    <row r="63" spans="1:58" x14ac:dyDescent="0.35">
      <c r="A63">
        <v>60</v>
      </c>
      <c r="B63">
        <v>24</v>
      </c>
      <c r="C63" t="s">
        <v>54</v>
      </c>
      <c r="D63" t="s">
        <v>24</v>
      </c>
      <c r="E63" t="s">
        <v>66</v>
      </c>
      <c r="G63">
        <v>0.3</v>
      </c>
      <c r="H63">
        <v>0.3</v>
      </c>
      <c r="I63">
        <v>2931</v>
      </c>
      <c r="J63">
        <v>4317</v>
      </c>
      <c r="L63">
        <v>5218</v>
      </c>
      <c r="M63">
        <v>5.51</v>
      </c>
      <c r="N63">
        <v>7.9489999999999998</v>
      </c>
      <c r="O63">
        <v>2.4390000000000001</v>
      </c>
      <c r="Q63">
        <v>0.98</v>
      </c>
      <c r="R63">
        <v>1</v>
      </c>
      <c r="S63">
        <v>0</v>
      </c>
      <c r="T63">
        <v>0</v>
      </c>
      <c r="V63">
        <v>0</v>
      </c>
      <c r="Y63" s="4">
        <v>43878</v>
      </c>
      <c r="Z63" s="3">
        <v>0.98370370370370364</v>
      </c>
      <c r="AB63">
        <v>1</v>
      </c>
      <c r="AD63" s="7">
        <f t="shared" si="6"/>
        <v>4.7057257749473793</v>
      </c>
      <c r="AE63" s="7">
        <f t="shared" si="7"/>
        <v>6.8399453278977065</v>
      </c>
      <c r="AF63" s="7">
        <f t="shared" si="8"/>
        <v>2.1342195529503272</v>
      </c>
      <c r="AG63" s="7">
        <f t="shared" si="9"/>
        <v>0.82409188413020185</v>
      </c>
      <c r="AJ63">
        <f>ABS(100*(AD63-AD64)/(AVERAGE(AD63:AD64)))</f>
        <v>0</v>
      </c>
      <c r="AO63">
        <f>ABS(100*(AE63-AE64)/(AVERAGE(AE63:AE64)))</f>
        <v>1.3316469528389943</v>
      </c>
      <c r="AT63">
        <f>ABS(100*(AF63-AF64)/(AVERAGE(AF63:AF64)))</f>
        <v>4.2060384426982997</v>
      </c>
      <c r="AY63">
        <f>ABS(100*(AG63-AG64)/(AVERAGE(AG63:AG64)))</f>
        <v>0.63061446477852767</v>
      </c>
      <c r="BC63" s="7">
        <f>AVERAGE(AD63:AD64)</f>
        <v>4.7057257749473793</v>
      </c>
      <c r="BD63" s="7">
        <f>AVERAGE(AE63:AE64)</f>
        <v>6.8857925512414173</v>
      </c>
      <c r="BE63" s="7">
        <f>AVERAGE(AF63:AF64)</f>
        <v>2.1800667762940376</v>
      </c>
      <c r="BF63" s="7">
        <f>AVERAGE(AG63:AG64)</f>
        <v>0.82669852436758817</v>
      </c>
    </row>
    <row r="64" spans="1:58" x14ac:dyDescent="0.35">
      <c r="A64">
        <v>61</v>
      </c>
      <c r="B64">
        <v>24</v>
      </c>
      <c r="C64" t="s">
        <v>54</v>
      </c>
      <c r="D64" t="s">
        <v>24</v>
      </c>
      <c r="E64" t="s">
        <v>66</v>
      </c>
      <c r="G64">
        <v>0.3</v>
      </c>
      <c r="H64">
        <v>0.3</v>
      </c>
      <c r="I64">
        <v>2931</v>
      </c>
      <c r="J64">
        <v>4374</v>
      </c>
      <c r="L64">
        <v>5251</v>
      </c>
      <c r="M64">
        <v>5.5110000000000001</v>
      </c>
      <c r="N64">
        <v>8.0530000000000008</v>
      </c>
      <c r="O64">
        <v>2.5430000000000001</v>
      </c>
      <c r="Q64">
        <v>0.98599999999999999</v>
      </c>
      <c r="R64">
        <v>1</v>
      </c>
      <c r="S64">
        <v>0</v>
      </c>
      <c r="T64">
        <v>0</v>
      </c>
      <c r="V64">
        <v>0</v>
      </c>
      <c r="Y64" s="4">
        <v>43878</v>
      </c>
      <c r="Z64" s="3">
        <v>0.98951388888888892</v>
      </c>
      <c r="AB64">
        <v>1</v>
      </c>
      <c r="AD64" s="7">
        <f t="shared" si="6"/>
        <v>4.7057257749473793</v>
      </c>
      <c r="AE64" s="7">
        <f t="shared" si="7"/>
        <v>6.9316397745851273</v>
      </c>
      <c r="AF64" s="7">
        <f t="shared" si="8"/>
        <v>2.2259139996377479</v>
      </c>
      <c r="AG64" s="7">
        <f t="shared" si="9"/>
        <v>0.8293051646049745</v>
      </c>
    </row>
    <row r="65" spans="1:58" x14ac:dyDescent="0.35">
      <c r="A65">
        <v>62</v>
      </c>
      <c r="B65">
        <v>25</v>
      </c>
      <c r="C65" t="s">
        <v>62</v>
      </c>
      <c r="D65" t="s">
        <v>24</v>
      </c>
      <c r="E65" t="s">
        <v>66</v>
      </c>
      <c r="G65">
        <v>0.3</v>
      </c>
      <c r="H65">
        <v>0.3</v>
      </c>
      <c r="I65">
        <v>2636</v>
      </c>
      <c r="J65">
        <v>3313</v>
      </c>
      <c r="L65">
        <v>1462</v>
      </c>
      <c r="M65">
        <v>4.9740000000000002</v>
      </c>
      <c r="N65">
        <v>6.1130000000000004</v>
      </c>
      <c r="O65">
        <v>1.139</v>
      </c>
      <c r="Q65">
        <v>0.26700000000000002</v>
      </c>
      <c r="R65">
        <v>1</v>
      </c>
      <c r="S65">
        <v>0</v>
      </c>
      <c r="T65">
        <v>0</v>
      </c>
      <c r="V65">
        <v>0</v>
      </c>
      <c r="Y65" s="4">
        <v>43878</v>
      </c>
      <c r="Z65" s="3">
        <v>0.99956018518518519</v>
      </c>
      <c r="AB65">
        <v>1</v>
      </c>
      <c r="AD65" s="7">
        <f t="shared" si="6"/>
        <v>4.2281972084241435</v>
      </c>
      <c r="AE65" s="7">
        <f t="shared" si="7"/>
        <v>5.2248361265964665</v>
      </c>
      <c r="AF65" s="7">
        <f t="shared" si="8"/>
        <v>0.99663891817232297</v>
      </c>
      <c r="AG65" s="7">
        <f t="shared" si="9"/>
        <v>0.23072577918336354</v>
      </c>
      <c r="AJ65">
        <f>ABS(100*(AD65-AD66)/(AVERAGE(AD65:AD66)))</f>
        <v>1.8585045411315029</v>
      </c>
      <c r="AO65">
        <f>ABS(100*(AE65-AE66)/(AVERAGE(AE65:AE66)))</f>
        <v>8.4060535501532581</v>
      </c>
      <c r="AT65">
        <f>ABS(100*(AF65-AF66)/(AVERAGE(AF65:AF66)))</f>
        <v>31.963315841486555</v>
      </c>
      <c r="AY65">
        <f>ABS(100*(AG65-AG66)/(AVERAGE(AG65:AG66)))</f>
        <v>5.4612371499567764</v>
      </c>
      <c r="BC65" s="7">
        <f>AVERAGE(AD65:AD66)</f>
        <v>4.267856360559124</v>
      </c>
      <c r="BD65" s="7">
        <f>AVERAGE(AE65:AE66)</f>
        <v>5.4540722433150197</v>
      </c>
      <c r="BE65" s="7">
        <f>AVERAGE(AF65:AF66)</f>
        <v>1.1862158827558953</v>
      </c>
      <c r="BF65" s="7">
        <f>AVERAGE(AG65:AG66)</f>
        <v>0.23720288522777791</v>
      </c>
    </row>
    <row r="66" spans="1:58" x14ac:dyDescent="0.35">
      <c r="A66">
        <v>63</v>
      </c>
      <c r="B66">
        <v>25</v>
      </c>
      <c r="C66" t="s">
        <v>62</v>
      </c>
      <c r="D66" t="s">
        <v>24</v>
      </c>
      <c r="E66" t="s">
        <v>66</v>
      </c>
      <c r="G66">
        <v>0.3</v>
      </c>
      <c r="H66">
        <v>0.3</v>
      </c>
      <c r="I66">
        <v>2685</v>
      </c>
      <c r="J66">
        <v>3598</v>
      </c>
      <c r="L66">
        <v>1544</v>
      </c>
      <c r="M66">
        <v>5.0640000000000001</v>
      </c>
      <c r="N66">
        <v>6.6349999999999998</v>
      </c>
      <c r="O66">
        <v>1.571</v>
      </c>
      <c r="Q66">
        <v>0.28299999999999997</v>
      </c>
      <c r="R66">
        <v>1</v>
      </c>
      <c r="S66">
        <v>0</v>
      </c>
      <c r="T66">
        <v>0</v>
      </c>
      <c r="V66">
        <v>0</v>
      </c>
      <c r="Y66" s="4">
        <v>43879</v>
      </c>
      <c r="Z66" s="3">
        <v>5.347222222222222E-3</v>
      </c>
      <c r="AB66">
        <v>1</v>
      </c>
      <c r="AD66" s="7">
        <f t="shared" si="6"/>
        <v>4.3075155126941045</v>
      </c>
      <c r="AE66" s="7">
        <f t="shared" si="7"/>
        <v>5.6833083600335721</v>
      </c>
      <c r="AF66" s="7">
        <f t="shared" si="8"/>
        <v>1.3757928473394676</v>
      </c>
      <c r="AG66" s="7">
        <f t="shared" si="9"/>
        <v>0.24367999127219228</v>
      </c>
    </row>
    <row r="67" spans="1:58" x14ac:dyDescent="0.35">
      <c r="A67">
        <v>64</v>
      </c>
      <c r="B67">
        <v>26</v>
      </c>
      <c r="C67" t="s">
        <v>57</v>
      </c>
      <c r="D67" t="s">
        <v>24</v>
      </c>
      <c r="E67" t="s">
        <v>66</v>
      </c>
      <c r="G67">
        <v>0.3</v>
      </c>
      <c r="H67">
        <v>0.3</v>
      </c>
      <c r="I67">
        <v>3133</v>
      </c>
      <c r="J67">
        <v>4073</v>
      </c>
      <c r="L67">
        <v>3747</v>
      </c>
      <c r="M67">
        <v>5.8780000000000001</v>
      </c>
      <c r="N67">
        <v>7.5039999999999996</v>
      </c>
      <c r="O67">
        <v>1.6259999999999999</v>
      </c>
      <c r="Q67">
        <v>0.70799999999999996</v>
      </c>
      <c r="R67">
        <v>1</v>
      </c>
      <c r="S67">
        <v>0</v>
      </c>
      <c r="T67">
        <v>0</v>
      </c>
      <c r="V67">
        <v>0</v>
      </c>
      <c r="Y67" s="4">
        <v>43879</v>
      </c>
      <c r="Z67" s="3">
        <v>1.5532407407407406E-2</v>
      </c>
      <c r="AB67">
        <v>1</v>
      </c>
      <c r="AD67" s="7">
        <f t="shared" si="6"/>
        <v>5.0327114374480351</v>
      </c>
      <c r="AE67" s="7">
        <f t="shared" si="7"/>
        <v>6.4474287490954136</v>
      </c>
      <c r="AF67" s="7">
        <f t="shared" si="8"/>
        <v>1.4147173116473786</v>
      </c>
      <c r="AG67" s="7">
        <f t="shared" si="9"/>
        <v>0.5917059575123107</v>
      </c>
      <c r="AJ67">
        <f>ABS(100*(AD67-AD68)/(AVERAGE(AD67:AD68)))</f>
        <v>0.45131759626227685</v>
      </c>
      <c r="AO67">
        <f>ABS(100*(AE67-AE68)/(AVERAGE(AE67:AE68)))</f>
        <v>0.75133101957345039</v>
      </c>
      <c r="AT67">
        <f>ABS(100*(AF67-AF68)/(AVERAGE(AF67:AF68)))</f>
        <v>1.8259167443379123</v>
      </c>
      <c r="AY67">
        <f>ABS(100*(AG67-AG68)/(AVERAGE(AG67:AG68)))</f>
        <v>1.4577293136412168</v>
      </c>
      <c r="BC67" s="7">
        <f>AVERAGE(AD67:AD68)</f>
        <v>5.0213802511237553</v>
      </c>
      <c r="BD67" s="7">
        <f>AVERAGE(AE67:AE68)</f>
        <v>6.4232986315460927</v>
      </c>
      <c r="BE67" s="7">
        <f>AVERAGE(AF67:AF68)</f>
        <v>1.4019183804223374</v>
      </c>
      <c r="BF67" s="7">
        <f>AVERAGE(AG67:AG68)</f>
        <v>0.59605035790795458</v>
      </c>
    </row>
    <row r="68" spans="1:58" x14ac:dyDescent="0.35">
      <c r="A68">
        <v>65</v>
      </c>
      <c r="B68">
        <v>26</v>
      </c>
      <c r="C68" t="s">
        <v>57</v>
      </c>
      <c r="D68" t="s">
        <v>24</v>
      </c>
      <c r="E68" t="s">
        <v>66</v>
      </c>
      <c r="G68">
        <v>0.3</v>
      </c>
      <c r="H68">
        <v>0.3</v>
      </c>
      <c r="I68">
        <v>3119</v>
      </c>
      <c r="J68">
        <v>4043</v>
      </c>
      <c r="L68">
        <v>3802</v>
      </c>
      <c r="M68">
        <v>5.8529999999999998</v>
      </c>
      <c r="N68">
        <v>7.4489999999999998</v>
      </c>
      <c r="O68">
        <v>1.5960000000000001</v>
      </c>
      <c r="Q68">
        <v>0.71899999999999997</v>
      </c>
      <c r="R68">
        <v>1</v>
      </c>
      <c r="S68">
        <v>0</v>
      </c>
      <c r="T68">
        <v>0</v>
      </c>
      <c r="V68">
        <v>0</v>
      </c>
      <c r="Y68" s="4">
        <v>43879</v>
      </c>
      <c r="Z68" s="3">
        <v>2.1354166666666664E-2</v>
      </c>
      <c r="AB68">
        <v>1</v>
      </c>
      <c r="AD68" s="7">
        <f t="shared" si="6"/>
        <v>5.0100490647994746</v>
      </c>
      <c r="AE68" s="7">
        <f t="shared" si="7"/>
        <v>6.3991685139967709</v>
      </c>
      <c r="AF68" s="7">
        <f t="shared" si="8"/>
        <v>1.3891194491972962</v>
      </c>
      <c r="AG68" s="7">
        <f t="shared" si="9"/>
        <v>0.60039475830359834</v>
      </c>
    </row>
    <row r="69" spans="1:58" x14ac:dyDescent="0.35">
      <c r="A69">
        <v>66</v>
      </c>
      <c r="B69">
        <v>27</v>
      </c>
      <c r="C69" t="s">
        <v>52</v>
      </c>
      <c r="D69" t="s">
        <v>24</v>
      </c>
      <c r="E69" t="s">
        <v>66</v>
      </c>
      <c r="G69">
        <v>0.3</v>
      </c>
      <c r="H69">
        <v>0.3</v>
      </c>
      <c r="I69">
        <v>1367</v>
      </c>
      <c r="J69">
        <v>2291</v>
      </c>
      <c r="L69">
        <v>770</v>
      </c>
      <c r="M69">
        <v>2.6640000000000001</v>
      </c>
      <c r="N69">
        <v>4.2350000000000003</v>
      </c>
      <c r="O69">
        <v>1.57</v>
      </c>
      <c r="Q69">
        <v>0.13200000000000001</v>
      </c>
      <c r="R69">
        <v>1</v>
      </c>
      <c r="S69">
        <v>0</v>
      </c>
      <c r="T69">
        <v>0</v>
      </c>
      <c r="V69">
        <v>0</v>
      </c>
      <c r="Y69" s="4">
        <v>43879</v>
      </c>
      <c r="Z69" s="3">
        <v>3.1180555555555555E-2</v>
      </c>
      <c r="AB69">
        <v>1</v>
      </c>
      <c r="AD69" s="7">
        <f t="shared" si="6"/>
        <v>2.1740150019224966</v>
      </c>
      <c r="AE69" s="7">
        <f t="shared" si="7"/>
        <v>3.5807707842360421</v>
      </c>
      <c r="AF69" s="7">
        <f t="shared" si="8"/>
        <v>1.4067557823135455</v>
      </c>
      <c r="AG69" s="7">
        <f t="shared" si="9"/>
        <v>0.12140486740934538</v>
      </c>
      <c r="AJ69">
        <f>ABS(100*(AD69-AD70)/(AVERAGE(AD69:AD70)))</f>
        <v>1.1842830266858146</v>
      </c>
      <c r="AO69">
        <f>ABS(100*(AE69-AE70)/(AVERAGE(AE69:AE70)))</f>
        <v>8.1450989307256023</v>
      </c>
      <c r="AT69">
        <f>ABS(100*(AF69-AF70)/(AVERAGE(AF69:AF70)))</f>
        <v>17.992950009966812</v>
      </c>
      <c r="AY69">
        <f>ABS(100*(AG69-AG70)/(AVERAGE(AG69:AG70)))</f>
        <v>5.4430980033215306</v>
      </c>
      <c r="BC69" s="7">
        <f>AVERAGE(AD69:AD70)</f>
        <v>2.1869649291502453</v>
      </c>
      <c r="BD69" s="7">
        <f>AVERAGE(AE69:AE70)</f>
        <v>3.7327905247967661</v>
      </c>
      <c r="BE69" s="7">
        <f>AVERAGE(AF69:AF70)</f>
        <v>1.5458255956465206</v>
      </c>
      <c r="BF69" s="7">
        <f>AVERAGE(AG69:AG70)</f>
        <v>0.1248013986277578</v>
      </c>
    </row>
    <row r="70" spans="1:58" x14ac:dyDescent="0.35">
      <c r="A70">
        <v>67</v>
      </c>
      <c r="B70">
        <v>27</v>
      </c>
      <c r="C70" t="s">
        <v>52</v>
      </c>
      <c r="D70" t="s">
        <v>24</v>
      </c>
      <c r="E70" t="s">
        <v>66</v>
      </c>
      <c r="G70">
        <v>0.3</v>
      </c>
      <c r="H70">
        <v>0.3</v>
      </c>
      <c r="I70">
        <v>1383</v>
      </c>
      <c r="J70">
        <v>2480</v>
      </c>
      <c r="L70">
        <v>813</v>
      </c>
      <c r="M70">
        <v>2.694</v>
      </c>
      <c r="N70">
        <v>4.5839999999999996</v>
      </c>
      <c r="O70">
        <v>1.889</v>
      </c>
      <c r="Q70">
        <v>0.13900000000000001</v>
      </c>
      <c r="R70">
        <v>1</v>
      </c>
      <c r="S70">
        <v>0</v>
      </c>
      <c r="T70">
        <v>0</v>
      </c>
      <c r="V70">
        <v>0</v>
      </c>
      <c r="Y70" s="4">
        <v>43879</v>
      </c>
      <c r="Z70" s="3">
        <v>3.681712962962963E-2</v>
      </c>
      <c r="AB70">
        <v>1</v>
      </c>
      <c r="AD70" s="7">
        <f t="shared" si="6"/>
        <v>2.1999148563779944</v>
      </c>
      <c r="AE70" s="7">
        <f t="shared" si="7"/>
        <v>3.8848102653574901</v>
      </c>
      <c r="AF70" s="7">
        <f t="shared" si="8"/>
        <v>1.6848954089794956</v>
      </c>
      <c r="AG70" s="7">
        <f t="shared" si="9"/>
        <v>0.12819792984617021</v>
      </c>
    </row>
    <row r="71" spans="1:58" x14ac:dyDescent="0.35">
      <c r="A71">
        <v>68</v>
      </c>
      <c r="B71">
        <v>28</v>
      </c>
      <c r="C71" t="s">
        <v>50</v>
      </c>
      <c r="D71" t="s">
        <v>24</v>
      </c>
      <c r="E71" t="s">
        <v>66</v>
      </c>
      <c r="G71">
        <v>0.3</v>
      </c>
      <c r="H71">
        <v>0.3</v>
      </c>
      <c r="I71">
        <v>2040</v>
      </c>
      <c r="J71">
        <v>4752</v>
      </c>
      <c r="L71">
        <v>2228</v>
      </c>
      <c r="M71">
        <v>3.89</v>
      </c>
      <c r="N71">
        <v>8.7420000000000009</v>
      </c>
      <c r="O71">
        <v>4.8520000000000003</v>
      </c>
      <c r="Q71">
        <v>0.41699999999999998</v>
      </c>
      <c r="R71">
        <v>1</v>
      </c>
      <c r="S71">
        <v>0</v>
      </c>
      <c r="T71">
        <v>0</v>
      </c>
      <c r="V71">
        <v>0</v>
      </c>
      <c r="Y71" s="4">
        <v>43879</v>
      </c>
      <c r="Z71" s="3">
        <v>4.6851851851851846E-2</v>
      </c>
      <c r="AB71">
        <v>1</v>
      </c>
      <c r="AD71" s="7">
        <f t="shared" si="6"/>
        <v>3.263427629956861</v>
      </c>
      <c r="AE71" s="7">
        <f t="shared" si="7"/>
        <v>7.5397187368280241</v>
      </c>
      <c r="AF71" s="7">
        <f t="shared" si="8"/>
        <v>4.2762911068711631</v>
      </c>
      <c r="AG71" s="7">
        <f t="shared" si="9"/>
        <v>0.35173707747656863</v>
      </c>
      <c r="AJ71">
        <f>ABS(100*(AD71-AD72)/(AVERAGE(AD71:AD72)))</f>
        <v>4.8402045252601846</v>
      </c>
      <c r="AO71">
        <f>ABS(100*(AE71-AE72)/(AVERAGE(AE71:AE72)))</f>
        <v>4.0266290295465144</v>
      </c>
      <c r="AT71">
        <f>ABS(100*(AF71-AF72)/(AVERAGE(AF71:AF72)))</f>
        <v>11.354825315720033</v>
      </c>
      <c r="AY71">
        <f>ABS(100*(AG71-AG72)/(AVERAGE(AG71:AG72)))</f>
        <v>1.5844335917929961</v>
      </c>
      <c r="BC71" s="7">
        <f>AVERAGE(AD71:AD72)</f>
        <v>3.3443646751302909</v>
      </c>
      <c r="BD71" s="7">
        <f>AVERAGE(AE71:AE72)</f>
        <v>7.390916345273876</v>
      </c>
      <c r="BE71" s="7">
        <f>AVERAGE(AF71:AF72)</f>
        <v>4.0465516701435851</v>
      </c>
      <c r="BF71" s="7">
        <f>AVERAGE(AG71:AG72)</f>
        <v>0.34897245904297713</v>
      </c>
    </row>
    <row r="72" spans="1:58" x14ac:dyDescent="0.35">
      <c r="A72">
        <v>69</v>
      </c>
      <c r="B72">
        <v>28</v>
      </c>
      <c r="C72" t="s">
        <v>50</v>
      </c>
      <c r="D72" t="s">
        <v>24</v>
      </c>
      <c r="E72" t="s">
        <v>66</v>
      </c>
      <c r="G72">
        <v>0.3</v>
      </c>
      <c r="H72">
        <v>0.3</v>
      </c>
      <c r="I72">
        <v>2140</v>
      </c>
      <c r="J72">
        <v>4567</v>
      </c>
      <c r="L72">
        <v>2193</v>
      </c>
      <c r="M72">
        <v>4.0720000000000001</v>
      </c>
      <c r="N72">
        <v>8.4060000000000006</v>
      </c>
      <c r="O72">
        <v>4.3330000000000002</v>
      </c>
      <c r="Q72">
        <v>0.41</v>
      </c>
      <c r="R72">
        <v>1</v>
      </c>
      <c r="S72">
        <v>0</v>
      </c>
      <c r="T72">
        <v>0</v>
      </c>
      <c r="V72">
        <v>0</v>
      </c>
      <c r="Y72" s="4">
        <v>43879</v>
      </c>
      <c r="Z72" s="3">
        <v>5.2673611111111109E-2</v>
      </c>
      <c r="AB72">
        <v>1</v>
      </c>
      <c r="AD72" s="7">
        <f t="shared" si="6"/>
        <v>3.4253017203037204</v>
      </c>
      <c r="AE72" s="7">
        <f t="shared" si="7"/>
        <v>7.2421139537197279</v>
      </c>
      <c r="AF72" s="7">
        <f t="shared" si="8"/>
        <v>3.8168122334160075</v>
      </c>
      <c r="AG72" s="7">
        <f t="shared" si="9"/>
        <v>0.34620784060938564</v>
      </c>
    </row>
    <row r="73" spans="1:58" x14ac:dyDescent="0.35">
      <c r="A73">
        <v>70</v>
      </c>
      <c r="B73">
        <v>29</v>
      </c>
      <c r="C73" t="s">
        <v>55</v>
      </c>
      <c r="D73" t="s">
        <v>24</v>
      </c>
      <c r="E73" t="s">
        <v>66</v>
      </c>
      <c r="G73">
        <v>0.3</v>
      </c>
      <c r="H73">
        <v>0.3</v>
      </c>
      <c r="I73">
        <v>1827</v>
      </c>
      <c r="J73">
        <v>2424</v>
      </c>
      <c r="L73">
        <v>813</v>
      </c>
      <c r="M73">
        <v>3.5030000000000001</v>
      </c>
      <c r="N73">
        <v>4.4790000000000001</v>
      </c>
      <c r="O73">
        <v>0.97699999999999998</v>
      </c>
      <c r="Q73">
        <v>0.13900000000000001</v>
      </c>
      <c r="R73">
        <v>1</v>
      </c>
      <c r="S73">
        <v>0</v>
      </c>
      <c r="T73">
        <v>0</v>
      </c>
      <c r="V73">
        <v>0</v>
      </c>
      <c r="Y73" s="4">
        <v>43879</v>
      </c>
      <c r="Z73" s="3">
        <v>6.2488425925925926E-2</v>
      </c>
      <c r="AB73">
        <v>1</v>
      </c>
      <c r="AD73" s="7">
        <f t="shared" si="6"/>
        <v>2.9186358175180507</v>
      </c>
      <c r="AE73" s="7">
        <f t="shared" si="7"/>
        <v>3.7947244931733577</v>
      </c>
      <c r="AF73" s="7">
        <f t="shared" si="8"/>
        <v>0.87608867565530701</v>
      </c>
      <c r="AG73" s="7">
        <f t="shared" si="9"/>
        <v>0.12819792984617021</v>
      </c>
      <c r="AJ73">
        <f>ABS(100*(AD73-AD74)/(AVERAGE(AD73:AD74)))</f>
        <v>0.16652526842116261</v>
      </c>
      <c r="AO73">
        <f>ABS(100*(AE73-AE74)/(AVERAGE(AE73:AE74)))</f>
        <v>0.25467824790000543</v>
      </c>
      <c r="AT73">
        <f>ABS(100*(AF73-AF74)/(AVERAGE(AF73:AF74)))</f>
        <v>0.54891553278029448</v>
      </c>
      <c r="AY73">
        <f>ABS(100*(AG73-AG74)/(AVERAGE(AG73:AG74)))</f>
        <v>0.36900764447011497</v>
      </c>
      <c r="BC73" s="7">
        <f>AVERAGE(AD73:AD74)</f>
        <v>2.9162077061628473</v>
      </c>
      <c r="BD73" s="7">
        <f>AVERAGE(AE73:AE74)</f>
        <v>3.7898984696634939</v>
      </c>
      <c r="BE73" s="7">
        <f>AVERAGE(AF73:AF74)</f>
        <v>0.87369076350064612</v>
      </c>
      <c r="BF73" s="7">
        <f>AVERAGE(AG73:AG74)</f>
        <v>0.12843489714047807</v>
      </c>
    </row>
    <row r="74" spans="1:58" x14ac:dyDescent="0.35">
      <c r="A74">
        <v>71</v>
      </c>
      <c r="B74">
        <v>29</v>
      </c>
      <c r="C74" t="s">
        <v>55</v>
      </c>
      <c r="D74" t="s">
        <v>24</v>
      </c>
      <c r="E74" t="s">
        <v>66</v>
      </c>
      <c r="G74">
        <v>0.3</v>
      </c>
      <c r="H74">
        <v>0.3</v>
      </c>
      <c r="I74">
        <v>1824</v>
      </c>
      <c r="J74">
        <v>2418</v>
      </c>
      <c r="L74">
        <v>816</v>
      </c>
      <c r="M74">
        <v>3.4969999999999999</v>
      </c>
      <c r="N74">
        <v>4.4690000000000003</v>
      </c>
      <c r="O74">
        <v>0.97199999999999998</v>
      </c>
      <c r="Q74">
        <v>0.13900000000000001</v>
      </c>
      <c r="R74">
        <v>1</v>
      </c>
      <c r="S74">
        <v>0</v>
      </c>
      <c r="T74">
        <v>0</v>
      </c>
      <c r="V74">
        <v>0</v>
      </c>
      <c r="Y74" s="4">
        <v>43879</v>
      </c>
      <c r="Z74" s="3">
        <v>6.8101851851851858E-2</v>
      </c>
      <c r="AB74">
        <v>1</v>
      </c>
      <c r="AD74" s="7">
        <f t="shared" si="6"/>
        <v>2.9137795948076444</v>
      </c>
      <c r="AE74" s="7">
        <f t="shared" si="7"/>
        <v>3.7850724461536296</v>
      </c>
      <c r="AF74" s="7">
        <f t="shared" si="8"/>
        <v>0.87129285134598522</v>
      </c>
      <c r="AG74" s="7">
        <f t="shared" si="9"/>
        <v>0.1286718644347859</v>
      </c>
    </row>
    <row r="75" spans="1:58" x14ac:dyDescent="0.35">
      <c r="A75">
        <v>72</v>
      </c>
      <c r="B75">
        <v>30</v>
      </c>
      <c r="C75" t="s">
        <v>63</v>
      </c>
      <c r="D75" t="s">
        <v>24</v>
      </c>
      <c r="E75" t="s">
        <v>66</v>
      </c>
      <c r="G75">
        <v>0.3</v>
      </c>
      <c r="H75">
        <v>0.3</v>
      </c>
      <c r="I75">
        <v>1712</v>
      </c>
      <c r="J75">
        <v>3146</v>
      </c>
      <c r="L75">
        <v>1364</v>
      </c>
      <c r="M75">
        <v>3.2930000000000001</v>
      </c>
      <c r="N75">
        <v>5.806</v>
      </c>
      <c r="O75">
        <v>2.5139999999999998</v>
      </c>
      <c r="Q75">
        <v>0.247</v>
      </c>
      <c r="R75">
        <v>1</v>
      </c>
      <c r="S75">
        <v>0</v>
      </c>
      <c r="T75">
        <v>0</v>
      </c>
      <c r="V75">
        <v>0</v>
      </c>
      <c r="Y75" s="4">
        <v>43879</v>
      </c>
      <c r="Z75" s="3">
        <v>7.8043981481481492E-2</v>
      </c>
      <c r="AB75">
        <v>1</v>
      </c>
      <c r="AD75" s="7">
        <f t="shared" si="6"/>
        <v>2.7324806136191619</v>
      </c>
      <c r="AE75" s="7">
        <f t="shared" si="7"/>
        <v>4.9561874845473559</v>
      </c>
      <c r="AF75" s="7">
        <f t="shared" si="8"/>
        <v>2.223706870928194</v>
      </c>
      <c r="AG75" s="7">
        <f t="shared" si="9"/>
        <v>0.21524391595525116</v>
      </c>
      <c r="AJ75">
        <f>ABS(100*(AD75-AD76)/(AVERAGE(AD75:AD76)))</f>
        <v>1.8197524644344847</v>
      </c>
      <c r="AO75">
        <f>ABS(100*(AE75-AE76)/(AVERAGE(AE75:AE76)))</f>
        <v>0.58595394089840902</v>
      </c>
      <c r="AT75">
        <f>ABS(100*(AF75-AF76)/(AVERAGE(AF75:AF76)))</f>
        <v>3.6232645374463077</v>
      </c>
      <c r="AY75">
        <f>ABS(100*(AG75-AG76)/(AVERAGE(AG75:AG76)))</f>
        <v>3.3201219244591673</v>
      </c>
      <c r="BB75" s="2"/>
      <c r="BC75" s="7">
        <f>AVERAGE(AD75:AD76)</f>
        <v>2.7575710976229253</v>
      </c>
      <c r="BD75" s="7">
        <f>AVERAGE(AE75:AE76)</f>
        <v>4.9417094140177635</v>
      </c>
      <c r="BE75" s="7">
        <f>AVERAGE(AF75:AF76)</f>
        <v>2.1841383163948382</v>
      </c>
      <c r="BF75" s="7">
        <f>AVERAGE(AG75:AG76)</f>
        <v>0.2188774144679714</v>
      </c>
    </row>
    <row r="76" spans="1:58" x14ac:dyDescent="0.35">
      <c r="A76">
        <v>73</v>
      </c>
      <c r="B76">
        <v>30</v>
      </c>
      <c r="C76" t="s">
        <v>63</v>
      </c>
      <c r="D76" t="s">
        <v>24</v>
      </c>
      <c r="E76" t="s">
        <v>66</v>
      </c>
      <c r="G76">
        <v>0.3</v>
      </c>
      <c r="H76">
        <v>0.3</v>
      </c>
      <c r="I76">
        <v>1743</v>
      </c>
      <c r="J76">
        <v>3128</v>
      </c>
      <c r="L76">
        <v>1410</v>
      </c>
      <c r="M76">
        <v>3.35</v>
      </c>
      <c r="N76">
        <v>5.774</v>
      </c>
      <c r="O76">
        <v>2.4239999999999999</v>
      </c>
      <c r="Q76">
        <v>0.25600000000000001</v>
      </c>
      <c r="R76">
        <v>1</v>
      </c>
      <c r="S76">
        <v>0</v>
      </c>
      <c r="T76">
        <v>0</v>
      </c>
      <c r="V76">
        <v>0</v>
      </c>
      <c r="Y76" s="4">
        <v>43879</v>
      </c>
      <c r="Z76" s="3">
        <v>8.3773148148148138E-2</v>
      </c>
      <c r="AB76">
        <v>1</v>
      </c>
      <c r="AD76" s="7">
        <f t="shared" si="6"/>
        <v>2.7826615816266882</v>
      </c>
      <c r="AE76" s="7">
        <f t="shared" si="7"/>
        <v>4.9272313434881712</v>
      </c>
      <c r="AF76" s="7">
        <f t="shared" si="8"/>
        <v>2.144569761861483</v>
      </c>
      <c r="AG76" s="7">
        <f t="shared" si="9"/>
        <v>0.22251091298069164</v>
      </c>
    </row>
    <row r="77" spans="1:58" x14ac:dyDescent="0.35">
      <c r="A77">
        <v>74</v>
      </c>
      <c r="B77">
        <v>31</v>
      </c>
      <c r="C77" t="s">
        <v>75</v>
      </c>
      <c r="D77" t="s">
        <v>24</v>
      </c>
      <c r="E77" t="s">
        <v>66</v>
      </c>
      <c r="G77">
        <v>0.3</v>
      </c>
      <c r="H77">
        <v>0.3</v>
      </c>
      <c r="I77">
        <v>3347</v>
      </c>
      <c r="J77">
        <v>6093</v>
      </c>
      <c r="L77">
        <v>2904</v>
      </c>
      <c r="M77">
        <v>6.2679999999999998</v>
      </c>
      <c r="N77">
        <v>11.18</v>
      </c>
      <c r="O77">
        <v>4.9130000000000003</v>
      </c>
      <c r="Q77">
        <v>0.54800000000000004</v>
      </c>
      <c r="R77">
        <v>1</v>
      </c>
      <c r="S77">
        <v>0</v>
      </c>
      <c r="T77">
        <v>0</v>
      </c>
      <c r="V77">
        <v>0</v>
      </c>
      <c r="Y77" s="4">
        <v>43879</v>
      </c>
      <c r="Z77" s="3">
        <v>9.4062499999999993E-2</v>
      </c>
      <c r="AB77">
        <v>1</v>
      </c>
      <c r="AD77" s="7">
        <f t="shared" ref="AD77:AD87" si="14">((I77*$E$8)+$E$9)*1000/G77</f>
        <v>5.3791219907903134</v>
      </c>
      <c r="AE77" s="7">
        <f t="shared" ref="AE77:AE87" si="15">((J77*$G$8)+$G$9)*1000/H77</f>
        <v>9.696951245737349</v>
      </c>
      <c r="AF77" s="7">
        <f t="shared" ref="AF77:AF87" si="16">AE77-AD77</f>
        <v>4.3178292549470356</v>
      </c>
      <c r="AG77" s="7">
        <f t="shared" ref="AG77:AG87" si="17">((L77*$I$8)+$I$9)*1000/H77</f>
        <v>0.45853033811130312</v>
      </c>
      <c r="AJ77">
        <f>ABS(100*(AD77-AD78)/(AVERAGE(AD77:AD78)))</f>
        <v>0.18072134576033183</v>
      </c>
      <c r="AL77">
        <f>100*((AVERAGE(AD77:AD78)*50)-(AVERAGE(AD75:AD76)*50))/(1000*0.15)</f>
        <v>87.223155681899428</v>
      </c>
      <c r="AO77">
        <f>ABS(100*(AE77-AE78)/(AVERAGE(AE77:AE78)))</f>
        <v>4.9191624609035278</v>
      </c>
      <c r="AQ77">
        <f>100*((AVERAGE(AE77:AE78)*50)-(AVERAGE(AE75:AE76)*50))/(2000*0.15)</f>
        <v>83.329339270322919</v>
      </c>
      <c r="AT77">
        <f>ABS(100*(AF77-AF78)/(AVERAGE(AF77:AF78)))</f>
        <v>10.92023684917104</v>
      </c>
      <c r="AV77">
        <f>100*((AVERAGE(AF77:AF78)*50)-(AVERAGE(AF75:AF76)*50))/(1000*0.15)</f>
        <v>79.435522858746367</v>
      </c>
      <c r="AY77">
        <f>ABS(100*(AG77-AG78)/(AVERAGE(AG77:AG78)))</f>
        <v>8.6369128889140239</v>
      </c>
      <c r="BA77">
        <f>100*((AVERAGE(AG77:AG78)*50)-(AVERAGE(AG75:AG76)*50))/(100*0.15)</f>
        <v>86.782689115405574</v>
      </c>
      <c r="BC77" s="7">
        <f>AVERAGE(AD77:AD78)</f>
        <v>5.3742657680799084</v>
      </c>
      <c r="BD77" s="7">
        <f>AVERAGE(AE77:AE78)</f>
        <v>9.9414697702371377</v>
      </c>
      <c r="BE77" s="7">
        <f>AVERAGE(AF77:AF78)</f>
        <v>4.5672040021572293</v>
      </c>
      <c r="BF77" s="7">
        <f>AVERAGE(AG77:AG78)</f>
        <v>0.47922548181418811</v>
      </c>
    </row>
    <row r="78" spans="1:58" x14ac:dyDescent="0.35">
      <c r="A78">
        <v>75</v>
      </c>
      <c r="B78">
        <v>31</v>
      </c>
      <c r="C78" t="s">
        <v>75</v>
      </c>
      <c r="D78" t="s">
        <v>24</v>
      </c>
      <c r="E78" t="s">
        <v>66</v>
      </c>
      <c r="G78">
        <v>0.3</v>
      </c>
      <c r="H78">
        <v>0.3</v>
      </c>
      <c r="I78">
        <v>3341</v>
      </c>
      <c r="J78">
        <v>6397</v>
      </c>
      <c r="L78">
        <v>3166</v>
      </c>
      <c r="M78">
        <v>6.2569999999999997</v>
      </c>
      <c r="N78">
        <v>11.731</v>
      </c>
      <c r="O78">
        <v>5.4740000000000002</v>
      </c>
      <c r="Q78">
        <v>0.59799999999999998</v>
      </c>
      <c r="R78">
        <v>1</v>
      </c>
      <c r="S78">
        <v>0</v>
      </c>
      <c r="T78">
        <v>0</v>
      </c>
      <c r="V78">
        <v>0</v>
      </c>
      <c r="Y78" s="4">
        <v>43879</v>
      </c>
      <c r="Z78" s="3">
        <v>0.10002314814814815</v>
      </c>
      <c r="AB78">
        <v>1</v>
      </c>
      <c r="AD78" s="7">
        <f t="shared" si="14"/>
        <v>5.3694095453695025</v>
      </c>
      <c r="AE78" s="7">
        <f t="shared" si="15"/>
        <v>10.185988294736926</v>
      </c>
      <c r="AF78" s="7">
        <f t="shared" si="16"/>
        <v>4.8165787493674239</v>
      </c>
      <c r="AG78" s="7">
        <f t="shared" si="17"/>
        <v>0.49992062551707306</v>
      </c>
    </row>
    <row r="79" spans="1:58" x14ac:dyDescent="0.35">
      <c r="A79">
        <v>76</v>
      </c>
      <c r="B79">
        <v>32</v>
      </c>
      <c r="C79" t="s">
        <v>76</v>
      </c>
      <c r="D79" t="s">
        <v>24</v>
      </c>
      <c r="E79" t="s">
        <v>66</v>
      </c>
      <c r="G79">
        <v>0.3</v>
      </c>
      <c r="H79">
        <v>0.3</v>
      </c>
      <c r="I79">
        <v>2353</v>
      </c>
      <c r="J79">
        <v>3433</v>
      </c>
      <c r="L79">
        <v>1531</v>
      </c>
      <c r="M79">
        <v>4.46</v>
      </c>
      <c r="N79">
        <v>6.3330000000000002</v>
      </c>
      <c r="O79">
        <v>1.873</v>
      </c>
      <c r="Q79">
        <v>0.28000000000000003</v>
      </c>
      <c r="R79">
        <v>1</v>
      </c>
      <c r="S79">
        <v>0</v>
      </c>
      <c r="T79">
        <v>0</v>
      </c>
      <c r="V79">
        <v>0</v>
      </c>
      <c r="Y79" s="4">
        <v>43879</v>
      </c>
      <c r="Z79" s="3">
        <v>0.11001157407407407</v>
      </c>
      <c r="AB79">
        <v>1</v>
      </c>
      <c r="AD79" s="7">
        <f t="shared" si="14"/>
        <v>3.7700935327425311</v>
      </c>
      <c r="AE79" s="7">
        <f t="shared" si="15"/>
        <v>5.4178770669910374</v>
      </c>
      <c r="AF79" s="7">
        <f t="shared" si="16"/>
        <v>1.6477835342485063</v>
      </c>
      <c r="AG79" s="7">
        <f t="shared" si="17"/>
        <v>0.24162627472152431</v>
      </c>
      <c r="AJ79">
        <f>ABS(100*(AD79-AD80)/(AVERAGE(AD79:AD80)))</f>
        <v>0.3856820430709938</v>
      </c>
      <c r="AK79">
        <f>ABS(100*((AVERAGE(AD79:AD80)-AVERAGE(AD65:AD66))/(AVERAGE(AD65:AD66,AD79:AD80))))</f>
        <v>12.193019616073739</v>
      </c>
      <c r="AO79">
        <f>ABS(100*(AE79-AE80)/(AVERAGE(AE79:AE80)))</f>
        <v>0.59208141936039671</v>
      </c>
      <c r="AP79">
        <f>ABS(100*((AVERAGE(AE79:AE80)-AVERAGE(AE65:AE66))/(AVERAGE(AE65:AE66,AE79:AE80))))</f>
        <v>0.36936746331292541</v>
      </c>
      <c r="AT79">
        <f>ABS(100*(AF79-AF80)/(AVERAGE(AF79:AF80)))</f>
        <v>1.0627170890461264</v>
      </c>
      <c r="AU79">
        <f>ABS(100*((AVERAGE(AF79:AF80)-AVERAGE(AF65:AF66))/(AVERAGE(AF65:AF66,AF79:AF80))))</f>
        <v>33.092005065684802</v>
      </c>
      <c r="AY79">
        <f>ABS(100*(AG79-AG80)/(AVERAGE(AG79:AG80)))</f>
        <v>0.5216853897285515</v>
      </c>
      <c r="AZ79">
        <f>ABS(100*((AVERAGE(AG79:AG80)-AVERAGE(AG65:AG66))/(AVERAGE(AG65:AG66,AG79:AG80))))</f>
        <v>2.1087435731703805</v>
      </c>
      <c r="BC79" s="7">
        <f>AVERAGE(AD79:AD80)</f>
        <v>3.7773778668081395</v>
      </c>
      <c r="BD79" s="7">
        <f>AVERAGE(AE79:AE80)</f>
        <v>5.4339638120239186</v>
      </c>
      <c r="BE79" s="7">
        <f>AVERAGE(AF79:AF80)</f>
        <v>1.6565859452157785</v>
      </c>
      <c r="BF79" s="7">
        <f>AVERAGE(AG79:AG80)</f>
        <v>0.2422581875063452</v>
      </c>
    </row>
    <row r="80" spans="1:58" x14ac:dyDescent="0.35">
      <c r="A80">
        <v>77</v>
      </c>
      <c r="B80">
        <v>32</v>
      </c>
      <c r="C80" t="s">
        <v>76</v>
      </c>
      <c r="D80" t="s">
        <v>24</v>
      </c>
      <c r="E80" t="s">
        <v>66</v>
      </c>
      <c r="G80">
        <v>0.3</v>
      </c>
      <c r="H80">
        <v>0.3</v>
      </c>
      <c r="I80">
        <v>2362</v>
      </c>
      <c r="J80">
        <v>3453</v>
      </c>
      <c r="L80">
        <v>1539</v>
      </c>
      <c r="M80">
        <v>4.476</v>
      </c>
      <c r="N80">
        <v>6.3689999999999998</v>
      </c>
      <c r="O80">
        <v>1.8939999999999999</v>
      </c>
      <c r="Q80">
        <v>0.28199999999999997</v>
      </c>
      <c r="R80">
        <v>1</v>
      </c>
      <c r="S80">
        <v>0</v>
      </c>
      <c r="T80">
        <v>0</v>
      </c>
      <c r="V80">
        <v>0</v>
      </c>
      <c r="Y80" s="4">
        <v>43879</v>
      </c>
      <c r="Z80" s="3">
        <v>0.11576388888888889</v>
      </c>
      <c r="AB80">
        <v>1</v>
      </c>
      <c r="AD80" s="7">
        <f t="shared" si="14"/>
        <v>3.7846622008737483</v>
      </c>
      <c r="AE80" s="7">
        <f t="shared" si="15"/>
        <v>5.450050557056799</v>
      </c>
      <c r="AF80" s="7">
        <f t="shared" si="16"/>
        <v>1.6653883561830507</v>
      </c>
      <c r="AG80" s="7">
        <f t="shared" si="17"/>
        <v>0.24289010029116612</v>
      </c>
    </row>
    <row r="81" spans="1:58" x14ac:dyDescent="0.35">
      <c r="A81">
        <v>78</v>
      </c>
      <c r="B81">
        <v>2</v>
      </c>
      <c r="D81" t="s">
        <v>46</v>
      </c>
      <c r="Y81" s="4">
        <v>43879</v>
      </c>
      <c r="Z81" s="3">
        <v>0.11976851851851851</v>
      </c>
      <c r="AB81">
        <v>1</v>
      </c>
      <c r="AD81" s="7" t="e">
        <f t="shared" si="14"/>
        <v>#DIV/0!</v>
      </c>
      <c r="AE81" s="7" t="e">
        <f t="shared" si="15"/>
        <v>#DIV/0!</v>
      </c>
      <c r="AF81" s="7" t="e">
        <f t="shared" si="16"/>
        <v>#DIV/0!</v>
      </c>
      <c r="AG81" s="7" t="e">
        <f t="shared" si="17"/>
        <v>#DIV/0!</v>
      </c>
    </row>
    <row r="82" spans="1:58" x14ac:dyDescent="0.35">
      <c r="A82">
        <v>79</v>
      </c>
      <c r="B82">
        <v>3</v>
      </c>
      <c r="C82" t="s">
        <v>44</v>
      </c>
      <c r="D82" t="s">
        <v>24</v>
      </c>
      <c r="E82" t="s">
        <v>66</v>
      </c>
      <c r="G82">
        <v>0.3</v>
      </c>
      <c r="H82">
        <v>0.3</v>
      </c>
      <c r="I82">
        <v>51</v>
      </c>
      <c r="J82">
        <v>134</v>
      </c>
      <c r="L82">
        <v>146</v>
      </c>
      <c r="M82">
        <v>0.10299999999999999</v>
      </c>
      <c r="N82">
        <v>0.248</v>
      </c>
      <c r="O82">
        <v>0.14499999999999999</v>
      </c>
      <c r="Q82">
        <v>2.5000000000000001E-2</v>
      </c>
      <c r="R82">
        <v>1</v>
      </c>
      <c r="S82">
        <v>0</v>
      </c>
      <c r="T82">
        <v>0</v>
      </c>
      <c r="V82">
        <v>0</v>
      </c>
      <c r="Y82" s="4">
        <v>43879</v>
      </c>
      <c r="Z82" s="3">
        <v>0.12922453703703704</v>
      </c>
      <c r="AB82">
        <v>1</v>
      </c>
      <c r="AD82" s="7">
        <f t="shared" si="14"/>
        <v>4.3751972957826374E-2</v>
      </c>
      <c r="AE82" s="7">
        <f t="shared" si="15"/>
        <v>0.11085988064363823</v>
      </c>
      <c r="AF82" s="7">
        <f t="shared" si="16"/>
        <v>6.710790768581186E-2</v>
      </c>
      <c r="AG82" s="7">
        <f t="shared" si="17"/>
        <v>2.2826472977282769E-2</v>
      </c>
    </row>
    <row r="83" spans="1:58" x14ac:dyDescent="0.35">
      <c r="A83">
        <v>80</v>
      </c>
      <c r="B83">
        <v>3</v>
      </c>
      <c r="C83" t="s">
        <v>44</v>
      </c>
      <c r="D83" t="s">
        <v>24</v>
      </c>
      <c r="E83" t="s">
        <v>66</v>
      </c>
      <c r="G83">
        <v>0.3</v>
      </c>
      <c r="H83">
        <v>0.3</v>
      </c>
      <c r="I83">
        <v>36</v>
      </c>
      <c r="J83">
        <v>112</v>
      </c>
      <c r="L83">
        <v>150</v>
      </c>
      <c r="M83">
        <v>7.3999999999999996E-2</v>
      </c>
      <c r="N83">
        <v>0.20799999999999999</v>
      </c>
      <c r="O83">
        <v>0.13400000000000001</v>
      </c>
      <c r="Q83">
        <v>2.5999999999999999E-2</v>
      </c>
      <c r="R83">
        <v>1</v>
      </c>
      <c r="S83">
        <v>0</v>
      </c>
      <c r="T83">
        <v>0</v>
      </c>
      <c r="V83">
        <v>0</v>
      </c>
      <c r="Y83" s="4">
        <v>43879</v>
      </c>
      <c r="Z83" s="3">
        <v>0.13461805555555556</v>
      </c>
      <c r="AB83">
        <v>1</v>
      </c>
      <c r="AD83" s="7">
        <f t="shared" si="14"/>
        <v>1.9470859405797451E-2</v>
      </c>
      <c r="AE83" s="7">
        <f t="shared" si="15"/>
        <v>7.5469041571300299E-2</v>
      </c>
      <c r="AF83" s="7">
        <f t="shared" si="16"/>
        <v>5.5998182165502848E-2</v>
      </c>
      <c r="AG83" s="7">
        <f t="shared" si="17"/>
        <v>2.3458385762103684E-2</v>
      </c>
    </row>
    <row r="84" spans="1:58" x14ac:dyDescent="0.35">
      <c r="A84">
        <v>81</v>
      </c>
      <c r="B84">
        <v>1</v>
      </c>
      <c r="C84" t="s">
        <v>45</v>
      </c>
      <c r="D84" t="s">
        <v>24</v>
      </c>
      <c r="E84" t="s">
        <v>66</v>
      </c>
      <c r="G84">
        <v>0.3</v>
      </c>
      <c r="H84">
        <v>0.3</v>
      </c>
      <c r="I84">
        <v>4405</v>
      </c>
      <c r="J84">
        <v>4553</v>
      </c>
      <c r="L84">
        <v>6266</v>
      </c>
      <c r="M84">
        <v>8.1890000000000001</v>
      </c>
      <c r="N84">
        <v>8.3800000000000008</v>
      </c>
      <c r="O84">
        <v>0.191</v>
      </c>
      <c r="Q84">
        <v>1.1679999999999999</v>
      </c>
      <c r="R84">
        <v>1</v>
      </c>
      <c r="S84">
        <v>0</v>
      </c>
      <c r="T84">
        <v>0</v>
      </c>
      <c r="V84">
        <v>0</v>
      </c>
      <c r="Y84" s="4">
        <v>43879</v>
      </c>
      <c r="Z84" s="3">
        <v>0.14467592592592593</v>
      </c>
      <c r="AB84">
        <v>1</v>
      </c>
      <c r="AD84" s="7">
        <f t="shared" si="14"/>
        <v>7.0917498666600878</v>
      </c>
      <c r="AE84" s="7">
        <f t="shared" si="15"/>
        <v>7.2195925106736949</v>
      </c>
      <c r="AF84" s="7">
        <f t="shared" si="16"/>
        <v>0.12784264401360712</v>
      </c>
      <c r="AG84" s="7">
        <f t="shared" si="17"/>
        <v>0.98965303375328151</v>
      </c>
      <c r="AJ84">
        <f>ABS(100*(AD84-AD85)/(AVERAGE(AD84:AD85)))</f>
        <v>0.75042153262836631</v>
      </c>
      <c r="AO84">
        <f>ABS(100*(AE84-AE85)/(AVERAGE(AE84:AE85)))</f>
        <v>0.66623527122105775</v>
      </c>
      <c r="AT84">
        <f>ABS(100*(AF84-AF85)/(AVERAGE(AF84:AF85)))</f>
        <v>4.1178900528715099</v>
      </c>
      <c r="AY84">
        <f>ABS(100*(AG84-AG85)/(AVERAGE(AG84:AG85)))</f>
        <v>2.0382394940786925</v>
      </c>
      <c r="BC84" s="7">
        <f>AVERAGE(AD84:AD85)</f>
        <v>7.1184590915673187</v>
      </c>
      <c r="BD84" s="7">
        <f>AVERAGE(AE84:AE85)</f>
        <v>7.2437226282230167</v>
      </c>
      <c r="BE84" s="7">
        <f>AVERAGE(AF84:AF85)</f>
        <v>0.12526353665569712</v>
      </c>
      <c r="BF84" s="7">
        <f>AVERAGE(AG84:AG85)</f>
        <v>0.99984262740851881</v>
      </c>
    </row>
    <row r="85" spans="1:58" x14ac:dyDescent="0.35">
      <c r="A85">
        <v>82</v>
      </c>
      <c r="B85">
        <v>1</v>
      </c>
      <c r="C85" t="s">
        <v>45</v>
      </c>
      <c r="D85" t="s">
        <v>24</v>
      </c>
      <c r="E85" t="s">
        <v>66</v>
      </c>
      <c r="G85">
        <v>0.3</v>
      </c>
      <c r="H85">
        <v>0.3</v>
      </c>
      <c r="I85">
        <v>4438</v>
      </c>
      <c r="J85">
        <v>4583</v>
      </c>
      <c r="L85">
        <v>6395</v>
      </c>
      <c r="M85">
        <v>8.25</v>
      </c>
      <c r="N85">
        <v>8.4350000000000005</v>
      </c>
      <c r="O85">
        <v>0.186</v>
      </c>
      <c r="Q85">
        <v>1.1910000000000001</v>
      </c>
      <c r="R85">
        <v>1</v>
      </c>
      <c r="S85">
        <v>0</v>
      </c>
      <c r="T85">
        <v>0</v>
      </c>
      <c r="V85">
        <v>0</v>
      </c>
      <c r="Y85" s="4">
        <v>43879</v>
      </c>
      <c r="Z85" s="3">
        <v>0.15061342592592594</v>
      </c>
      <c r="AB85">
        <v>1</v>
      </c>
      <c r="AD85" s="7">
        <f t="shared" si="14"/>
        <v>7.1451683164745505</v>
      </c>
      <c r="AE85" s="7">
        <f t="shared" si="15"/>
        <v>7.2678527457723376</v>
      </c>
      <c r="AF85" s="7">
        <f t="shared" si="16"/>
        <v>0.12268442929778711</v>
      </c>
      <c r="AG85" s="7">
        <f t="shared" si="17"/>
        <v>1.010032221063756</v>
      </c>
    </row>
    <row r="86" spans="1:58" x14ac:dyDescent="0.35">
      <c r="A86">
        <v>83</v>
      </c>
      <c r="B86">
        <v>4</v>
      </c>
      <c r="C86" t="s">
        <v>72</v>
      </c>
      <c r="D86" t="s">
        <v>24</v>
      </c>
      <c r="E86" t="s">
        <v>66</v>
      </c>
      <c r="G86">
        <v>0.3</v>
      </c>
      <c r="H86">
        <v>0.3</v>
      </c>
      <c r="I86">
        <v>3238</v>
      </c>
      <c r="J86">
        <v>5768</v>
      </c>
      <c r="L86">
        <v>2809</v>
      </c>
      <c r="M86">
        <v>6.069</v>
      </c>
      <c r="N86">
        <v>10.59</v>
      </c>
      <c r="O86">
        <v>4.5209999999999999</v>
      </c>
      <c r="Q86">
        <v>0.53</v>
      </c>
      <c r="R86">
        <v>1</v>
      </c>
      <c r="S86">
        <v>0</v>
      </c>
      <c r="T86">
        <v>0</v>
      </c>
      <c r="V86">
        <v>0</v>
      </c>
      <c r="Y86" s="4">
        <v>43879</v>
      </c>
      <c r="Z86" s="3">
        <v>0.16085648148148149</v>
      </c>
      <c r="AB86">
        <v>1</v>
      </c>
      <c r="AD86" s="7">
        <f t="shared" si="14"/>
        <v>5.2026792323122377</v>
      </c>
      <c r="AE86" s="7">
        <f t="shared" si="15"/>
        <v>9.1741320321687212</v>
      </c>
      <c r="AF86" s="7">
        <f t="shared" si="16"/>
        <v>3.9714527998564835</v>
      </c>
      <c r="AG86" s="7">
        <f t="shared" si="17"/>
        <v>0.44352240947180638</v>
      </c>
      <c r="AI86">
        <f>ABS(100*(AVERAGE(AD86:AD87)-5)/5)</f>
        <v>5.5752010955052356</v>
      </c>
      <c r="AJ86">
        <f>ABS(100*(AD86-AD87)/(AVERAGE(AD86:AD87)))</f>
        <v>2.8825262627423092</v>
      </c>
      <c r="AN86">
        <f>ABS(100*(AVERAGE(AE86:AE87)-10)/10)</f>
        <v>7.6312966220304359</v>
      </c>
      <c r="AO86">
        <f>ABS(100*(AE86-AE87)/(AVERAGE(AE86:AE87)))</f>
        <v>1.3584320951548303</v>
      </c>
      <c r="AS86">
        <f>ABS(100*(AVERAGE(AF86:AF87)-5)/5)</f>
        <v>20.837794339566099</v>
      </c>
      <c r="AT86">
        <f>ABS(100*(AF86-AF87)/(AVERAGE(AF86:AF87)))</f>
        <v>0.6741862091120191</v>
      </c>
      <c r="AX86">
        <f>ABS(100*(AVERAGE(AG86:AG87)-0.5)/0.5)</f>
        <v>10.489829304992071</v>
      </c>
      <c r="AY86">
        <f>ABS(100*(AG86-AG87)/(AVERAGE(AG86:AG87)))</f>
        <v>1.8002173258990177</v>
      </c>
      <c r="BC86" s="7">
        <f>AVERAGE(AD86:AD87)</f>
        <v>5.2787600547752618</v>
      </c>
      <c r="BD86" s="7">
        <f>AVERAGE(AE86:AE87)</f>
        <v>9.2368703377969563</v>
      </c>
      <c r="BE86" s="7">
        <f>AVERAGE(AF86:AF87)</f>
        <v>3.958110283021695</v>
      </c>
      <c r="BF86" s="7">
        <f>AVERAGE(AG86:AG87)</f>
        <v>0.44755085347503964</v>
      </c>
    </row>
    <row r="87" spans="1:58" x14ac:dyDescent="0.35">
      <c r="A87">
        <v>84</v>
      </c>
      <c r="B87">
        <v>4</v>
      </c>
      <c r="C87" t="s">
        <v>72</v>
      </c>
      <c r="D87" t="s">
        <v>24</v>
      </c>
      <c r="E87" t="s">
        <v>66</v>
      </c>
      <c r="G87">
        <v>0.3</v>
      </c>
      <c r="H87">
        <v>0.3</v>
      </c>
      <c r="I87">
        <v>3332</v>
      </c>
      <c r="J87">
        <v>5846</v>
      </c>
      <c r="L87">
        <v>2860</v>
      </c>
      <c r="M87">
        <v>6.2409999999999997</v>
      </c>
      <c r="N87">
        <v>10.731999999999999</v>
      </c>
      <c r="O87">
        <v>4.4909999999999997</v>
      </c>
      <c r="Q87">
        <v>0.54</v>
      </c>
      <c r="R87">
        <v>1</v>
      </c>
      <c r="S87">
        <v>0</v>
      </c>
      <c r="T87">
        <v>0</v>
      </c>
      <c r="V87">
        <v>0</v>
      </c>
      <c r="Y87" s="4">
        <v>43879</v>
      </c>
      <c r="Z87" s="3">
        <v>0.16686342592592593</v>
      </c>
      <c r="AB87">
        <v>1</v>
      </c>
      <c r="AD87" s="7">
        <f t="shared" si="14"/>
        <v>5.3548408772382849</v>
      </c>
      <c r="AE87" s="7">
        <f t="shared" si="15"/>
        <v>9.2996086434251914</v>
      </c>
      <c r="AF87" s="7">
        <f t="shared" si="16"/>
        <v>3.9447677661869065</v>
      </c>
      <c r="AG87" s="7">
        <f t="shared" si="17"/>
        <v>0.45157929747827297</v>
      </c>
    </row>
    <row r="88" spans="1:58" x14ac:dyDescent="0.35">
      <c r="A88">
        <v>77</v>
      </c>
      <c r="B88">
        <v>2</v>
      </c>
      <c r="D88" t="s">
        <v>46</v>
      </c>
      <c r="Y88" s="4">
        <v>43886</v>
      </c>
      <c r="Z88" s="3">
        <v>0.24144675925925926</v>
      </c>
      <c r="AD88" s="7"/>
      <c r="AE88" s="7"/>
      <c r="AF88" s="7"/>
      <c r="AG88" s="7"/>
    </row>
    <row r="89" spans="1:58" x14ac:dyDescent="0.35">
      <c r="A89">
        <v>78</v>
      </c>
      <c r="B89">
        <v>30</v>
      </c>
      <c r="R89">
        <v>1</v>
      </c>
    </row>
  </sheetData>
  <conditionalFormatting sqref="AR17:AR21 AW17:AW21 AJ17:AK21 AT17:AU21 AY17:AZ21">
    <cfRule type="cellIs" dxfId="3829" priority="399" operator="greaterThan">
      <formula>20</formula>
    </cfRule>
  </conditionalFormatting>
  <conditionalFormatting sqref="AL17:AM21 BA17:BA21 AV17:AV21">
    <cfRule type="cellIs" dxfId="3828" priority="398" operator="between">
      <formula>80</formula>
      <formula>120</formula>
    </cfRule>
  </conditionalFormatting>
  <conditionalFormatting sqref="AO17:AP21">
    <cfRule type="cellIs" dxfId="3827" priority="397" operator="greaterThan">
      <formula>20</formula>
    </cfRule>
  </conditionalFormatting>
  <conditionalFormatting sqref="AQ17:AQ21">
    <cfRule type="cellIs" dxfId="3826" priority="396" operator="between">
      <formula>80</formula>
      <formula>120</formula>
    </cfRule>
  </conditionalFormatting>
  <conditionalFormatting sqref="AJ22">
    <cfRule type="cellIs" dxfId="3825" priority="395" operator="greaterThan">
      <formula>20</formula>
    </cfRule>
  </conditionalFormatting>
  <conditionalFormatting sqref="AO22">
    <cfRule type="cellIs" dxfId="3824" priority="394" operator="greaterThan">
      <formula>20</formula>
    </cfRule>
  </conditionalFormatting>
  <conditionalFormatting sqref="AT22">
    <cfRule type="cellIs" dxfId="3823" priority="393" operator="greaterThan">
      <formula>20</formula>
    </cfRule>
  </conditionalFormatting>
  <conditionalFormatting sqref="AY22">
    <cfRule type="cellIs" dxfId="3822" priority="392" operator="greaterThan">
      <formula>20</formula>
    </cfRule>
  </conditionalFormatting>
  <conditionalFormatting sqref="AR24 AW24 AJ24:AK24 AT24:AU24 AY24:AZ24">
    <cfRule type="cellIs" dxfId="3821" priority="391" operator="greaterThan">
      <formula>20</formula>
    </cfRule>
  </conditionalFormatting>
  <conditionalFormatting sqref="AL24:AM24 BA24 AV24">
    <cfRule type="cellIs" dxfId="3820" priority="390" operator="between">
      <formula>80</formula>
      <formula>120</formula>
    </cfRule>
  </conditionalFormatting>
  <conditionalFormatting sqref="AO24:AP24">
    <cfRule type="cellIs" dxfId="3819" priority="389" operator="greaterThan">
      <formula>20</formula>
    </cfRule>
  </conditionalFormatting>
  <conditionalFormatting sqref="AQ24">
    <cfRule type="cellIs" dxfId="3818" priority="388" operator="between">
      <formula>80</formula>
      <formula>120</formula>
    </cfRule>
  </conditionalFormatting>
  <conditionalFormatting sqref="AI17:AI21 AN17:AN21 AS17:AS21 AX17:AX21">
    <cfRule type="cellIs" dxfId="3817" priority="387" operator="lessThan">
      <formula>20</formula>
    </cfRule>
  </conditionalFormatting>
  <conditionalFormatting sqref="AW41 AR41 AJ81:AK81 AW72 AW79:AW83 AR25:AR39 AW25:AW39 AT36:AU36 AY36:AZ36 AJ26:AK26 AK39 AK82:AK83 AT26:AU26 AT38:AU38 AU41 AS80:AU80 AR81:AU83 AS79 AY26:AZ26 AY38:AZ38 AZ41 AY80:AZ83 AK25 AJ28:AK28 AK27 AJ30:AK30 AK29 AJ32:AK32 AK31 AJ34:AK34 AK33 AJ36:AK36 AK35 AJ38:AK38 AK37 AU25 AT28:AU28 AU27 AT30:AU30 AU29 AT32:AU32 AU31 AT34:AU34 AU33 AU39 AZ25 AY28:AZ28 AZ27 AY30:AZ30 AZ29 AY32:AZ32 AZ31 AY34:AZ34 AZ33 AZ39">
    <cfRule type="cellIs" dxfId="3816" priority="386" operator="greaterThan">
      <formula>20</formula>
    </cfRule>
  </conditionalFormatting>
  <conditionalFormatting sqref="AV41 BA41 AL25:AM34 AL81:AM83 BA25:BA34 AV25:AV34 AV80:AV83 BA80:BA83 AL38:AM39 AV38:AV39 BA38:BA39 AL36:AM36 AV36 BA36">
    <cfRule type="cellIs" dxfId="3815" priority="385" operator="between">
      <formula>80</formula>
      <formula>120</formula>
    </cfRule>
  </conditionalFormatting>
  <conditionalFormatting sqref="AV84 BA84">
    <cfRule type="cellIs" dxfId="3814" priority="384" operator="between">
      <formula>80</formula>
      <formula>120</formula>
    </cfRule>
  </conditionalFormatting>
  <conditionalFormatting sqref="AW84 AR84:AS84 AK84 AZ84 AU84">
    <cfRule type="cellIs" dxfId="3813" priority="383" operator="greaterThan">
      <formula>20</formula>
    </cfRule>
  </conditionalFormatting>
  <conditionalFormatting sqref="AL84:AM84">
    <cfRule type="cellIs" dxfId="3812" priority="382" operator="between">
      <formula>80</formula>
      <formula>120</formula>
    </cfRule>
  </conditionalFormatting>
  <conditionalFormatting sqref="AV84">
    <cfRule type="cellIs" dxfId="3811" priority="381" operator="between">
      <formula>80</formula>
      <formula>120</formula>
    </cfRule>
  </conditionalFormatting>
  <conditionalFormatting sqref="BA84">
    <cfRule type="cellIs" dxfId="3810" priority="380" operator="between">
      <formula>80</formula>
      <formula>120</formula>
    </cfRule>
  </conditionalFormatting>
  <conditionalFormatting sqref="AS80:AU80 AW80 AY80:AZ80">
    <cfRule type="cellIs" dxfId="3809" priority="379" operator="greaterThan">
      <formula>20</formula>
    </cfRule>
  </conditionalFormatting>
  <conditionalFormatting sqref="AV80 BA80">
    <cfRule type="cellIs" dxfId="3808" priority="378" operator="between">
      <formula>80</formula>
      <formula>120</formula>
    </cfRule>
  </conditionalFormatting>
  <conditionalFormatting sqref="AK82 AR82:AU82 AW82 AY82:AZ82">
    <cfRule type="cellIs" dxfId="3807" priority="377" operator="greaterThan">
      <formula>20</formula>
    </cfRule>
  </conditionalFormatting>
  <conditionalFormatting sqref="AL82:AM82 AV82 BA82">
    <cfRule type="cellIs" dxfId="3806" priority="376" operator="between">
      <formula>80</formula>
      <formula>120</formula>
    </cfRule>
  </conditionalFormatting>
  <conditionalFormatting sqref="AK86 AR86 AW86 AZ86 AU86">
    <cfRule type="cellIs" dxfId="3805" priority="375" operator="greaterThan">
      <formula>20</formula>
    </cfRule>
  </conditionalFormatting>
  <conditionalFormatting sqref="AL86:AM86 AV86 BA86">
    <cfRule type="cellIs" dxfId="3804" priority="374" operator="between">
      <formula>80</formula>
      <formula>120</formula>
    </cfRule>
  </conditionalFormatting>
  <conditionalFormatting sqref="AJ88:AK88 AR88:AU88 AW88 AY88:AZ88">
    <cfRule type="cellIs" dxfId="3803" priority="373" operator="greaterThan">
      <formula>20</formula>
    </cfRule>
  </conditionalFormatting>
  <conditionalFormatting sqref="AL88:AM88 AV88 BA88">
    <cfRule type="cellIs" dxfId="3802" priority="372" operator="between">
      <formula>80</formula>
      <formula>120</formula>
    </cfRule>
  </conditionalFormatting>
  <conditionalFormatting sqref="AJ81:AK81 AR81:AU81 AW81 AY81:AZ81">
    <cfRule type="cellIs" dxfId="3801" priority="371" operator="greaterThan">
      <formula>20</formula>
    </cfRule>
  </conditionalFormatting>
  <conditionalFormatting sqref="AL81:AM81 AV81 BA81">
    <cfRule type="cellIs" dxfId="3800" priority="370" operator="between">
      <formula>80</formula>
      <formula>120</formula>
    </cfRule>
  </conditionalFormatting>
  <conditionalFormatting sqref="AK83 AR83:AU83 AW83 AY83:AZ83">
    <cfRule type="cellIs" dxfId="3799" priority="369" operator="greaterThan">
      <formula>20</formula>
    </cfRule>
  </conditionalFormatting>
  <conditionalFormatting sqref="AL83:AM83 AV83 BA83">
    <cfRule type="cellIs" dxfId="3798" priority="368" operator="between">
      <formula>80</formula>
      <formula>120</formula>
    </cfRule>
  </conditionalFormatting>
  <conditionalFormatting sqref="AV85 BA85">
    <cfRule type="cellIs" dxfId="3797" priority="367" operator="between">
      <formula>80</formula>
      <formula>120</formula>
    </cfRule>
  </conditionalFormatting>
  <conditionalFormatting sqref="AW85 AR85:AU85 AK85 AY85:AZ85">
    <cfRule type="cellIs" dxfId="3796" priority="366" operator="greaterThan">
      <formula>20</formula>
    </cfRule>
  </conditionalFormatting>
  <conditionalFormatting sqref="AL85:AM85">
    <cfRule type="cellIs" dxfId="3795" priority="365" operator="between">
      <formula>80</formula>
      <formula>120</formula>
    </cfRule>
  </conditionalFormatting>
  <conditionalFormatting sqref="AV85">
    <cfRule type="cellIs" dxfId="3794" priority="364" operator="between">
      <formula>80</formula>
      <formula>120</formula>
    </cfRule>
  </conditionalFormatting>
  <conditionalFormatting sqref="BA85">
    <cfRule type="cellIs" dxfId="3793" priority="363" operator="between">
      <formula>80</formula>
      <formula>120</formula>
    </cfRule>
  </conditionalFormatting>
  <conditionalFormatting sqref="AK84 AR84:AS84 AW84 AZ84 AU84">
    <cfRule type="cellIs" dxfId="3792" priority="352" operator="greaterThan">
      <formula>20</formula>
    </cfRule>
  </conditionalFormatting>
  <conditionalFormatting sqref="AL84:AM84 AV84 BA84">
    <cfRule type="cellIs" dxfId="3791" priority="351" operator="between">
      <formula>80</formula>
      <formula>120</formula>
    </cfRule>
  </conditionalFormatting>
  <conditionalFormatting sqref="AJ81:AK81 AR81:AU81 AW81 AY81:AZ81">
    <cfRule type="cellIs" dxfId="3790" priority="362" operator="greaterThan">
      <formula>20</formula>
    </cfRule>
  </conditionalFormatting>
  <conditionalFormatting sqref="AL81:AM81 AV81 BA81">
    <cfRule type="cellIs" dxfId="3789" priority="361" operator="between">
      <formula>80</formula>
      <formula>120</formula>
    </cfRule>
  </conditionalFormatting>
  <conditionalFormatting sqref="AK83 AR83:AU83 AW83 AY83:AZ83">
    <cfRule type="cellIs" dxfId="3788" priority="360" operator="greaterThan">
      <formula>20</formula>
    </cfRule>
  </conditionalFormatting>
  <conditionalFormatting sqref="AL83:AM83 AV83 BA83">
    <cfRule type="cellIs" dxfId="3787" priority="359" operator="between">
      <formula>80</formula>
      <formula>120</formula>
    </cfRule>
  </conditionalFormatting>
  <conditionalFormatting sqref="AK87 AR87:AU87 AW87 AY87:AZ87">
    <cfRule type="cellIs" dxfId="3786" priority="358" operator="greaterThan">
      <formula>20</formula>
    </cfRule>
  </conditionalFormatting>
  <conditionalFormatting sqref="AL87:AM87 AV87 BA87">
    <cfRule type="cellIs" dxfId="3785" priority="357" operator="between">
      <formula>80</formula>
      <formula>120</formula>
    </cfRule>
  </conditionalFormatting>
  <conditionalFormatting sqref="AS80:AU80 AW80 AY80:AZ80">
    <cfRule type="cellIs" dxfId="3784" priority="356" operator="greaterThan">
      <formula>20</formula>
    </cfRule>
  </conditionalFormatting>
  <conditionalFormatting sqref="AV80 BA80">
    <cfRule type="cellIs" dxfId="3783" priority="355" operator="between">
      <formula>80</formula>
      <formula>120</formula>
    </cfRule>
  </conditionalFormatting>
  <conditionalFormatting sqref="AK82 AR82:AU82 AW82 AY82:AZ82">
    <cfRule type="cellIs" dxfId="3782" priority="354" operator="greaterThan">
      <formula>20</formula>
    </cfRule>
  </conditionalFormatting>
  <conditionalFormatting sqref="AL82:AM82 AV82 BA82">
    <cfRule type="cellIs" dxfId="3781" priority="353" operator="between">
      <formula>80</formula>
      <formula>120</formula>
    </cfRule>
  </conditionalFormatting>
  <conditionalFormatting sqref="AV85 BA85">
    <cfRule type="cellIs" dxfId="3780" priority="350" operator="between">
      <formula>80</formula>
      <formula>120</formula>
    </cfRule>
  </conditionalFormatting>
  <conditionalFormatting sqref="AW85 AR85:AU85 AK85 AY85:AZ85">
    <cfRule type="cellIs" dxfId="3779" priority="349" operator="greaterThan">
      <formula>20</formula>
    </cfRule>
  </conditionalFormatting>
  <conditionalFormatting sqref="AL85:AM85">
    <cfRule type="cellIs" dxfId="3778" priority="348" operator="between">
      <formula>80</formula>
      <formula>120</formula>
    </cfRule>
  </conditionalFormatting>
  <conditionalFormatting sqref="AV85">
    <cfRule type="cellIs" dxfId="3777" priority="347" operator="between">
      <formula>80</formula>
      <formula>120</formula>
    </cfRule>
  </conditionalFormatting>
  <conditionalFormatting sqref="BA85">
    <cfRule type="cellIs" dxfId="3776" priority="346" operator="between">
      <formula>80</formula>
      <formula>120</formula>
    </cfRule>
  </conditionalFormatting>
  <conditionalFormatting sqref="AS80:AU80 AW80 AY80:AZ80">
    <cfRule type="cellIs" dxfId="3775" priority="335" operator="greaterThan">
      <formula>20</formula>
    </cfRule>
  </conditionalFormatting>
  <conditionalFormatting sqref="AV80 BA80">
    <cfRule type="cellIs" dxfId="3774" priority="334" operator="between">
      <formula>80</formula>
      <formula>120</formula>
    </cfRule>
  </conditionalFormatting>
  <conditionalFormatting sqref="AJ81:AK81 AR81:AU81 AW81 AY81:AZ81">
    <cfRule type="cellIs" dxfId="3773" priority="345" operator="greaterThan">
      <formula>20</formula>
    </cfRule>
  </conditionalFormatting>
  <conditionalFormatting sqref="AL81:AM81 AV81 BA81">
    <cfRule type="cellIs" dxfId="3772" priority="344" operator="between">
      <formula>80</formula>
      <formula>120</formula>
    </cfRule>
  </conditionalFormatting>
  <conditionalFormatting sqref="AK83 AR83:AU83 AW83 AY83:AZ83">
    <cfRule type="cellIs" dxfId="3771" priority="343" operator="greaterThan">
      <formula>20</formula>
    </cfRule>
  </conditionalFormatting>
  <conditionalFormatting sqref="AL83:AM83 AV83 BA83">
    <cfRule type="cellIs" dxfId="3770" priority="342" operator="between">
      <formula>80</formula>
      <formula>120</formula>
    </cfRule>
  </conditionalFormatting>
  <conditionalFormatting sqref="AS80:AU80 AW80 AY80:AZ80">
    <cfRule type="cellIs" dxfId="3769" priority="341" operator="greaterThan">
      <formula>20</formula>
    </cfRule>
  </conditionalFormatting>
  <conditionalFormatting sqref="AV80 BA80">
    <cfRule type="cellIs" dxfId="3768" priority="340" operator="between">
      <formula>80</formula>
      <formula>120</formula>
    </cfRule>
  </conditionalFormatting>
  <conditionalFormatting sqref="AK82 AR82:AU82 AW82 AY82:AZ82">
    <cfRule type="cellIs" dxfId="3767" priority="339" operator="greaterThan">
      <formula>20</formula>
    </cfRule>
  </conditionalFormatting>
  <conditionalFormatting sqref="AL82:AM82 AV82 BA82">
    <cfRule type="cellIs" dxfId="3766" priority="338" operator="between">
      <formula>80</formula>
      <formula>120</formula>
    </cfRule>
  </conditionalFormatting>
  <conditionalFormatting sqref="AK84 AR84:AS84 AW84 AZ84 AU84">
    <cfRule type="cellIs" dxfId="3765" priority="337" operator="greaterThan">
      <formula>20</formula>
    </cfRule>
  </conditionalFormatting>
  <conditionalFormatting sqref="AL84:AM84 AV84 BA84">
    <cfRule type="cellIs" dxfId="3764" priority="336" operator="between">
      <formula>80</formula>
      <formula>120</formula>
    </cfRule>
  </conditionalFormatting>
  <conditionalFormatting sqref="AK82 AR82:AU82 AW82 AY82:AZ82">
    <cfRule type="cellIs" dxfId="3763" priority="333" operator="greaterThan">
      <formula>20</formula>
    </cfRule>
  </conditionalFormatting>
  <conditionalFormatting sqref="AL82:AM82 AV82 BA82">
    <cfRule type="cellIs" dxfId="3762" priority="332" operator="between">
      <formula>80</formula>
      <formula>120</formula>
    </cfRule>
  </conditionalFormatting>
  <conditionalFormatting sqref="AK84 AR84:AS84 AW84 AZ84 AU84">
    <cfRule type="cellIs" dxfId="3761" priority="331" operator="greaterThan">
      <formula>20</formula>
    </cfRule>
  </conditionalFormatting>
  <conditionalFormatting sqref="AL84:AM84 AV84 BA84">
    <cfRule type="cellIs" dxfId="3760" priority="330" operator="between">
      <formula>80</formula>
      <formula>120</formula>
    </cfRule>
  </conditionalFormatting>
  <conditionalFormatting sqref="AJ81:AK81 AR81:AU81 AW81 AY81:AZ81">
    <cfRule type="cellIs" dxfId="3759" priority="329" operator="greaterThan">
      <formula>20</formula>
    </cfRule>
  </conditionalFormatting>
  <conditionalFormatting sqref="AL81:AM81 AV81 BA81">
    <cfRule type="cellIs" dxfId="3758" priority="328" operator="between">
      <formula>80</formula>
      <formula>120</formula>
    </cfRule>
  </conditionalFormatting>
  <conditionalFormatting sqref="AK83 AR83:AU83 AW83 AY83:AZ83">
    <cfRule type="cellIs" dxfId="3757" priority="327" operator="greaterThan">
      <formula>20</formula>
    </cfRule>
  </conditionalFormatting>
  <conditionalFormatting sqref="AL83:AM83 AV83 BA83">
    <cfRule type="cellIs" dxfId="3756" priority="326" operator="between">
      <formula>80</formula>
      <formula>120</formula>
    </cfRule>
  </conditionalFormatting>
  <conditionalFormatting sqref="AK85 AR85:AU85 AW85 AY85:AZ85">
    <cfRule type="cellIs" dxfId="3755" priority="325" operator="greaterThan">
      <formula>20</formula>
    </cfRule>
  </conditionalFormatting>
  <conditionalFormatting sqref="AL85:AM85 AV85 BA85">
    <cfRule type="cellIs" dxfId="3754" priority="324" operator="between">
      <formula>80</formula>
      <formula>120</formula>
    </cfRule>
  </conditionalFormatting>
  <conditionalFormatting sqref="AW79 AS79">
    <cfRule type="cellIs" dxfId="3753" priority="323" operator="greaterThan">
      <formula>20</formula>
    </cfRule>
  </conditionalFormatting>
  <conditionalFormatting sqref="AV85 BA85">
    <cfRule type="cellIs" dxfId="3752" priority="322" operator="between">
      <formula>80</formula>
      <formula>120</formula>
    </cfRule>
  </conditionalFormatting>
  <conditionalFormatting sqref="AW85 AR85:AU85 AK85 AY85:AZ85">
    <cfRule type="cellIs" dxfId="3751" priority="321" operator="greaterThan">
      <formula>20</formula>
    </cfRule>
  </conditionalFormatting>
  <conditionalFormatting sqref="AL85:AM85">
    <cfRule type="cellIs" dxfId="3750" priority="320" operator="between">
      <formula>80</formula>
      <formula>120</formula>
    </cfRule>
  </conditionalFormatting>
  <conditionalFormatting sqref="AV85">
    <cfRule type="cellIs" dxfId="3749" priority="319" operator="between">
      <formula>80</formula>
      <formula>120</formula>
    </cfRule>
  </conditionalFormatting>
  <conditionalFormatting sqref="BA85">
    <cfRule type="cellIs" dxfId="3748" priority="318" operator="between">
      <formula>80</formula>
      <formula>120</formula>
    </cfRule>
  </conditionalFormatting>
  <conditionalFormatting sqref="AS79 AW79">
    <cfRule type="cellIs" dxfId="3747" priority="317" operator="greaterThan">
      <formula>20</formula>
    </cfRule>
  </conditionalFormatting>
  <conditionalFormatting sqref="AJ81:AK81 AR81:AU81 AW81 AY81:AZ81">
    <cfRule type="cellIs" dxfId="3746" priority="316" operator="greaterThan">
      <formula>20</formula>
    </cfRule>
  </conditionalFormatting>
  <conditionalFormatting sqref="AL81:AM81 AV81 BA81">
    <cfRule type="cellIs" dxfId="3745" priority="315" operator="between">
      <formula>80</formula>
      <formula>120</formula>
    </cfRule>
  </conditionalFormatting>
  <conditionalFormatting sqref="AK83 AR83:AU83 AW83 AY83:AZ83">
    <cfRule type="cellIs" dxfId="3744" priority="314" operator="greaterThan">
      <formula>20</formula>
    </cfRule>
  </conditionalFormatting>
  <conditionalFormatting sqref="AL83:AM83 AV83 BA83">
    <cfRule type="cellIs" dxfId="3743" priority="313" operator="between">
      <formula>80</formula>
      <formula>120</formula>
    </cfRule>
  </conditionalFormatting>
  <conditionalFormatting sqref="AK82 AR82:AU82 AW82 AY82:AZ82">
    <cfRule type="cellIs" dxfId="3742" priority="312" operator="greaterThan">
      <formula>20</formula>
    </cfRule>
  </conditionalFormatting>
  <conditionalFormatting sqref="AL82:AM82 AV82 BA82">
    <cfRule type="cellIs" dxfId="3741" priority="311" operator="between">
      <formula>80</formula>
      <formula>120</formula>
    </cfRule>
  </conditionalFormatting>
  <conditionalFormatting sqref="AK84 AR84:AS84 AW84 AZ84 AU84">
    <cfRule type="cellIs" dxfId="3740" priority="310" operator="greaterThan">
      <formula>20</formula>
    </cfRule>
  </conditionalFormatting>
  <conditionalFormatting sqref="AL84:AM84 AV84 BA84">
    <cfRule type="cellIs" dxfId="3739" priority="309" operator="between">
      <formula>80</formula>
      <formula>120</formula>
    </cfRule>
  </conditionalFormatting>
  <conditionalFormatting sqref="AV86 BA86">
    <cfRule type="cellIs" dxfId="3738" priority="308" operator="between">
      <formula>80</formula>
      <formula>120</formula>
    </cfRule>
  </conditionalFormatting>
  <conditionalFormatting sqref="AW86 AR86 AK86 AZ86 AU86">
    <cfRule type="cellIs" dxfId="3737" priority="307" operator="greaterThan">
      <formula>20</formula>
    </cfRule>
  </conditionalFormatting>
  <conditionalFormatting sqref="AL86:AM86">
    <cfRule type="cellIs" dxfId="3736" priority="306" operator="between">
      <formula>80</formula>
      <formula>120</formula>
    </cfRule>
  </conditionalFormatting>
  <conditionalFormatting sqref="AV86">
    <cfRule type="cellIs" dxfId="3735" priority="305" operator="between">
      <formula>80</formula>
      <formula>120</formula>
    </cfRule>
  </conditionalFormatting>
  <conditionalFormatting sqref="BA86">
    <cfRule type="cellIs" dxfId="3734" priority="304" operator="between">
      <formula>80</formula>
      <formula>120</formula>
    </cfRule>
  </conditionalFormatting>
  <conditionalFormatting sqref="AK85 AR85:AU85 AW85 AY85:AZ85">
    <cfRule type="cellIs" dxfId="3733" priority="295" operator="greaterThan">
      <formula>20</formula>
    </cfRule>
  </conditionalFormatting>
  <conditionalFormatting sqref="AL85:AM85 AV85 BA85">
    <cfRule type="cellIs" dxfId="3732" priority="294" operator="between">
      <formula>80</formula>
      <formula>120</formula>
    </cfRule>
  </conditionalFormatting>
  <conditionalFormatting sqref="AK82 AR82:AU82 AW82 AY82:AZ82">
    <cfRule type="cellIs" dxfId="3731" priority="303" operator="greaterThan">
      <formula>20</formula>
    </cfRule>
  </conditionalFormatting>
  <conditionalFormatting sqref="AL82:AM82 AV82 BA82">
    <cfRule type="cellIs" dxfId="3730" priority="302" operator="between">
      <formula>80</formula>
      <formula>120</formula>
    </cfRule>
  </conditionalFormatting>
  <conditionalFormatting sqref="AK84 AR84:AS84 AW84 AZ84 AU84">
    <cfRule type="cellIs" dxfId="3729" priority="301" operator="greaterThan">
      <formula>20</formula>
    </cfRule>
  </conditionalFormatting>
  <conditionalFormatting sqref="AL84:AM84 AV84 BA84">
    <cfRule type="cellIs" dxfId="3728" priority="300" operator="between">
      <formula>80</formula>
      <formula>120</formula>
    </cfRule>
  </conditionalFormatting>
  <conditionalFormatting sqref="AJ81:AK81 AR81:AU81 AW81 AY81:AZ81">
    <cfRule type="cellIs" dxfId="3727" priority="299" operator="greaterThan">
      <formula>20</formula>
    </cfRule>
  </conditionalFormatting>
  <conditionalFormatting sqref="AL81:AM81 AV81 BA81">
    <cfRule type="cellIs" dxfId="3726" priority="298" operator="between">
      <formula>80</formula>
      <formula>120</formula>
    </cfRule>
  </conditionalFormatting>
  <conditionalFormatting sqref="AK83 AR83:AU83 AW83 AY83:AZ83">
    <cfRule type="cellIs" dxfId="3725" priority="297" operator="greaterThan">
      <formula>20</formula>
    </cfRule>
  </conditionalFormatting>
  <conditionalFormatting sqref="AL83:AM83 AV83 BA83">
    <cfRule type="cellIs" dxfId="3724" priority="296" operator="between">
      <formula>80</formula>
      <formula>120</formula>
    </cfRule>
  </conditionalFormatting>
  <conditionalFormatting sqref="AV86 BA86">
    <cfRule type="cellIs" dxfId="3723" priority="293" operator="between">
      <formula>80</formula>
      <formula>120</formula>
    </cfRule>
  </conditionalFormatting>
  <conditionalFormatting sqref="AW86 AR86 AK86 AZ86 AU86">
    <cfRule type="cellIs" dxfId="3722" priority="292" operator="greaterThan">
      <formula>20</formula>
    </cfRule>
  </conditionalFormatting>
  <conditionalFormatting sqref="AL86:AM86">
    <cfRule type="cellIs" dxfId="3721" priority="291" operator="between">
      <formula>80</formula>
      <formula>120</formula>
    </cfRule>
  </conditionalFormatting>
  <conditionalFormatting sqref="AV86">
    <cfRule type="cellIs" dxfId="3720" priority="290" operator="between">
      <formula>80</formula>
      <formula>120</formula>
    </cfRule>
  </conditionalFormatting>
  <conditionalFormatting sqref="BA86">
    <cfRule type="cellIs" dxfId="3719" priority="289" operator="between">
      <formula>80</formula>
      <formula>120</formula>
    </cfRule>
  </conditionalFormatting>
  <conditionalFormatting sqref="AJ81:AK81 AR81:AU81 AW81 AY81:AZ81">
    <cfRule type="cellIs" dxfId="3718" priority="278" operator="greaterThan">
      <formula>20</formula>
    </cfRule>
  </conditionalFormatting>
  <conditionalFormatting sqref="AL81:AM81 AV81 BA81">
    <cfRule type="cellIs" dxfId="3717" priority="277" operator="between">
      <formula>80</formula>
      <formula>120</formula>
    </cfRule>
  </conditionalFormatting>
  <conditionalFormatting sqref="AK82 AR82:AU82 AW82 AY82:AZ82">
    <cfRule type="cellIs" dxfId="3716" priority="288" operator="greaterThan">
      <formula>20</formula>
    </cfRule>
  </conditionalFormatting>
  <conditionalFormatting sqref="AL82:AM82 AV82 BA82">
    <cfRule type="cellIs" dxfId="3715" priority="287" operator="between">
      <formula>80</formula>
      <formula>120</formula>
    </cfRule>
  </conditionalFormatting>
  <conditionalFormatting sqref="AK84 AR84:AS84 AW84 AZ84 AU84">
    <cfRule type="cellIs" dxfId="3714" priority="286" operator="greaterThan">
      <formula>20</formula>
    </cfRule>
  </conditionalFormatting>
  <conditionalFormatting sqref="AL84:AM84 AV84 BA84">
    <cfRule type="cellIs" dxfId="3713" priority="285" operator="between">
      <formula>80</formula>
      <formula>120</formula>
    </cfRule>
  </conditionalFormatting>
  <conditionalFormatting sqref="AJ81:AK81 AR81:AU81 AW81 AY81:AZ81">
    <cfRule type="cellIs" dxfId="3712" priority="284" operator="greaterThan">
      <formula>20</formula>
    </cfRule>
  </conditionalFormatting>
  <conditionalFormatting sqref="AL81:AM81 AV81 BA81">
    <cfRule type="cellIs" dxfId="3711" priority="283" operator="between">
      <formula>80</formula>
      <formula>120</formula>
    </cfRule>
  </conditionalFormatting>
  <conditionalFormatting sqref="AK83 AR83:AU83 AW83 AY83:AZ83">
    <cfRule type="cellIs" dxfId="3710" priority="282" operator="greaterThan">
      <formula>20</formula>
    </cfRule>
  </conditionalFormatting>
  <conditionalFormatting sqref="AL83:AM83 AV83 BA83">
    <cfRule type="cellIs" dxfId="3709" priority="281" operator="between">
      <formula>80</formula>
      <formula>120</formula>
    </cfRule>
  </conditionalFormatting>
  <conditionalFormatting sqref="AK85 AR85:AU85 AW85 AY85:AZ85">
    <cfRule type="cellIs" dxfId="3708" priority="280" operator="greaterThan">
      <formula>20</formula>
    </cfRule>
  </conditionalFormatting>
  <conditionalFormatting sqref="AL85:AM85 AV85 BA85">
    <cfRule type="cellIs" dxfId="3707" priority="279" operator="between">
      <formula>80</formula>
      <formula>120</formula>
    </cfRule>
  </conditionalFormatting>
  <conditionalFormatting sqref="AK83 AR83:AU83 AW83 AY83:AZ83">
    <cfRule type="cellIs" dxfId="3706" priority="276" operator="greaterThan">
      <formula>20</formula>
    </cfRule>
  </conditionalFormatting>
  <conditionalFormatting sqref="AL83:AM83 AV83 BA83">
    <cfRule type="cellIs" dxfId="3705" priority="275" operator="between">
      <formula>80</formula>
      <formula>120</formula>
    </cfRule>
  </conditionalFormatting>
  <conditionalFormatting sqref="AK85 AR85:AU85 AW85 AY85:AZ85">
    <cfRule type="cellIs" dxfId="3704" priority="274" operator="greaterThan">
      <formula>20</formula>
    </cfRule>
  </conditionalFormatting>
  <conditionalFormatting sqref="AL85:AM85 AV85 BA85">
    <cfRule type="cellIs" dxfId="3703" priority="273" operator="between">
      <formula>80</formula>
      <formula>120</formula>
    </cfRule>
  </conditionalFormatting>
  <conditionalFormatting sqref="AK82 AR82:AU82 AW82 AY82:AZ82">
    <cfRule type="cellIs" dxfId="3702" priority="272" operator="greaterThan">
      <formula>20</formula>
    </cfRule>
  </conditionalFormatting>
  <conditionalFormatting sqref="AL82:AM82 AV82 BA82">
    <cfRule type="cellIs" dxfId="3701" priority="271" operator="between">
      <formula>80</formula>
      <formula>120</formula>
    </cfRule>
  </conditionalFormatting>
  <conditionalFormatting sqref="AK84 AR84:AS84 AW84 AZ84 AU84">
    <cfRule type="cellIs" dxfId="3700" priority="270" operator="greaterThan">
      <formula>20</formula>
    </cfRule>
  </conditionalFormatting>
  <conditionalFormatting sqref="AL84:AM84 AV84 BA84">
    <cfRule type="cellIs" dxfId="3699" priority="269" operator="between">
      <formula>80</formula>
      <formula>120</formula>
    </cfRule>
  </conditionalFormatting>
  <conditionalFormatting sqref="AK86 AR86 AW86 AZ86 AU86">
    <cfRule type="cellIs" dxfId="3698" priority="268" operator="greaterThan">
      <formula>20</formula>
    </cfRule>
  </conditionalFormatting>
  <conditionalFormatting sqref="AL86:AM86 AV86 BA86">
    <cfRule type="cellIs" dxfId="3697" priority="267" operator="between">
      <formula>80</formula>
      <formula>120</formula>
    </cfRule>
  </conditionalFormatting>
  <conditionalFormatting sqref="AW80 AS80:AU80 AY80:AZ80">
    <cfRule type="cellIs" dxfId="3696" priority="266" operator="greaterThan">
      <formula>20</formula>
    </cfRule>
  </conditionalFormatting>
  <conditionalFormatting sqref="AV80 BA80">
    <cfRule type="cellIs" dxfId="3695" priority="265" operator="between">
      <formula>80</formula>
      <formula>120</formula>
    </cfRule>
  </conditionalFormatting>
  <conditionalFormatting sqref="BA40">
    <cfRule type="cellIs" dxfId="3694" priority="264" operator="between">
      <formula>80</formula>
      <formula>120</formula>
    </cfRule>
  </conditionalFormatting>
  <conditionalFormatting sqref="AK39">
    <cfRule type="cellIs" dxfId="3693" priority="263" operator="greaterThan">
      <formula>20</formula>
    </cfRule>
  </conditionalFormatting>
  <conditionalFormatting sqref="AL39:AM39">
    <cfRule type="cellIs" dxfId="3692" priority="262" operator="between">
      <formula>80</formula>
      <formula>120</formula>
    </cfRule>
  </conditionalFormatting>
  <conditionalFormatting sqref="AK41">
    <cfRule type="cellIs" dxfId="3691" priority="261" operator="greaterThan">
      <formula>20</formula>
    </cfRule>
  </conditionalFormatting>
  <conditionalFormatting sqref="AL41:AM41">
    <cfRule type="cellIs" dxfId="3690" priority="260" operator="between">
      <formula>80</formula>
      <formula>120</formula>
    </cfRule>
  </conditionalFormatting>
  <conditionalFormatting sqref="AW37">
    <cfRule type="cellIs" dxfId="3689" priority="259" operator="greaterThan">
      <formula>20</formula>
    </cfRule>
  </conditionalFormatting>
  <conditionalFormatting sqref="AW43 AR43 AK43 AJ46:AK46 AR45:AR56 AW45:AW67 AT46:AU46 AU43 AY46:AZ46 AZ43 AK45 AJ48:AK51 AT48:AU49 AU45 AT51:AU51 AU50 AT53:AU53 AU52 AT55:AU56 AU54 AZ45 AY48:AZ49 AY51:AZ51 AZ50 AY53:AZ53 AZ52 AY55:AZ56 AZ54 AJ53:AK53 AK52 AJ55:AK56 AK54">
    <cfRule type="cellIs" dxfId="3688" priority="258" operator="greaterThan">
      <formula>20</formula>
    </cfRule>
  </conditionalFormatting>
  <conditionalFormatting sqref="AV43 BA43 AL43:AM43 AL46:AM56 AV46:AV56 BA47:BA56">
    <cfRule type="cellIs" dxfId="3687" priority="257" operator="between">
      <formula>80</formula>
      <formula>120</formula>
    </cfRule>
  </conditionalFormatting>
  <conditionalFormatting sqref="AJ44:AK44 AR44 AW44 AT44:AU44 AY44:AZ44">
    <cfRule type="cellIs" dxfId="3686" priority="254" operator="greaterThan">
      <formula>20</formula>
    </cfRule>
  </conditionalFormatting>
  <conditionalFormatting sqref="AL44:AM44 BA44 AV44">
    <cfRule type="cellIs" dxfId="3685" priority="253" operator="between">
      <formula>80</formula>
      <formula>120</formula>
    </cfRule>
  </conditionalFormatting>
  <conditionalFormatting sqref="AW42 AR42 AJ42:AK42 AT42:AU42 AY42:AZ42">
    <cfRule type="cellIs" dxfId="3684" priority="256" operator="greaterThan">
      <formula>20</formula>
    </cfRule>
  </conditionalFormatting>
  <conditionalFormatting sqref="AV42 BA42 AL42:AM42">
    <cfRule type="cellIs" dxfId="3683" priority="255" operator="between">
      <formula>80</formula>
      <formula>120</formula>
    </cfRule>
  </conditionalFormatting>
  <conditionalFormatting sqref="AJ40:AK40 AR40 AW40 AT40:AU40 AY40:AZ40">
    <cfRule type="cellIs" dxfId="3682" priority="252" operator="greaterThan">
      <formula>20</formula>
    </cfRule>
  </conditionalFormatting>
  <conditionalFormatting sqref="AL40:AM40 AV40">
    <cfRule type="cellIs" dxfId="3681" priority="251" operator="between">
      <formula>80</formula>
      <formula>120</formula>
    </cfRule>
  </conditionalFormatting>
  <conditionalFormatting sqref="AW74">
    <cfRule type="cellIs" dxfId="3680" priority="250" operator="greaterThan">
      <formula>20</formula>
    </cfRule>
  </conditionalFormatting>
  <conditionalFormatting sqref="AW76 AW78">
    <cfRule type="cellIs" dxfId="3679" priority="249" operator="greaterThan">
      <formula>20</formula>
    </cfRule>
  </conditionalFormatting>
  <conditionalFormatting sqref="AW77">
    <cfRule type="cellIs" dxfId="3678" priority="247" operator="greaterThan">
      <formula>20</formula>
    </cfRule>
  </conditionalFormatting>
  <conditionalFormatting sqref="AW75">
    <cfRule type="cellIs" dxfId="3677" priority="248" operator="greaterThan">
      <formula>20</formula>
    </cfRule>
  </conditionalFormatting>
  <conditionalFormatting sqref="AW73">
    <cfRule type="cellIs" dxfId="3676" priority="246" operator="greaterThan">
      <formula>20</formula>
    </cfRule>
  </conditionalFormatting>
  <conditionalFormatting sqref="AU35">
    <cfRule type="cellIs" dxfId="3675" priority="245" operator="greaterThan">
      <formula>20</formula>
    </cfRule>
  </conditionalFormatting>
  <conditionalFormatting sqref="AZ35">
    <cfRule type="cellIs" dxfId="3674" priority="244" operator="greaterThan">
      <formula>20</formula>
    </cfRule>
  </conditionalFormatting>
  <conditionalFormatting sqref="AL35:AM35">
    <cfRule type="cellIs" dxfId="3673" priority="243" operator="between">
      <formula>80</formula>
      <formula>120</formula>
    </cfRule>
  </conditionalFormatting>
  <conditionalFormatting sqref="AV35">
    <cfRule type="cellIs" dxfId="3672" priority="242" operator="between">
      <formula>80</formula>
      <formula>120</formula>
    </cfRule>
  </conditionalFormatting>
  <conditionalFormatting sqref="AV35">
    <cfRule type="cellIs" dxfId="3671" priority="241" operator="between">
      <formula>80</formula>
      <formula>120</formula>
    </cfRule>
  </conditionalFormatting>
  <conditionalFormatting sqref="BA35">
    <cfRule type="cellIs" dxfId="3670" priority="240" operator="between">
      <formula>80</formula>
      <formula>120</formula>
    </cfRule>
  </conditionalFormatting>
  <conditionalFormatting sqref="BA35">
    <cfRule type="cellIs" dxfId="3669" priority="239" operator="between">
      <formula>80</formula>
      <formula>120</formula>
    </cfRule>
  </conditionalFormatting>
  <conditionalFormatting sqref="AU37">
    <cfRule type="cellIs" dxfId="3668" priority="238" operator="greaterThan">
      <formula>20</formula>
    </cfRule>
  </conditionalFormatting>
  <conditionalFormatting sqref="AZ37">
    <cfRule type="cellIs" dxfId="3667" priority="237" operator="greaterThan">
      <formula>20</formula>
    </cfRule>
  </conditionalFormatting>
  <conditionalFormatting sqref="AW68:AW71">
    <cfRule type="cellIs" dxfId="3666" priority="236" operator="greaterThan">
      <formula>20</formula>
    </cfRule>
  </conditionalFormatting>
  <conditionalFormatting sqref="AW70">
    <cfRule type="cellIs" dxfId="3665" priority="235" operator="greaterThan">
      <formula>20</formula>
    </cfRule>
  </conditionalFormatting>
  <conditionalFormatting sqref="AL45:AM45">
    <cfRule type="cellIs" dxfId="3664" priority="234" operator="between">
      <formula>80</formula>
      <formula>120</formula>
    </cfRule>
  </conditionalFormatting>
  <conditionalFormatting sqref="AK47">
    <cfRule type="cellIs" dxfId="3663" priority="233" operator="greaterThan">
      <formula>20</formula>
    </cfRule>
  </conditionalFormatting>
  <conditionalFormatting sqref="AJ82:AJ83 AJ85 AJ87">
    <cfRule type="cellIs" dxfId="3662" priority="232" operator="greaterThan">
      <formula>20</formula>
    </cfRule>
  </conditionalFormatting>
  <conditionalFormatting sqref="AR73 AR57:AR71 AJ58:AK58 AK71 AK57 AJ60:AK60 AK59 AJ62:AK62 AK61 AJ64:AK64 AK63 AJ66:AK66 AK65 AJ68:AK68 AK67 AJ70:AK70 AK69">
    <cfRule type="cellIs" dxfId="3661" priority="231" operator="greaterThan">
      <formula>20</formula>
    </cfRule>
  </conditionalFormatting>
  <conditionalFormatting sqref="AL57:AM66 AL70:AM71 AL68:AM68">
    <cfRule type="cellIs" dxfId="3660" priority="230" operator="between">
      <formula>80</formula>
      <formula>120</formula>
    </cfRule>
  </conditionalFormatting>
  <conditionalFormatting sqref="AK71">
    <cfRule type="cellIs" dxfId="3659" priority="229" operator="greaterThan">
      <formula>20</formula>
    </cfRule>
  </conditionalFormatting>
  <conditionalFormatting sqref="AL71:AM71">
    <cfRule type="cellIs" dxfId="3658" priority="228" operator="between">
      <formula>80</formula>
      <formula>120</formula>
    </cfRule>
  </conditionalFormatting>
  <conditionalFormatting sqref="AK73">
    <cfRule type="cellIs" dxfId="3657" priority="227" operator="greaterThan">
      <formula>20</formula>
    </cfRule>
  </conditionalFormatting>
  <conditionalFormatting sqref="AL73:AM73">
    <cfRule type="cellIs" dxfId="3656" priority="226" operator="between">
      <formula>80</formula>
      <formula>120</formula>
    </cfRule>
  </conditionalFormatting>
  <conditionalFormatting sqref="AR75 AK75 AJ78:AK78 AR77:AR80 AK77 AJ80:AK80">
    <cfRule type="cellIs" dxfId="3655" priority="225" operator="greaterThan">
      <formula>20</formula>
    </cfRule>
  </conditionalFormatting>
  <conditionalFormatting sqref="AL75:AM75 AL78:AM80">
    <cfRule type="cellIs" dxfId="3654" priority="224" operator="between">
      <formula>80</formula>
      <formula>120</formula>
    </cfRule>
  </conditionalFormatting>
  <conditionalFormatting sqref="AJ76:AK76 AR76">
    <cfRule type="cellIs" dxfId="3653" priority="221" operator="greaterThan">
      <formula>20</formula>
    </cfRule>
  </conditionalFormatting>
  <conditionalFormatting sqref="AL76:AM76">
    <cfRule type="cellIs" dxfId="3652" priority="220" operator="between">
      <formula>80</formula>
      <formula>120</formula>
    </cfRule>
  </conditionalFormatting>
  <conditionalFormatting sqref="AR74 AJ74:AK74">
    <cfRule type="cellIs" dxfId="3651" priority="223" operator="greaterThan">
      <formula>20</formula>
    </cfRule>
  </conditionalFormatting>
  <conditionalFormatting sqref="AL74:AM74">
    <cfRule type="cellIs" dxfId="3650" priority="222" operator="between">
      <formula>80</formula>
      <formula>120</formula>
    </cfRule>
  </conditionalFormatting>
  <conditionalFormatting sqref="AJ72:AK72 AR72">
    <cfRule type="cellIs" dxfId="3649" priority="219" operator="greaterThan">
      <formula>20</formula>
    </cfRule>
  </conditionalFormatting>
  <conditionalFormatting sqref="AL72:AM72">
    <cfRule type="cellIs" dxfId="3648" priority="218" operator="between">
      <formula>80</formula>
      <formula>120</formula>
    </cfRule>
  </conditionalFormatting>
  <conditionalFormatting sqref="AL67:AM67">
    <cfRule type="cellIs" dxfId="3647" priority="217" operator="between">
      <formula>80</formula>
      <formula>120</formula>
    </cfRule>
  </conditionalFormatting>
  <conditionalFormatting sqref="AM77">
    <cfRule type="cellIs" dxfId="3646" priority="216" operator="between">
      <formula>80</formula>
      <formula>120</formula>
    </cfRule>
  </conditionalFormatting>
  <conditionalFormatting sqref="AK79">
    <cfRule type="cellIs" dxfId="3645" priority="215" operator="greaterThan">
      <formula>20</formula>
    </cfRule>
  </conditionalFormatting>
  <conditionalFormatting sqref="AU47">
    <cfRule type="cellIs" dxfId="3644" priority="214" operator="greaterThan">
      <formula>20</formula>
    </cfRule>
  </conditionalFormatting>
  <conditionalFormatting sqref="AV45">
    <cfRule type="cellIs" dxfId="3643" priority="213" operator="between">
      <formula>80</formula>
      <formula>120</formula>
    </cfRule>
  </conditionalFormatting>
  <conditionalFormatting sqref="AV45">
    <cfRule type="cellIs" dxfId="3642" priority="212" operator="between">
      <formula>80</formula>
      <formula>120</formula>
    </cfRule>
  </conditionalFormatting>
  <conditionalFormatting sqref="AT82 AT50">
    <cfRule type="cellIs" dxfId="3641" priority="211" operator="greaterThan">
      <formula>20</formula>
    </cfRule>
  </conditionalFormatting>
  <conditionalFormatting sqref="AT50">
    <cfRule type="cellIs" dxfId="3640" priority="210" operator="greaterThan">
      <formula>20</formula>
    </cfRule>
  </conditionalFormatting>
  <conditionalFormatting sqref="AT68:AU68 AT58:AU58 AT70:AU70 AU73 AU57 AT60:AU60 AU59 AT62:AU62 AU61 AT64:AU64 AU63 AT66:AU66 AU65 AU71">
    <cfRule type="cellIs" dxfId="3639" priority="209" operator="greaterThan">
      <formula>20</formula>
    </cfRule>
  </conditionalFormatting>
  <conditionalFormatting sqref="AV73 AV57:AV66 AV70:AV71 AV68">
    <cfRule type="cellIs" dxfId="3638" priority="208" operator="between">
      <formula>80</formula>
      <formula>120</formula>
    </cfRule>
  </conditionalFormatting>
  <conditionalFormatting sqref="AT78 AU75">
    <cfRule type="cellIs" dxfId="3637" priority="207" operator="greaterThan">
      <formula>20</formula>
    </cfRule>
  </conditionalFormatting>
  <conditionalFormatting sqref="AV75">
    <cfRule type="cellIs" dxfId="3636" priority="206" operator="between">
      <formula>80</formula>
      <formula>120</formula>
    </cfRule>
  </conditionalFormatting>
  <conditionalFormatting sqref="AT76:AU76">
    <cfRule type="cellIs" dxfId="3635" priority="203" operator="greaterThan">
      <formula>20</formula>
    </cfRule>
  </conditionalFormatting>
  <conditionalFormatting sqref="AV76">
    <cfRule type="cellIs" dxfId="3634" priority="202" operator="between">
      <formula>80</formula>
      <formula>120</formula>
    </cfRule>
  </conditionalFormatting>
  <conditionalFormatting sqref="AT74:AU74">
    <cfRule type="cellIs" dxfId="3633" priority="205" operator="greaterThan">
      <formula>20</formula>
    </cfRule>
  </conditionalFormatting>
  <conditionalFormatting sqref="AV74">
    <cfRule type="cellIs" dxfId="3632" priority="204" operator="between">
      <formula>80</formula>
      <formula>120</formula>
    </cfRule>
  </conditionalFormatting>
  <conditionalFormatting sqref="AT72:AU72">
    <cfRule type="cellIs" dxfId="3631" priority="201" operator="greaterThan">
      <formula>20</formula>
    </cfRule>
  </conditionalFormatting>
  <conditionalFormatting sqref="AV72">
    <cfRule type="cellIs" dxfId="3630" priority="200" operator="between">
      <formula>80</formula>
      <formula>120</formula>
    </cfRule>
  </conditionalFormatting>
  <conditionalFormatting sqref="AU67">
    <cfRule type="cellIs" dxfId="3629" priority="199" operator="greaterThan">
      <formula>20</formula>
    </cfRule>
  </conditionalFormatting>
  <conditionalFormatting sqref="AV67">
    <cfRule type="cellIs" dxfId="3628" priority="198" operator="between">
      <formula>80</formula>
      <formula>120</formula>
    </cfRule>
  </conditionalFormatting>
  <conditionalFormatting sqref="AV67">
    <cfRule type="cellIs" dxfId="3627" priority="197" operator="between">
      <formula>80</formula>
      <formula>120</formula>
    </cfRule>
  </conditionalFormatting>
  <conditionalFormatting sqref="AU69">
    <cfRule type="cellIs" dxfId="3626" priority="196" operator="greaterThan">
      <formula>20</formula>
    </cfRule>
  </conditionalFormatting>
  <conditionalFormatting sqref="AY50">
    <cfRule type="cellIs" dxfId="3625" priority="195" operator="greaterThan">
      <formula>20</formula>
    </cfRule>
  </conditionalFormatting>
  <conditionalFormatting sqref="AY50">
    <cfRule type="cellIs" dxfId="3624" priority="194" operator="greaterThan">
      <formula>20</formula>
    </cfRule>
  </conditionalFormatting>
  <conditionalFormatting sqref="AY82">
    <cfRule type="cellIs" dxfId="3623" priority="193" operator="greaterThan">
      <formula>20</formula>
    </cfRule>
  </conditionalFormatting>
  <conditionalFormatting sqref="AZ47">
    <cfRule type="cellIs" dxfId="3622" priority="192" operator="greaterThan">
      <formula>20</formula>
    </cfRule>
  </conditionalFormatting>
  <conditionalFormatting sqref="BA46">
    <cfRule type="cellIs" dxfId="3621" priority="191" operator="between">
      <formula>80</formula>
      <formula>120</formula>
    </cfRule>
  </conditionalFormatting>
  <conditionalFormatting sqref="BA46">
    <cfRule type="cellIs" dxfId="3620" priority="190" operator="between">
      <formula>80</formula>
      <formula>120</formula>
    </cfRule>
  </conditionalFormatting>
  <conditionalFormatting sqref="BA45">
    <cfRule type="cellIs" dxfId="3619" priority="189" operator="between">
      <formula>80</formula>
      <formula>120</formula>
    </cfRule>
  </conditionalFormatting>
  <conditionalFormatting sqref="BA45">
    <cfRule type="cellIs" dxfId="3618" priority="188" operator="between">
      <formula>80</formula>
      <formula>120</formula>
    </cfRule>
  </conditionalFormatting>
  <conditionalFormatting sqref="AY68:AZ68 AY58:AZ58 AY70:AZ70 AZ73 AZ57 AY60:AZ60 AZ59 AY62:AZ62 AZ61 AY64:AZ64 AZ63 AY66:AZ66 AZ65 AZ71">
    <cfRule type="cellIs" dxfId="3617" priority="187" operator="greaterThan">
      <formula>20</formula>
    </cfRule>
  </conditionalFormatting>
  <conditionalFormatting sqref="BA73 BA57:BA66 BA70:BA71 BA68">
    <cfRule type="cellIs" dxfId="3616" priority="186" operator="between">
      <formula>80</formula>
      <formula>120</formula>
    </cfRule>
  </conditionalFormatting>
  <conditionalFormatting sqref="BA72">
    <cfRule type="cellIs" dxfId="3615" priority="185" operator="between">
      <formula>80</formula>
      <formula>120</formula>
    </cfRule>
  </conditionalFormatting>
  <conditionalFormatting sqref="AY78 AZ75">
    <cfRule type="cellIs" dxfId="3614" priority="184" operator="greaterThan">
      <formula>20</formula>
    </cfRule>
  </conditionalFormatting>
  <conditionalFormatting sqref="BA75">
    <cfRule type="cellIs" dxfId="3613" priority="183" operator="between">
      <formula>80</formula>
      <formula>120</formula>
    </cfRule>
  </conditionalFormatting>
  <conditionalFormatting sqref="AY76:AZ76">
    <cfRule type="cellIs" dxfId="3612" priority="180" operator="greaterThan">
      <formula>20</formula>
    </cfRule>
  </conditionalFormatting>
  <conditionalFormatting sqref="BA76">
    <cfRule type="cellIs" dxfId="3611" priority="179" operator="between">
      <formula>80</formula>
      <formula>120</formula>
    </cfRule>
  </conditionalFormatting>
  <conditionalFormatting sqref="AY74:AZ74">
    <cfRule type="cellIs" dxfId="3610" priority="182" operator="greaterThan">
      <formula>20</formula>
    </cfRule>
  </conditionalFormatting>
  <conditionalFormatting sqref="BA74">
    <cfRule type="cellIs" dxfId="3609" priority="181" operator="between">
      <formula>80</formula>
      <formula>120</formula>
    </cfRule>
  </conditionalFormatting>
  <conditionalFormatting sqref="AY72:AZ72">
    <cfRule type="cellIs" dxfId="3608" priority="178" operator="greaterThan">
      <formula>20</formula>
    </cfRule>
  </conditionalFormatting>
  <conditionalFormatting sqref="AZ67">
    <cfRule type="cellIs" dxfId="3607" priority="177" operator="greaterThan">
      <formula>20</formula>
    </cfRule>
  </conditionalFormatting>
  <conditionalFormatting sqref="BA67">
    <cfRule type="cellIs" dxfId="3606" priority="176" operator="between">
      <formula>80</formula>
      <formula>120</formula>
    </cfRule>
  </conditionalFormatting>
  <conditionalFormatting sqref="BA67">
    <cfRule type="cellIs" dxfId="3605" priority="175" operator="between">
      <formula>80</formula>
      <formula>120</formula>
    </cfRule>
  </conditionalFormatting>
  <conditionalFormatting sqref="AZ69">
    <cfRule type="cellIs" dxfId="3604" priority="174" operator="greaterThan">
      <formula>20</formula>
    </cfRule>
  </conditionalFormatting>
  <conditionalFormatting sqref="AO36:AP36 AN80:AP81 AN79 AO26:AP26 AO38:AP38 AP41 AN83:AP83 AN82 AP82 AP25 AO28:AP28 AP27 AO30:AP30 AP29 AO32:AP32 AP31 AO34:AP34 AP33 AP39">
    <cfRule type="cellIs" dxfId="3603" priority="173" operator="greaterThan">
      <formula>20</formula>
    </cfRule>
  </conditionalFormatting>
  <conditionalFormatting sqref="AQ41 AQ25:AQ34 AQ80:AQ83 AQ38:AQ39 AQ36">
    <cfRule type="cellIs" dxfId="3602" priority="172" operator="between">
      <formula>80</formula>
      <formula>120</formula>
    </cfRule>
  </conditionalFormatting>
  <conditionalFormatting sqref="AQ84">
    <cfRule type="cellIs" dxfId="3601" priority="171" operator="between">
      <formula>80</formula>
      <formula>120</formula>
    </cfRule>
  </conditionalFormatting>
  <conditionalFormatting sqref="AN84 AP84">
    <cfRule type="cellIs" dxfId="3600" priority="170" operator="greaterThan">
      <formula>20</formula>
    </cfRule>
  </conditionalFormatting>
  <conditionalFormatting sqref="AQ84">
    <cfRule type="cellIs" dxfId="3599" priority="169" operator="between">
      <formula>80</formula>
      <formula>120</formula>
    </cfRule>
  </conditionalFormatting>
  <conditionalFormatting sqref="AN80:AP80">
    <cfRule type="cellIs" dxfId="3598" priority="168" operator="greaterThan">
      <formula>20</formula>
    </cfRule>
  </conditionalFormatting>
  <conditionalFormatting sqref="AQ80">
    <cfRule type="cellIs" dxfId="3597" priority="167" operator="between">
      <formula>80</formula>
      <formula>120</formula>
    </cfRule>
  </conditionalFormatting>
  <conditionalFormatting sqref="AN82 AP82">
    <cfRule type="cellIs" dxfId="3596" priority="166" operator="greaterThan">
      <formula>20</formula>
    </cfRule>
  </conditionalFormatting>
  <conditionalFormatting sqref="AQ82">
    <cfRule type="cellIs" dxfId="3595" priority="165" operator="between">
      <formula>80</formula>
      <formula>120</formula>
    </cfRule>
  </conditionalFormatting>
  <conditionalFormatting sqref="AP86">
    <cfRule type="cellIs" dxfId="3594" priority="164" operator="greaterThan">
      <formula>20</formula>
    </cfRule>
  </conditionalFormatting>
  <conditionalFormatting sqref="AQ86">
    <cfRule type="cellIs" dxfId="3593" priority="163" operator="between">
      <formula>80</formula>
      <formula>120</formula>
    </cfRule>
  </conditionalFormatting>
  <conditionalFormatting sqref="AN88:AP88">
    <cfRule type="cellIs" dxfId="3592" priority="162" operator="greaterThan">
      <formula>20</formula>
    </cfRule>
  </conditionalFormatting>
  <conditionalFormatting sqref="AQ88">
    <cfRule type="cellIs" dxfId="3591" priority="161" operator="between">
      <formula>80</formula>
      <formula>120</formula>
    </cfRule>
  </conditionalFormatting>
  <conditionalFormatting sqref="AN81:AP81">
    <cfRule type="cellIs" dxfId="3590" priority="160" operator="greaterThan">
      <formula>20</formula>
    </cfRule>
  </conditionalFormatting>
  <conditionalFormatting sqref="AQ81">
    <cfRule type="cellIs" dxfId="3589" priority="159" operator="between">
      <formula>80</formula>
      <formula>120</formula>
    </cfRule>
  </conditionalFormatting>
  <conditionalFormatting sqref="AN83:AP83">
    <cfRule type="cellIs" dxfId="3588" priority="158" operator="greaterThan">
      <formula>20</formula>
    </cfRule>
  </conditionalFormatting>
  <conditionalFormatting sqref="AQ83">
    <cfRule type="cellIs" dxfId="3587" priority="157" operator="between">
      <formula>80</formula>
      <formula>120</formula>
    </cfRule>
  </conditionalFormatting>
  <conditionalFormatting sqref="AQ85">
    <cfRule type="cellIs" dxfId="3586" priority="156" operator="between">
      <formula>80</formula>
      <formula>120</formula>
    </cfRule>
  </conditionalFormatting>
  <conditionalFormatting sqref="AN85:AP85">
    <cfRule type="cellIs" dxfId="3585" priority="155" operator="greaterThan">
      <formula>20</formula>
    </cfRule>
  </conditionalFormatting>
  <conditionalFormatting sqref="AQ85">
    <cfRule type="cellIs" dxfId="3584" priority="154" operator="between">
      <formula>80</formula>
      <formula>120</formula>
    </cfRule>
  </conditionalFormatting>
  <conditionalFormatting sqref="AN84 AP84">
    <cfRule type="cellIs" dxfId="3583" priority="143" operator="greaterThan">
      <formula>20</formula>
    </cfRule>
  </conditionalFormatting>
  <conditionalFormatting sqref="AQ84">
    <cfRule type="cellIs" dxfId="3582" priority="142" operator="between">
      <formula>80</formula>
      <formula>120</formula>
    </cfRule>
  </conditionalFormatting>
  <conditionalFormatting sqref="AN81:AP81">
    <cfRule type="cellIs" dxfId="3581" priority="153" operator="greaterThan">
      <formula>20</formula>
    </cfRule>
  </conditionalFormatting>
  <conditionalFormatting sqref="AQ81">
    <cfRule type="cellIs" dxfId="3580" priority="152" operator="between">
      <formula>80</formula>
      <formula>120</formula>
    </cfRule>
  </conditionalFormatting>
  <conditionalFormatting sqref="AN83:AP83">
    <cfRule type="cellIs" dxfId="3579" priority="151" operator="greaterThan">
      <formula>20</formula>
    </cfRule>
  </conditionalFormatting>
  <conditionalFormatting sqref="AQ83">
    <cfRule type="cellIs" dxfId="3578" priority="150" operator="between">
      <formula>80</formula>
      <formula>120</formula>
    </cfRule>
  </conditionalFormatting>
  <conditionalFormatting sqref="AN87:AP87">
    <cfRule type="cellIs" dxfId="3577" priority="149" operator="greaterThan">
      <formula>20</formula>
    </cfRule>
  </conditionalFormatting>
  <conditionalFormatting sqref="AQ87">
    <cfRule type="cellIs" dxfId="3576" priority="148" operator="between">
      <formula>80</formula>
      <formula>120</formula>
    </cfRule>
  </conditionalFormatting>
  <conditionalFormatting sqref="AN80:AP80">
    <cfRule type="cellIs" dxfId="3575" priority="147" operator="greaterThan">
      <formula>20</formula>
    </cfRule>
  </conditionalFormatting>
  <conditionalFormatting sqref="AQ80">
    <cfRule type="cellIs" dxfId="3574" priority="146" operator="between">
      <formula>80</formula>
      <formula>120</formula>
    </cfRule>
  </conditionalFormatting>
  <conditionalFormatting sqref="AN82 AP82">
    <cfRule type="cellIs" dxfId="3573" priority="145" operator="greaterThan">
      <formula>20</formula>
    </cfRule>
  </conditionalFormatting>
  <conditionalFormatting sqref="AQ82">
    <cfRule type="cellIs" dxfId="3572" priority="144" operator="between">
      <formula>80</formula>
      <formula>120</formula>
    </cfRule>
  </conditionalFormatting>
  <conditionalFormatting sqref="AQ85">
    <cfRule type="cellIs" dxfId="3571" priority="141" operator="between">
      <formula>80</formula>
      <formula>120</formula>
    </cfRule>
  </conditionalFormatting>
  <conditionalFormatting sqref="AN85:AP85">
    <cfRule type="cellIs" dxfId="3570" priority="140" operator="greaterThan">
      <formula>20</formula>
    </cfRule>
  </conditionalFormatting>
  <conditionalFormatting sqref="AQ85">
    <cfRule type="cellIs" dxfId="3569" priority="139" operator="between">
      <formula>80</formula>
      <formula>120</formula>
    </cfRule>
  </conditionalFormatting>
  <conditionalFormatting sqref="AN80:AP80">
    <cfRule type="cellIs" dxfId="3568" priority="128" operator="greaterThan">
      <formula>20</formula>
    </cfRule>
  </conditionalFormatting>
  <conditionalFormatting sqref="AQ80">
    <cfRule type="cellIs" dxfId="3567" priority="127" operator="between">
      <formula>80</formula>
      <formula>120</formula>
    </cfRule>
  </conditionalFormatting>
  <conditionalFormatting sqref="AN81:AP81">
    <cfRule type="cellIs" dxfId="3566" priority="138" operator="greaterThan">
      <formula>20</formula>
    </cfRule>
  </conditionalFormatting>
  <conditionalFormatting sqref="AQ81">
    <cfRule type="cellIs" dxfId="3565" priority="137" operator="between">
      <formula>80</formula>
      <formula>120</formula>
    </cfRule>
  </conditionalFormatting>
  <conditionalFormatting sqref="AN83:AP83">
    <cfRule type="cellIs" dxfId="3564" priority="136" operator="greaterThan">
      <formula>20</formula>
    </cfRule>
  </conditionalFormatting>
  <conditionalFormatting sqref="AQ83">
    <cfRule type="cellIs" dxfId="3563" priority="135" operator="between">
      <formula>80</formula>
      <formula>120</formula>
    </cfRule>
  </conditionalFormatting>
  <conditionalFormatting sqref="AN80:AP80">
    <cfRule type="cellIs" dxfId="3562" priority="134" operator="greaterThan">
      <formula>20</formula>
    </cfRule>
  </conditionalFormatting>
  <conditionalFormatting sqref="AQ80">
    <cfRule type="cellIs" dxfId="3561" priority="133" operator="between">
      <formula>80</formula>
      <formula>120</formula>
    </cfRule>
  </conditionalFormatting>
  <conditionalFormatting sqref="AN82 AP82">
    <cfRule type="cellIs" dxfId="3560" priority="132" operator="greaterThan">
      <formula>20</formula>
    </cfRule>
  </conditionalFormatting>
  <conditionalFormatting sqref="AQ82">
    <cfRule type="cellIs" dxfId="3559" priority="131" operator="between">
      <formula>80</formula>
      <formula>120</formula>
    </cfRule>
  </conditionalFormatting>
  <conditionalFormatting sqref="AN84 AP84">
    <cfRule type="cellIs" dxfId="3558" priority="130" operator="greaterThan">
      <formula>20</formula>
    </cfRule>
  </conditionalFormatting>
  <conditionalFormatting sqref="AQ84">
    <cfRule type="cellIs" dxfId="3557" priority="129" operator="between">
      <formula>80</formula>
      <formula>120</formula>
    </cfRule>
  </conditionalFormatting>
  <conditionalFormatting sqref="AN82 AP82">
    <cfRule type="cellIs" dxfId="3556" priority="126" operator="greaterThan">
      <formula>20</formula>
    </cfRule>
  </conditionalFormatting>
  <conditionalFormatting sqref="AQ82">
    <cfRule type="cellIs" dxfId="3555" priority="125" operator="between">
      <formula>80</formula>
      <formula>120</formula>
    </cfRule>
  </conditionalFormatting>
  <conditionalFormatting sqref="AN84 AP84">
    <cfRule type="cellIs" dxfId="3554" priority="124" operator="greaterThan">
      <formula>20</formula>
    </cfRule>
  </conditionalFormatting>
  <conditionalFormatting sqref="AQ84">
    <cfRule type="cellIs" dxfId="3553" priority="123" operator="between">
      <formula>80</formula>
      <formula>120</formula>
    </cfRule>
  </conditionalFormatting>
  <conditionalFormatting sqref="AN81:AP81">
    <cfRule type="cellIs" dxfId="3552" priority="122" operator="greaterThan">
      <formula>20</formula>
    </cfRule>
  </conditionalFormatting>
  <conditionalFormatting sqref="AQ81">
    <cfRule type="cellIs" dxfId="3551" priority="121" operator="between">
      <formula>80</formula>
      <formula>120</formula>
    </cfRule>
  </conditionalFormatting>
  <conditionalFormatting sqref="AN83:AP83">
    <cfRule type="cellIs" dxfId="3550" priority="120" operator="greaterThan">
      <formula>20</formula>
    </cfRule>
  </conditionalFormatting>
  <conditionalFormatting sqref="AQ83">
    <cfRule type="cellIs" dxfId="3549" priority="119" operator="between">
      <formula>80</formula>
      <formula>120</formula>
    </cfRule>
  </conditionalFormatting>
  <conditionalFormatting sqref="AN85:AP85">
    <cfRule type="cellIs" dxfId="3548" priority="118" operator="greaterThan">
      <formula>20</formula>
    </cfRule>
  </conditionalFormatting>
  <conditionalFormatting sqref="AQ85">
    <cfRule type="cellIs" dxfId="3547" priority="117" operator="between">
      <formula>80</formula>
      <formula>120</formula>
    </cfRule>
  </conditionalFormatting>
  <conditionalFormatting sqref="AN79">
    <cfRule type="cellIs" dxfId="3546" priority="116" operator="greaterThan">
      <formula>20</formula>
    </cfRule>
  </conditionalFormatting>
  <conditionalFormatting sqref="AQ85">
    <cfRule type="cellIs" dxfId="3545" priority="115" operator="between">
      <formula>80</formula>
      <formula>120</formula>
    </cfRule>
  </conditionalFormatting>
  <conditionalFormatting sqref="AN85:AP85">
    <cfRule type="cellIs" dxfId="3544" priority="114" operator="greaterThan">
      <formula>20</formula>
    </cfRule>
  </conditionalFormatting>
  <conditionalFormatting sqref="AQ85">
    <cfRule type="cellIs" dxfId="3543" priority="113" operator="between">
      <formula>80</formula>
      <formula>120</formula>
    </cfRule>
  </conditionalFormatting>
  <conditionalFormatting sqref="AN79">
    <cfRule type="cellIs" dxfId="3542" priority="112" operator="greaterThan">
      <formula>20</formula>
    </cfRule>
  </conditionalFormatting>
  <conditionalFormatting sqref="AN81:AP81">
    <cfRule type="cellIs" dxfId="3541" priority="111" operator="greaterThan">
      <formula>20</formula>
    </cfRule>
  </conditionalFormatting>
  <conditionalFormatting sqref="AQ81">
    <cfRule type="cellIs" dxfId="3540" priority="110" operator="between">
      <formula>80</formula>
      <formula>120</formula>
    </cfRule>
  </conditionalFormatting>
  <conditionalFormatting sqref="AN83:AP83">
    <cfRule type="cellIs" dxfId="3539" priority="109" operator="greaterThan">
      <formula>20</formula>
    </cfRule>
  </conditionalFormatting>
  <conditionalFormatting sqref="AQ83">
    <cfRule type="cellIs" dxfId="3538" priority="108" operator="between">
      <formula>80</formula>
      <formula>120</formula>
    </cfRule>
  </conditionalFormatting>
  <conditionalFormatting sqref="AN82 AP82">
    <cfRule type="cellIs" dxfId="3537" priority="107" operator="greaterThan">
      <formula>20</formula>
    </cfRule>
  </conditionalFormatting>
  <conditionalFormatting sqref="AQ82">
    <cfRule type="cellIs" dxfId="3536" priority="106" operator="between">
      <formula>80</formula>
      <formula>120</formula>
    </cfRule>
  </conditionalFormatting>
  <conditionalFormatting sqref="AN84 AP84">
    <cfRule type="cellIs" dxfId="3535" priority="105" operator="greaterThan">
      <formula>20</formula>
    </cfRule>
  </conditionalFormatting>
  <conditionalFormatting sqref="AQ84">
    <cfRule type="cellIs" dxfId="3534" priority="104" operator="between">
      <formula>80</formula>
      <formula>120</formula>
    </cfRule>
  </conditionalFormatting>
  <conditionalFormatting sqref="AQ86">
    <cfRule type="cellIs" dxfId="3533" priority="103" operator="between">
      <formula>80</formula>
      <formula>120</formula>
    </cfRule>
  </conditionalFormatting>
  <conditionalFormatting sqref="AP86">
    <cfRule type="cellIs" dxfId="3532" priority="102" operator="greaterThan">
      <formula>20</formula>
    </cfRule>
  </conditionalFormatting>
  <conditionalFormatting sqref="AQ86">
    <cfRule type="cellIs" dxfId="3531" priority="101" operator="between">
      <formula>80</formula>
      <formula>120</formula>
    </cfRule>
  </conditionalFormatting>
  <conditionalFormatting sqref="AN85:AP85">
    <cfRule type="cellIs" dxfId="3530" priority="92" operator="greaterThan">
      <formula>20</formula>
    </cfRule>
  </conditionalFormatting>
  <conditionalFormatting sqref="AQ85">
    <cfRule type="cellIs" dxfId="3529" priority="91" operator="between">
      <formula>80</formula>
      <formula>120</formula>
    </cfRule>
  </conditionalFormatting>
  <conditionalFormatting sqref="AN82 AP82">
    <cfRule type="cellIs" dxfId="3528" priority="100" operator="greaterThan">
      <formula>20</formula>
    </cfRule>
  </conditionalFormatting>
  <conditionalFormatting sqref="AQ82">
    <cfRule type="cellIs" dxfId="3527" priority="99" operator="between">
      <formula>80</formula>
      <formula>120</formula>
    </cfRule>
  </conditionalFormatting>
  <conditionalFormatting sqref="AN84 AP84">
    <cfRule type="cellIs" dxfId="3526" priority="98" operator="greaterThan">
      <formula>20</formula>
    </cfRule>
  </conditionalFormatting>
  <conditionalFormatting sqref="AQ84">
    <cfRule type="cellIs" dxfId="3525" priority="97" operator="between">
      <formula>80</formula>
      <formula>120</formula>
    </cfRule>
  </conditionalFormatting>
  <conditionalFormatting sqref="AN81:AP81">
    <cfRule type="cellIs" dxfId="3524" priority="96" operator="greaterThan">
      <formula>20</formula>
    </cfRule>
  </conditionalFormatting>
  <conditionalFormatting sqref="AQ81">
    <cfRule type="cellIs" dxfId="3523" priority="95" operator="between">
      <formula>80</formula>
      <formula>120</formula>
    </cfRule>
  </conditionalFormatting>
  <conditionalFormatting sqref="AN83:AP83">
    <cfRule type="cellIs" dxfId="3522" priority="94" operator="greaterThan">
      <formula>20</formula>
    </cfRule>
  </conditionalFormatting>
  <conditionalFormatting sqref="AQ83">
    <cfRule type="cellIs" dxfId="3521" priority="93" operator="between">
      <formula>80</formula>
      <formula>120</formula>
    </cfRule>
  </conditionalFormatting>
  <conditionalFormatting sqref="AQ86">
    <cfRule type="cellIs" dxfId="3520" priority="90" operator="between">
      <formula>80</formula>
      <formula>120</formula>
    </cfRule>
  </conditionalFormatting>
  <conditionalFormatting sqref="AP86">
    <cfRule type="cellIs" dxfId="3519" priority="89" operator="greaterThan">
      <formula>20</formula>
    </cfRule>
  </conditionalFormatting>
  <conditionalFormatting sqref="AQ86">
    <cfRule type="cellIs" dxfId="3518" priority="88" operator="between">
      <formula>80</formula>
      <formula>120</formula>
    </cfRule>
  </conditionalFormatting>
  <conditionalFormatting sqref="AN81:AP81">
    <cfRule type="cellIs" dxfId="3517" priority="77" operator="greaterThan">
      <formula>20</formula>
    </cfRule>
  </conditionalFormatting>
  <conditionalFormatting sqref="AQ81">
    <cfRule type="cellIs" dxfId="3516" priority="76" operator="between">
      <formula>80</formula>
      <formula>120</formula>
    </cfRule>
  </conditionalFormatting>
  <conditionalFormatting sqref="AN82 AP82">
    <cfRule type="cellIs" dxfId="3515" priority="87" operator="greaterThan">
      <formula>20</formula>
    </cfRule>
  </conditionalFormatting>
  <conditionalFormatting sqref="AQ82">
    <cfRule type="cellIs" dxfId="3514" priority="86" operator="between">
      <formula>80</formula>
      <formula>120</formula>
    </cfRule>
  </conditionalFormatting>
  <conditionalFormatting sqref="AN84 AP84">
    <cfRule type="cellIs" dxfId="3513" priority="85" operator="greaterThan">
      <formula>20</formula>
    </cfRule>
  </conditionalFormatting>
  <conditionalFormatting sqref="AQ84">
    <cfRule type="cellIs" dxfId="3512" priority="84" operator="between">
      <formula>80</formula>
      <formula>120</formula>
    </cfRule>
  </conditionalFormatting>
  <conditionalFormatting sqref="AN81:AP81">
    <cfRule type="cellIs" dxfId="3511" priority="83" operator="greaterThan">
      <formula>20</formula>
    </cfRule>
  </conditionalFormatting>
  <conditionalFormatting sqref="AQ81">
    <cfRule type="cellIs" dxfId="3510" priority="82" operator="between">
      <formula>80</formula>
      <formula>120</formula>
    </cfRule>
  </conditionalFormatting>
  <conditionalFormatting sqref="AN83:AP83">
    <cfRule type="cellIs" dxfId="3509" priority="81" operator="greaterThan">
      <formula>20</formula>
    </cfRule>
  </conditionalFormatting>
  <conditionalFormatting sqref="AQ83">
    <cfRule type="cellIs" dxfId="3508" priority="80" operator="between">
      <formula>80</formula>
      <formula>120</formula>
    </cfRule>
  </conditionalFormatting>
  <conditionalFormatting sqref="AN85:AP85">
    <cfRule type="cellIs" dxfId="3507" priority="79" operator="greaterThan">
      <formula>20</formula>
    </cfRule>
  </conditionalFormatting>
  <conditionalFormatting sqref="AQ85">
    <cfRule type="cellIs" dxfId="3506" priority="78" operator="between">
      <formula>80</formula>
      <formula>120</formula>
    </cfRule>
  </conditionalFormatting>
  <conditionalFormatting sqref="AN83:AP83">
    <cfRule type="cellIs" dxfId="3505" priority="75" operator="greaterThan">
      <formula>20</formula>
    </cfRule>
  </conditionalFormatting>
  <conditionalFormatting sqref="AQ83">
    <cfRule type="cellIs" dxfId="3504" priority="74" operator="between">
      <formula>80</formula>
      <formula>120</formula>
    </cfRule>
  </conditionalFormatting>
  <conditionalFormatting sqref="AN85:AP85">
    <cfRule type="cellIs" dxfId="3503" priority="73" operator="greaterThan">
      <formula>20</formula>
    </cfRule>
  </conditionalFormatting>
  <conditionalFormatting sqref="AQ85">
    <cfRule type="cellIs" dxfId="3502" priority="72" operator="between">
      <formula>80</formula>
      <formula>120</formula>
    </cfRule>
  </conditionalFormatting>
  <conditionalFormatting sqref="AN82 AP82">
    <cfRule type="cellIs" dxfId="3501" priority="71" operator="greaterThan">
      <formula>20</formula>
    </cfRule>
  </conditionalFormatting>
  <conditionalFormatting sqref="AQ82">
    <cfRule type="cellIs" dxfId="3500" priority="70" operator="between">
      <formula>80</formula>
      <formula>120</formula>
    </cfRule>
  </conditionalFormatting>
  <conditionalFormatting sqref="AN84 AP84">
    <cfRule type="cellIs" dxfId="3499" priority="69" operator="greaterThan">
      <formula>20</formula>
    </cfRule>
  </conditionalFormatting>
  <conditionalFormatting sqref="AQ84">
    <cfRule type="cellIs" dxfId="3498" priority="68" operator="between">
      <formula>80</formula>
      <formula>120</formula>
    </cfRule>
  </conditionalFormatting>
  <conditionalFormatting sqref="AP86">
    <cfRule type="cellIs" dxfId="3497" priority="67" operator="greaterThan">
      <formula>20</formula>
    </cfRule>
  </conditionalFormatting>
  <conditionalFormatting sqref="AQ86">
    <cfRule type="cellIs" dxfId="3496" priority="66" operator="between">
      <formula>80</formula>
      <formula>120</formula>
    </cfRule>
  </conditionalFormatting>
  <conditionalFormatting sqref="AN80:AP80">
    <cfRule type="cellIs" dxfId="3495" priority="65" operator="greaterThan">
      <formula>20</formula>
    </cfRule>
  </conditionalFormatting>
  <conditionalFormatting sqref="AQ80">
    <cfRule type="cellIs" dxfId="3494" priority="64" operator="between">
      <formula>80</formula>
      <formula>120</formula>
    </cfRule>
  </conditionalFormatting>
  <conditionalFormatting sqref="AO46 AP43 AO48:AP49 AO51:AP51 AP50 AO53:AP53 AP52 AO55:AP56 AP54">
    <cfRule type="cellIs" dxfId="3493" priority="63" operator="greaterThan">
      <formula>20</formula>
    </cfRule>
  </conditionalFormatting>
  <conditionalFormatting sqref="AQ43 AQ48:AQ56">
    <cfRule type="cellIs" dxfId="3492" priority="62" operator="between">
      <formula>80</formula>
      <formula>120</formula>
    </cfRule>
  </conditionalFormatting>
  <conditionalFormatting sqref="AO44:AP44">
    <cfRule type="cellIs" dxfId="3491" priority="59" operator="greaterThan">
      <formula>20</formula>
    </cfRule>
  </conditionalFormatting>
  <conditionalFormatting sqref="AQ44">
    <cfRule type="cellIs" dxfId="3490" priority="58" operator="between">
      <formula>80</formula>
      <formula>120</formula>
    </cfRule>
  </conditionalFormatting>
  <conditionalFormatting sqref="AO42:AP42">
    <cfRule type="cellIs" dxfId="3489" priority="61" operator="greaterThan">
      <formula>20</formula>
    </cfRule>
  </conditionalFormatting>
  <conditionalFormatting sqref="AQ42">
    <cfRule type="cellIs" dxfId="3488" priority="60" operator="between">
      <formula>80</formula>
      <formula>120</formula>
    </cfRule>
  </conditionalFormatting>
  <conditionalFormatting sqref="AO40:AP40">
    <cfRule type="cellIs" dxfId="3487" priority="57" operator="greaterThan">
      <formula>20</formula>
    </cfRule>
  </conditionalFormatting>
  <conditionalFormatting sqref="AQ40">
    <cfRule type="cellIs" dxfId="3486" priority="56" operator="between">
      <formula>80</formula>
      <formula>120</formula>
    </cfRule>
  </conditionalFormatting>
  <conditionalFormatting sqref="AP35">
    <cfRule type="cellIs" dxfId="3485" priority="55" operator="greaterThan">
      <formula>20</formula>
    </cfRule>
  </conditionalFormatting>
  <conditionalFormatting sqref="AQ35">
    <cfRule type="cellIs" dxfId="3484" priority="54" operator="between">
      <formula>80</formula>
      <formula>120</formula>
    </cfRule>
  </conditionalFormatting>
  <conditionalFormatting sqref="AQ35">
    <cfRule type="cellIs" dxfId="3483" priority="53" operator="between">
      <formula>80</formula>
      <formula>120</formula>
    </cfRule>
  </conditionalFormatting>
  <conditionalFormatting sqref="AP37">
    <cfRule type="cellIs" dxfId="3482" priority="52" operator="greaterThan">
      <formula>20</formula>
    </cfRule>
  </conditionalFormatting>
  <conditionalFormatting sqref="AO68:AP68 AO58:AP58 AO70:AP70 AP73 AP57 AO60:AP60 AP59 AO62:AP62 AP61 AO64:AP64 AP63 AO66:AP66 AP65 AP71">
    <cfRule type="cellIs" dxfId="3481" priority="51" operator="greaterThan">
      <formula>20</formula>
    </cfRule>
  </conditionalFormatting>
  <conditionalFormatting sqref="AQ73 AQ57:AQ66 AQ70:AQ71 AQ68">
    <cfRule type="cellIs" dxfId="3480" priority="50" operator="between">
      <formula>80</formula>
      <formula>120</formula>
    </cfRule>
  </conditionalFormatting>
  <conditionalFormatting sqref="AO78 AP75">
    <cfRule type="cellIs" dxfId="3479" priority="49" operator="greaterThan">
      <formula>20</formula>
    </cfRule>
  </conditionalFormatting>
  <conditionalFormatting sqref="AQ75">
    <cfRule type="cellIs" dxfId="3478" priority="48" operator="between">
      <formula>80</formula>
      <formula>120</formula>
    </cfRule>
  </conditionalFormatting>
  <conditionalFormatting sqref="AO76:AP76">
    <cfRule type="cellIs" dxfId="3477" priority="45" operator="greaterThan">
      <formula>20</formula>
    </cfRule>
  </conditionalFormatting>
  <conditionalFormatting sqref="AQ76">
    <cfRule type="cellIs" dxfId="3476" priority="44" operator="between">
      <formula>80</formula>
      <formula>120</formula>
    </cfRule>
  </conditionalFormatting>
  <conditionalFormatting sqref="AO74:AP74">
    <cfRule type="cellIs" dxfId="3475" priority="47" operator="greaterThan">
      <formula>20</formula>
    </cfRule>
  </conditionalFormatting>
  <conditionalFormatting sqref="AQ74">
    <cfRule type="cellIs" dxfId="3474" priority="46" operator="between">
      <formula>80</formula>
      <formula>120</formula>
    </cfRule>
  </conditionalFormatting>
  <conditionalFormatting sqref="AO72:AP72">
    <cfRule type="cellIs" dxfId="3473" priority="43" operator="greaterThan">
      <formula>20</formula>
    </cfRule>
  </conditionalFormatting>
  <conditionalFormatting sqref="AQ72">
    <cfRule type="cellIs" dxfId="3472" priority="42" operator="between">
      <formula>80</formula>
      <formula>120</formula>
    </cfRule>
  </conditionalFormatting>
  <conditionalFormatting sqref="AP67">
    <cfRule type="cellIs" dxfId="3471" priority="41" operator="greaterThan">
      <formula>20</formula>
    </cfRule>
  </conditionalFormatting>
  <conditionalFormatting sqref="AQ67">
    <cfRule type="cellIs" dxfId="3470" priority="40" operator="between">
      <formula>80</formula>
      <formula>120</formula>
    </cfRule>
  </conditionalFormatting>
  <conditionalFormatting sqref="AQ67">
    <cfRule type="cellIs" dxfId="3469" priority="39" operator="between">
      <formula>80</formula>
      <formula>120</formula>
    </cfRule>
  </conditionalFormatting>
  <conditionalFormatting sqref="AP69">
    <cfRule type="cellIs" dxfId="3468" priority="38" operator="greaterThan">
      <formula>20</formula>
    </cfRule>
  </conditionalFormatting>
  <conditionalFormatting sqref="AO50">
    <cfRule type="cellIs" dxfId="3467" priority="37" operator="greaterThan">
      <formula>20</formula>
    </cfRule>
  </conditionalFormatting>
  <conditionalFormatting sqref="AO82">
    <cfRule type="cellIs" dxfId="3466" priority="36" operator="greaterThan">
      <formula>20</formula>
    </cfRule>
  </conditionalFormatting>
  <conditionalFormatting sqref="AP45:AP46">
    <cfRule type="cellIs" dxfId="3465" priority="35" operator="greaterThan">
      <formula>20</formula>
    </cfRule>
  </conditionalFormatting>
  <conditionalFormatting sqref="AQ46:AQ47">
    <cfRule type="cellIs" dxfId="3464" priority="34" operator="between">
      <formula>80</formula>
      <formula>120</formula>
    </cfRule>
  </conditionalFormatting>
  <conditionalFormatting sqref="AP47">
    <cfRule type="cellIs" dxfId="3463" priority="33" operator="greaterThan">
      <formula>20</formula>
    </cfRule>
  </conditionalFormatting>
  <conditionalFormatting sqref="AQ45">
    <cfRule type="cellIs" dxfId="3462" priority="32" operator="between">
      <formula>80</formula>
      <formula>120</formula>
    </cfRule>
  </conditionalFormatting>
  <conditionalFormatting sqref="AQ45">
    <cfRule type="cellIs" dxfId="3461" priority="31" operator="between">
      <formula>80</formula>
      <formula>120</formula>
    </cfRule>
  </conditionalFormatting>
  <conditionalFormatting sqref="AK47 AP47 AU47 AZ47 AK79">
    <cfRule type="cellIs" dxfId="3460" priority="30" operator="lessThan">
      <formula>20</formula>
    </cfRule>
  </conditionalFormatting>
  <conditionalFormatting sqref="AJ47 AJ45 AJ43 AJ41 AJ39 AJ37 AJ35 AJ33 AJ31 AJ29 AJ27 AJ25">
    <cfRule type="cellIs" dxfId="3459" priority="29" operator="greaterThan">
      <formula>20</formula>
    </cfRule>
  </conditionalFormatting>
  <conditionalFormatting sqref="AJ79 AJ77 AJ75 AJ73 AJ71 AJ69 AJ67 AJ65 AJ63 AJ61 AJ59 AJ57 AJ54 AJ52">
    <cfRule type="cellIs" dxfId="3458" priority="28" operator="greaterThan">
      <formula>20</formula>
    </cfRule>
  </conditionalFormatting>
  <conditionalFormatting sqref="AJ86 AJ84">
    <cfRule type="cellIs" dxfId="3457" priority="27" operator="greaterThan">
      <formula>20</formula>
    </cfRule>
  </conditionalFormatting>
  <conditionalFormatting sqref="AK79">
    <cfRule type="cellIs" dxfId="3456" priority="26" operator="greaterThan">
      <formula>20</formula>
    </cfRule>
  </conditionalFormatting>
  <conditionalFormatting sqref="AL77">
    <cfRule type="cellIs" dxfId="3455" priority="25" operator="between">
      <formula>80</formula>
      <formula>120</formula>
    </cfRule>
  </conditionalFormatting>
  <conditionalFormatting sqref="AO47 AO45 AO43 AO41 AO39 AO37 AO35 AO33 AO31 AO29 AO27 AO25">
    <cfRule type="cellIs" dxfId="3454" priority="24" operator="greaterThan">
      <formula>20</formula>
    </cfRule>
  </conditionalFormatting>
  <conditionalFormatting sqref="AO86 AO84 AO79 AO77 AO75 AO73 AO71 AO69 AO67 AO65 AO63 AO61 AO59 AO57 AO54 AO52">
    <cfRule type="cellIs" dxfId="3453" priority="23" operator="greaterThan">
      <formula>20</formula>
    </cfRule>
  </conditionalFormatting>
  <conditionalFormatting sqref="AP77:AP78">
    <cfRule type="cellIs" dxfId="3452" priority="22" operator="greaterThan">
      <formula>20</formula>
    </cfRule>
  </conditionalFormatting>
  <conditionalFormatting sqref="AQ78:AQ79">
    <cfRule type="cellIs" dxfId="3451" priority="21" operator="between">
      <formula>80</formula>
      <formula>120</formula>
    </cfRule>
  </conditionalFormatting>
  <conditionalFormatting sqref="AP79">
    <cfRule type="cellIs" dxfId="3450" priority="20" operator="greaterThan">
      <formula>20</formula>
    </cfRule>
  </conditionalFormatting>
  <conditionalFormatting sqref="AQ77">
    <cfRule type="cellIs" dxfId="3449" priority="19" operator="between">
      <formula>80</formula>
      <formula>120</formula>
    </cfRule>
  </conditionalFormatting>
  <conditionalFormatting sqref="AQ77">
    <cfRule type="cellIs" dxfId="3448" priority="18" operator="between">
      <formula>80</formula>
      <formula>120</formula>
    </cfRule>
  </conditionalFormatting>
  <conditionalFormatting sqref="AP79">
    <cfRule type="cellIs" dxfId="3447" priority="17" operator="lessThan">
      <formula>20</formula>
    </cfRule>
  </conditionalFormatting>
  <conditionalFormatting sqref="AT86 AT84 AT79 AT77 AT75 AT73 AT71 AT69 AT67 AT65 AT63 AT61 AT59 AT57 AT54 AT52 AT47 AT45 AT43 AT41 AT39 AT37 AT35 AT33 AT31 AT29 AT27 AT25">
    <cfRule type="cellIs" dxfId="3446" priority="16" operator="greaterThan">
      <formula>20</formula>
    </cfRule>
  </conditionalFormatting>
  <conditionalFormatting sqref="AU77:AU78">
    <cfRule type="cellIs" dxfId="3445" priority="15" operator="greaterThan">
      <formula>20</formula>
    </cfRule>
  </conditionalFormatting>
  <conditionalFormatting sqref="AV78:AV79">
    <cfRule type="cellIs" dxfId="3444" priority="14" operator="between">
      <formula>80</formula>
      <formula>120</formula>
    </cfRule>
  </conditionalFormatting>
  <conditionalFormatting sqref="AU79">
    <cfRule type="cellIs" dxfId="3443" priority="13" operator="greaterThan">
      <formula>20</formula>
    </cfRule>
  </conditionalFormatting>
  <conditionalFormatting sqref="AV77">
    <cfRule type="cellIs" dxfId="3442" priority="12" operator="between">
      <formula>80</formula>
      <formula>120</formula>
    </cfRule>
  </conditionalFormatting>
  <conditionalFormatting sqref="AV77">
    <cfRule type="cellIs" dxfId="3441" priority="11" operator="between">
      <formula>80</formula>
      <formula>120</formula>
    </cfRule>
  </conditionalFormatting>
  <conditionalFormatting sqref="AU79">
    <cfRule type="cellIs" dxfId="3440" priority="10" operator="lessThan">
      <formula>20</formula>
    </cfRule>
  </conditionalFormatting>
  <conditionalFormatting sqref="AY86 AY84 AY79 AY77 AY75 AY73 AY71 AY69 AY67 AY65 AY63 AY61 AY59 AY57 AY54 AY52 AY47 AY45 AY43 AY41 AY39 AY37 AY35 AY33 AY31 AY29 AY27 AY25">
    <cfRule type="cellIs" dxfId="3439" priority="9" operator="greaterThan">
      <formula>20</formula>
    </cfRule>
  </conditionalFormatting>
  <conditionalFormatting sqref="AZ77:AZ78">
    <cfRule type="cellIs" dxfId="3438" priority="8" operator="greaterThan">
      <formula>20</formula>
    </cfRule>
  </conditionalFormatting>
  <conditionalFormatting sqref="BA79">
    <cfRule type="cellIs" dxfId="3437" priority="7" operator="between">
      <formula>80</formula>
      <formula>120</formula>
    </cfRule>
  </conditionalFormatting>
  <conditionalFormatting sqref="AZ79">
    <cfRule type="cellIs" dxfId="3436" priority="6" operator="greaterThan">
      <formula>20</formula>
    </cfRule>
  </conditionalFormatting>
  <conditionalFormatting sqref="BA78">
    <cfRule type="cellIs" dxfId="3435" priority="5" operator="between">
      <formula>80</formula>
      <formula>120</formula>
    </cfRule>
  </conditionalFormatting>
  <conditionalFormatting sqref="BA78">
    <cfRule type="cellIs" dxfId="3434" priority="4" operator="between">
      <formula>80</formula>
      <formula>120</formula>
    </cfRule>
  </conditionalFormatting>
  <conditionalFormatting sqref="BA77">
    <cfRule type="cellIs" dxfId="3433" priority="3" operator="between">
      <formula>80</formula>
      <formula>120</formula>
    </cfRule>
  </conditionalFormatting>
  <conditionalFormatting sqref="BA77">
    <cfRule type="cellIs" dxfId="3432" priority="2" operator="between">
      <formula>80</formula>
      <formula>120</formula>
    </cfRule>
  </conditionalFormatting>
  <conditionalFormatting sqref="AZ79">
    <cfRule type="cellIs" dxfId="3431" priority="1" operator="lessThan">
      <formula>20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opLeftCell="A43" workbookViewId="0">
      <selection activeCell="A84" activeCellId="2" sqref="A22:XFD23 A52:XFD53 A84:XFD85"/>
    </sheetView>
  </sheetViews>
  <sheetFormatPr defaultRowHeight="14.5" x14ac:dyDescent="0.35"/>
  <cols>
    <col min="3" max="3" width="26.36328125" customWidth="1"/>
    <col min="5" max="5" width="11.81640625" bestFit="1" customWidth="1"/>
    <col min="7" max="7" width="12" customWidth="1"/>
    <col min="9" max="9" width="11.6328125" customWidth="1"/>
  </cols>
  <sheetData>
    <row r="1" spans="1:58" ht="29" x14ac:dyDescent="0.35">
      <c r="A1" t="s">
        <v>209</v>
      </c>
      <c r="D1" t="s">
        <v>210</v>
      </c>
      <c r="E1" s="1" t="s">
        <v>12</v>
      </c>
      <c r="F1" t="s">
        <v>211</v>
      </c>
      <c r="G1" s="1" t="s">
        <v>13</v>
      </c>
      <c r="H1" t="s">
        <v>212</v>
      </c>
      <c r="I1" s="1" t="s">
        <v>14</v>
      </c>
    </row>
    <row r="2" spans="1:58" x14ac:dyDescent="0.35">
      <c r="D2">
        <v>0</v>
      </c>
      <c r="E2">
        <f>I16</f>
        <v>45</v>
      </c>
      <c r="F2">
        <v>0</v>
      </c>
      <c r="G2" s="1">
        <f>J16</f>
        <v>116</v>
      </c>
      <c r="H2">
        <v>0</v>
      </c>
      <c r="I2" s="1">
        <f>L16</f>
        <v>91</v>
      </c>
    </row>
    <row r="3" spans="1:58" x14ac:dyDescent="0.35">
      <c r="D3">
        <f>5*G17/1000</f>
        <v>5.0000000000000001E-4</v>
      </c>
      <c r="E3">
        <f>I17</f>
        <v>818</v>
      </c>
      <c r="F3">
        <f>10*H17/1000</f>
        <v>1E-3</v>
      </c>
      <c r="G3" s="1">
        <f t="shared" ref="G3:G7" si="0">J17</f>
        <v>1746</v>
      </c>
      <c r="H3">
        <f>0.5*H17/1000</f>
        <v>5.0000000000000002E-5</v>
      </c>
      <c r="I3" s="1">
        <f t="shared" ref="I3:I7" si="1">L17</f>
        <v>813</v>
      </c>
    </row>
    <row r="4" spans="1:58" x14ac:dyDescent="0.35">
      <c r="D4">
        <f t="shared" ref="D4:D7" si="2">5*G18/1000</f>
        <v>1.5E-3</v>
      </c>
      <c r="E4">
        <f t="shared" ref="E4:E7" si="3">I18</f>
        <v>2861</v>
      </c>
      <c r="F4">
        <f t="shared" ref="F4:F7" si="4">10*H18/1000</f>
        <v>5.0000000000000001E-3</v>
      </c>
      <c r="G4" s="1">
        <f t="shared" si="0"/>
        <v>9901</v>
      </c>
      <c r="H4">
        <f t="shared" ref="H4:H7" si="5">0.5*H18/1000</f>
        <v>2.5000000000000001E-4</v>
      </c>
      <c r="I4" s="1">
        <f t="shared" si="1"/>
        <v>4827</v>
      </c>
    </row>
    <row r="5" spans="1:58" x14ac:dyDescent="0.35">
      <c r="D5">
        <f t="shared" si="2"/>
        <v>2.5000000000000001E-3</v>
      </c>
      <c r="E5">
        <f t="shared" si="3"/>
        <v>4746</v>
      </c>
      <c r="F5">
        <f t="shared" si="4"/>
        <v>0.01</v>
      </c>
      <c r="G5" s="1">
        <f t="shared" si="0"/>
        <v>19848</v>
      </c>
      <c r="H5">
        <f t="shared" si="5"/>
        <v>5.0000000000000001E-4</v>
      </c>
      <c r="I5" s="1">
        <f t="shared" si="1"/>
        <v>10778</v>
      </c>
    </row>
    <row r="6" spans="1:58" x14ac:dyDescent="0.35">
      <c r="D6">
        <f t="shared" si="2"/>
        <v>3.5000000000000001E-3</v>
      </c>
      <c r="E6">
        <f t="shared" si="3"/>
        <v>6567</v>
      </c>
      <c r="F6">
        <f t="shared" si="4"/>
        <v>1.4999999999999999E-2</v>
      </c>
      <c r="G6" s="1">
        <f t="shared" si="0"/>
        <v>26328</v>
      </c>
      <c r="H6">
        <f t="shared" si="5"/>
        <v>7.5000000000000002E-4</v>
      </c>
      <c r="I6" s="1">
        <f t="shared" si="1"/>
        <v>13203</v>
      </c>
    </row>
    <row r="7" spans="1:58" x14ac:dyDescent="0.35">
      <c r="D7">
        <f t="shared" si="2"/>
        <v>4.4999999999999997E-3</v>
      </c>
      <c r="E7">
        <f t="shared" si="3"/>
        <v>8574</v>
      </c>
      <c r="F7">
        <f t="shared" si="4"/>
        <v>0.02</v>
      </c>
      <c r="G7" s="1">
        <f t="shared" si="0"/>
        <v>36536</v>
      </c>
      <c r="H7">
        <f t="shared" si="5"/>
        <v>1E-3</v>
      </c>
      <c r="I7" s="1">
        <f t="shared" si="1"/>
        <v>17961</v>
      </c>
    </row>
    <row r="8" spans="1:58" x14ac:dyDescent="0.35">
      <c r="C8" t="s">
        <v>207</v>
      </c>
      <c r="E8">
        <f>SLOPE(D2:D7,E2:E7)</f>
        <v>5.2522470901429646E-7</v>
      </c>
      <c r="G8">
        <f>SLOPE(F2:F7,G2:G7)</f>
        <v>5.5271747242981223E-7</v>
      </c>
      <c r="I8">
        <f>SLOPE(H2:H7,I2:I7)</f>
        <v>5.5131762021762186E-8</v>
      </c>
    </row>
    <row r="9" spans="1:58" x14ac:dyDescent="0.35">
      <c r="C9" t="s">
        <v>208</v>
      </c>
      <c r="E9" s="6">
        <f>INTERCEPT(D2:D7,E2:E7)</f>
        <v>1.6486565910574496E-5</v>
      </c>
      <c r="G9" s="6">
        <f>INTERCEPT(F2:F7,G2:G7)</f>
        <v>-2.0299720130108508E-4</v>
      </c>
      <c r="I9" s="6">
        <f>INTERCEPT(H2:H7,I2:I7)</f>
        <v>-1.3049415143911438E-5</v>
      </c>
    </row>
    <row r="10" spans="1:58" x14ac:dyDescent="0.35">
      <c r="C10" t="s">
        <v>213</v>
      </c>
      <c r="E10">
        <f>RSQ(D2:D7,E2:E7)</f>
        <v>0.99957025292906565</v>
      </c>
      <c r="G10">
        <f>RSQ(F2:F7,G2:G7)</f>
        <v>0.99634244254144244</v>
      </c>
      <c r="I10">
        <f>RSQ(H2:H7,I2:I7)</f>
        <v>0.98897698899793851</v>
      </c>
    </row>
    <row r="11" spans="1:58" s="1" customFormat="1" ht="174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6</v>
      </c>
      <c r="L11" s="1" t="s">
        <v>14</v>
      </c>
      <c r="M11" s="1" t="s">
        <v>15</v>
      </c>
      <c r="N11" s="1" t="s">
        <v>16</v>
      </c>
      <c r="O11" s="1" t="s">
        <v>17</v>
      </c>
      <c r="P11" s="1" t="s">
        <v>7</v>
      </c>
      <c r="Q11" s="1" t="s">
        <v>18</v>
      </c>
      <c r="R11" s="1" t="s">
        <v>8</v>
      </c>
      <c r="S11" s="1" t="s">
        <v>19</v>
      </c>
      <c r="T11" s="1" t="s">
        <v>20</v>
      </c>
      <c r="U11" s="1" t="s">
        <v>9</v>
      </c>
      <c r="V11" s="1" t="s">
        <v>21</v>
      </c>
      <c r="W11" s="1" t="s">
        <v>22</v>
      </c>
      <c r="X11" s="1" t="s">
        <v>23</v>
      </c>
      <c r="Y11" s="1" t="s">
        <v>48</v>
      </c>
      <c r="Z11" s="1" t="s">
        <v>49</v>
      </c>
      <c r="AA11" s="1" t="s">
        <v>33</v>
      </c>
      <c r="AB11" s="1" t="s">
        <v>25</v>
      </c>
      <c r="AC11" s="1" t="s">
        <v>26</v>
      </c>
      <c r="AD11" s="1" t="s">
        <v>203</v>
      </c>
      <c r="AE11" s="1" t="s">
        <v>204</v>
      </c>
      <c r="AF11" s="1" t="s">
        <v>205</v>
      </c>
      <c r="AG11" s="1" t="s">
        <v>206</v>
      </c>
      <c r="AI11" s="1" t="s">
        <v>35</v>
      </c>
      <c r="AJ11" s="1" t="s">
        <v>36</v>
      </c>
      <c r="AK11" s="1" t="s">
        <v>37</v>
      </c>
      <c r="AL11" s="1" t="s">
        <v>27</v>
      </c>
      <c r="AN11" s="1" t="s">
        <v>77</v>
      </c>
      <c r="AO11" s="1" t="s">
        <v>78</v>
      </c>
      <c r="AP11" s="1" t="s">
        <v>79</v>
      </c>
      <c r="AQ11" s="1" t="s">
        <v>80</v>
      </c>
      <c r="AS11" s="1" t="s">
        <v>38</v>
      </c>
      <c r="AT11" s="1" t="s">
        <v>39</v>
      </c>
      <c r="AU11" s="1" t="s">
        <v>40</v>
      </c>
      <c r="AV11" s="1" t="s">
        <v>32</v>
      </c>
      <c r="AX11" s="1" t="s">
        <v>41</v>
      </c>
      <c r="AY11" s="1" t="s">
        <v>42</v>
      </c>
      <c r="AZ11" s="1" t="s">
        <v>43</v>
      </c>
      <c r="BA11" s="1" t="s">
        <v>28</v>
      </c>
      <c r="BC11" s="1" t="s">
        <v>34</v>
      </c>
      <c r="BD11" s="1" t="s">
        <v>29</v>
      </c>
      <c r="BE11" s="1" t="s">
        <v>30</v>
      </c>
      <c r="BF11" s="1" t="s">
        <v>31</v>
      </c>
    </row>
    <row r="12" spans="1:58" x14ac:dyDescent="0.35">
      <c r="A12">
        <v>1</v>
      </c>
      <c r="B12">
        <v>1</v>
      </c>
      <c r="C12" t="s">
        <v>47</v>
      </c>
      <c r="D12" t="s">
        <v>24</v>
      </c>
      <c r="E12" t="s">
        <v>66</v>
      </c>
      <c r="G12">
        <v>0.3</v>
      </c>
      <c r="H12">
        <v>0.3</v>
      </c>
      <c r="I12">
        <v>4893</v>
      </c>
      <c r="J12">
        <v>5679</v>
      </c>
      <c r="L12">
        <v>6830</v>
      </c>
      <c r="M12">
        <v>9.0760000000000005</v>
      </c>
      <c r="N12">
        <v>10.429</v>
      </c>
      <c r="O12">
        <v>1.3540000000000001</v>
      </c>
      <c r="Q12">
        <v>1.268</v>
      </c>
      <c r="R12">
        <v>1</v>
      </c>
      <c r="S12">
        <v>0</v>
      </c>
      <c r="T12">
        <v>0</v>
      </c>
      <c r="V12">
        <v>0</v>
      </c>
      <c r="Y12" s="4">
        <v>43879</v>
      </c>
      <c r="Z12" s="3">
        <v>0.43765046296296295</v>
      </c>
      <c r="AB12">
        <v>1</v>
      </c>
      <c r="AD12" s="7">
        <f t="shared" ref="AD12:AD76" si="6">((I12*$E$8)+$E$9)*1000/G12</f>
        <v>8.6213702237250907</v>
      </c>
      <c r="AE12" s="7">
        <f>((J12*$G$8)+$G$9)*1000/H12</f>
        <v>9.7862844154260635</v>
      </c>
      <c r="AF12" s="7">
        <f>AE12-AD12</f>
        <v>1.1649141917009729</v>
      </c>
      <c r="AG12" s="7">
        <f>((L12*$I$8)+$I$9)*1000/H12</f>
        <v>1.2116683982157477</v>
      </c>
    </row>
    <row r="13" spans="1:58" x14ac:dyDescent="0.35">
      <c r="A13">
        <v>2</v>
      </c>
      <c r="B13">
        <v>1</v>
      </c>
      <c r="C13" t="s">
        <v>47</v>
      </c>
      <c r="D13" t="s">
        <v>24</v>
      </c>
      <c r="E13" t="s">
        <v>66</v>
      </c>
      <c r="G13">
        <v>0.3</v>
      </c>
      <c r="H13">
        <v>0.3</v>
      </c>
      <c r="I13">
        <v>4857</v>
      </c>
      <c r="J13">
        <v>5623</v>
      </c>
      <c r="L13">
        <v>6825</v>
      </c>
      <c r="M13">
        <v>9.01</v>
      </c>
      <c r="N13">
        <v>10.327999999999999</v>
      </c>
      <c r="O13">
        <v>1.3180000000000001</v>
      </c>
      <c r="Q13">
        <v>1.2669999999999999</v>
      </c>
      <c r="R13">
        <v>1</v>
      </c>
      <c r="S13">
        <v>0</v>
      </c>
      <c r="T13">
        <v>0</v>
      </c>
      <c r="V13">
        <v>0</v>
      </c>
      <c r="Y13" s="4">
        <v>43879</v>
      </c>
      <c r="Z13" s="3">
        <v>0.44349537037037035</v>
      </c>
      <c r="AB13">
        <v>1</v>
      </c>
      <c r="AD13" s="7">
        <f t="shared" si="6"/>
        <v>8.5583432586433759</v>
      </c>
      <c r="AE13" s="7">
        <f t="shared" ref="AE13:AE76" si="7">((J13*$G$8)+$G$9)*1000/H13</f>
        <v>9.6831104872391638</v>
      </c>
      <c r="AF13" s="7">
        <f t="shared" ref="AF13:AF76" si="8">AE13-AD13</f>
        <v>1.1247672285957879</v>
      </c>
      <c r="AG13" s="7">
        <f t="shared" ref="AG13:AG76" si="9">((L13*$I$8)+$I$9)*1000/H13</f>
        <v>1.210749535515385</v>
      </c>
    </row>
    <row r="14" spans="1:58" x14ac:dyDescent="0.35">
      <c r="A14">
        <v>3</v>
      </c>
      <c r="B14">
        <v>2</v>
      </c>
      <c r="D14" t="s">
        <v>46</v>
      </c>
      <c r="Y14" s="4">
        <v>43879</v>
      </c>
      <c r="Z14" s="3">
        <v>0.44753472222222218</v>
      </c>
      <c r="AB14">
        <v>1</v>
      </c>
      <c r="AD14" s="7" t="e">
        <f t="shared" si="6"/>
        <v>#DIV/0!</v>
      </c>
      <c r="AE14" s="7" t="e">
        <f t="shared" si="7"/>
        <v>#DIV/0!</v>
      </c>
      <c r="AF14" s="7" t="e">
        <f t="shared" si="8"/>
        <v>#DIV/0!</v>
      </c>
      <c r="AG14" s="7" t="e">
        <f t="shared" si="9"/>
        <v>#DIV/0!</v>
      </c>
    </row>
    <row r="15" spans="1:58" x14ac:dyDescent="0.35">
      <c r="A15">
        <v>4</v>
      </c>
      <c r="B15">
        <v>3</v>
      </c>
      <c r="C15" t="s">
        <v>44</v>
      </c>
      <c r="D15" t="s">
        <v>24</v>
      </c>
      <c r="E15" t="s">
        <v>66</v>
      </c>
      <c r="G15">
        <v>0.3</v>
      </c>
      <c r="H15">
        <v>0.3</v>
      </c>
      <c r="I15">
        <v>51</v>
      </c>
      <c r="J15">
        <v>139</v>
      </c>
      <c r="L15">
        <v>55</v>
      </c>
      <c r="M15">
        <v>0.104</v>
      </c>
      <c r="N15">
        <v>0.25700000000000001</v>
      </c>
      <c r="O15">
        <v>0.153</v>
      </c>
      <c r="Q15">
        <v>8.9999999999999993E-3</v>
      </c>
      <c r="R15">
        <v>1</v>
      </c>
      <c r="S15">
        <v>0</v>
      </c>
      <c r="T15">
        <v>0</v>
      </c>
      <c r="V15">
        <v>0</v>
      </c>
      <c r="Y15" s="4">
        <v>43879</v>
      </c>
      <c r="Z15" s="3">
        <v>0.45671296296296293</v>
      </c>
      <c r="AB15">
        <v>1</v>
      </c>
      <c r="AD15" s="7">
        <f t="shared" si="6"/>
        <v>0.14424342023434539</v>
      </c>
      <c r="AE15" s="7">
        <f t="shared" si="7"/>
        <v>-0.420564908777804</v>
      </c>
      <c r="AF15" s="7">
        <f t="shared" si="8"/>
        <v>-0.56480832901214939</v>
      </c>
      <c r="AG15" s="7">
        <f t="shared" si="9"/>
        <v>-3.3390560775715061E-2</v>
      </c>
    </row>
    <row r="16" spans="1:58" x14ac:dyDescent="0.35">
      <c r="A16">
        <v>5</v>
      </c>
      <c r="B16">
        <v>3</v>
      </c>
      <c r="C16" t="s">
        <v>44</v>
      </c>
      <c r="D16" t="s">
        <v>24</v>
      </c>
      <c r="E16" t="s">
        <v>66</v>
      </c>
      <c r="G16">
        <v>0.3</v>
      </c>
      <c r="H16">
        <v>0.3</v>
      </c>
      <c r="I16">
        <v>45</v>
      </c>
      <c r="J16">
        <v>116</v>
      </c>
      <c r="L16">
        <v>91</v>
      </c>
      <c r="M16">
        <v>9.0999999999999998E-2</v>
      </c>
      <c r="N16">
        <v>0.215</v>
      </c>
      <c r="O16">
        <v>0.124</v>
      </c>
      <c r="Q16">
        <v>1.6E-2</v>
      </c>
      <c r="R16">
        <v>1</v>
      </c>
      <c r="S16">
        <v>0</v>
      </c>
      <c r="T16">
        <v>0</v>
      </c>
      <c r="V16">
        <v>0</v>
      </c>
      <c r="Y16" s="4">
        <v>43879</v>
      </c>
      <c r="Z16" s="3">
        <v>0.46206018518518516</v>
      </c>
      <c r="AB16">
        <v>1</v>
      </c>
      <c r="AD16" s="7">
        <f t="shared" si="6"/>
        <v>0.13373892605405946</v>
      </c>
      <c r="AE16" s="7">
        <f t="shared" si="7"/>
        <v>-0.46293991499742282</v>
      </c>
      <c r="AF16" s="7">
        <f t="shared" si="8"/>
        <v>-0.59667884105148228</v>
      </c>
      <c r="AG16" s="7">
        <f t="shared" si="9"/>
        <v>-2.6774749333103594E-2</v>
      </c>
    </row>
    <row r="17" spans="1:58" x14ac:dyDescent="0.35">
      <c r="A17">
        <v>6</v>
      </c>
      <c r="B17">
        <v>4</v>
      </c>
      <c r="C17" t="s">
        <v>81</v>
      </c>
      <c r="D17" t="s">
        <v>24</v>
      </c>
      <c r="E17" t="s">
        <v>66</v>
      </c>
      <c r="G17">
        <v>0.1</v>
      </c>
      <c r="H17">
        <v>0.1</v>
      </c>
      <c r="I17">
        <v>818</v>
      </c>
      <c r="J17">
        <v>1746</v>
      </c>
      <c r="L17">
        <v>813</v>
      </c>
      <c r="M17">
        <v>4.9930000000000003</v>
      </c>
      <c r="N17">
        <v>9.69</v>
      </c>
      <c r="O17">
        <v>4.6970000000000001</v>
      </c>
      <c r="Q17">
        <v>0.41699999999999998</v>
      </c>
      <c r="R17">
        <v>1</v>
      </c>
      <c r="S17">
        <v>0</v>
      </c>
      <c r="T17">
        <v>0</v>
      </c>
      <c r="V17">
        <v>0</v>
      </c>
      <c r="Y17" s="4">
        <v>43879</v>
      </c>
      <c r="Z17" s="3">
        <v>0.47211805555555553</v>
      </c>
      <c r="AB17">
        <v>1</v>
      </c>
      <c r="AD17" s="7">
        <f t="shared" si="6"/>
        <v>4.4612037788426901</v>
      </c>
      <c r="AE17" s="7">
        <f t="shared" si="7"/>
        <v>7.62047505561367</v>
      </c>
      <c r="AF17" s="7">
        <f t="shared" si="8"/>
        <v>3.1592712767709799</v>
      </c>
      <c r="AG17" s="7">
        <f t="shared" si="9"/>
        <v>0.31772707379781218</v>
      </c>
      <c r="AI17">
        <f>ABS(100*(AD17-5)/5)</f>
        <v>10.775924423146197</v>
      </c>
      <c r="AN17">
        <f>ABS(100*(AE17-10)/10)</f>
        <v>23.795249443863302</v>
      </c>
      <c r="AS17">
        <f>ABS(100*(AF17-5)/5)</f>
        <v>36.814574464580403</v>
      </c>
      <c r="AX17">
        <f>ABS(100*(AG17-0.5)/0.5)</f>
        <v>36.454585240437567</v>
      </c>
    </row>
    <row r="18" spans="1:58" x14ac:dyDescent="0.35">
      <c r="A18">
        <v>7</v>
      </c>
      <c r="B18">
        <v>5</v>
      </c>
      <c r="C18" t="s">
        <v>81</v>
      </c>
      <c r="D18" t="s">
        <v>24</v>
      </c>
      <c r="E18" t="s">
        <v>66</v>
      </c>
      <c r="G18">
        <v>0.3</v>
      </c>
      <c r="H18">
        <v>0.5</v>
      </c>
      <c r="I18">
        <v>2861</v>
      </c>
      <c r="J18">
        <v>9901</v>
      </c>
      <c r="L18">
        <v>4827</v>
      </c>
      <c r="M18">
        <v>5.383</v>
      </c>
      <c r="N18">
        <v>10.816000000000001</v>
      </c>
      <c r="O18">
        <v>5.4329999999999998</v>
      </c>
      <c r="Q18">
        <v>0.54500000000000004</v>
      </c>
      <c r="R18">
        <v>1</v>
      </c>
      <c r="S18">
        <v>0</v>
      </c>
      <c r="T18">
        <v>0</v>
      </c>
      <c r="V18">
        <v>0</v>
      </c>
      <c r="Y18" s="4">
        <v>43879</v>
      </c>
      <c r="Z18" s="3">
        <v>0.48313657407407407</v>
      </c>
      <c r="AB18">
        <v>1</v>
      </c>
      <c r="AD18" s="7">
        <f t="shared" si="6"/>
        <v>5.0638481946682559</v>
      </c>
      <c r="AE18" s="7">
        <f t="shared" si="7"/>
        <v>10.538916986452971</v>
      </c>
      <c r="AF18" s="7">
        <f t="shared" si="8"/>
        <v>5.4750687917847154</v>
      </c>
      <c r="AG18" s="7">
        <f t="shared" si="9"/>
        <v>0.50614320027026927</v>
      </c>
      <c r="AI18">
        <f t="shared" ref="AI18:AI21" si="10">ABS(100*(AD18-5)/5)</f>
        <v>1.2769638933651173</v>
      </c>
      <c r="AN18">
        <f t="shared" ref="AN18:AN21" si="11">ABS(100*(AE18-10)/10)</f>
        <v>5.3891698645297126</v>
      </c>
      <c r="AS18">
        <f t="shared" ref="AS18:AS21" si="12">ABS(100*(AF18-5)/5)</f>
        <v>9.5013758356943079</v>
      </c>
      <c r="AX18">
        <f t="shared" ref="AX18:AX21" si="13">ABS(100*(AG18-0.5)/0.5)</f>
        <v>1.2286400540538533</v>
      </c>
    </row>
    <row r="19" spans="1:58" x14ac:dyDescent="0.35">
      <c r="A19">
        <v>8</v>
      </c>
      <c r="B19">
        <v>6</v>
      </c>
      <c r="C19" t="s">
        <v>81</v>
      </c>
      <c r="D19" t="s">
        <v>24</v>
      </c>
      <c r="E19" t="s">
        <v>66</v>
      </c>
      <c r="G19">
        <v>0.5</v>
      </c>
      <c r="H19">
        <v>1</v>
      </c>
      <c r="I19">
        <v>4746</v>
      </c>
      <c r="J19">
        <v>19848</v>
      </c>
      <c r="L19">
        <v>10778</v>
      </c>
      <c r="M19">
        <v>5.2850000000000001</v>
      </c>
      <c r="N19">
        <v>10.618</v>
      </c>
      <c r="O19">
        <v>5.3339999999999996</v>
      </c>
      <c r="Q19">
        <v>0.57699999999999996</v>
      </c>
      <c r="R19">
        <v>1</v>
      </c>
      <c r="S19">
        <v>0</v>
      </c>
      <c r="T19">
        <v>0</v>
      </c>
      <c r="V19">
        <v>0</v>
      </c>
      <c r="Y19" s="4">
        <v>43879</v>
      </c>
      <c r="Z19" s="3">
        <v>0.4946875</v>
      </c>
      <c r="AB19">
        <v>1</v>
      </c>
      <c r="AD19" s="7">
        <f t="shared" si="6"/>
        <v>5.0184060697848514</v>
      </c>
      <c r="AE19" s="7">
        <f t="shared" si="7"/>
        <v>10.767339191485828</v>
      </c>
      <c r="AF19" s="7">
        <f t="shared" si="8"/>
        <v>5.7489331217009765</v>
      </c>
      <c r="AG19" s="7">
        <f t="shared" si="9"/>
        <v>0.58116071592664142</v>
      </c>
      <c r="AI19">
        <f t="shared" si="10"/>
        <v>0.36812139569702751</v>
      </c>
      <c r="AN19">
        <f t="shared" si="11"/>
        <v>7.6733919148582785</v>
      </c>
      <c r="AS19">
        <f t="shared" si="12"/>
        <v>14.97866243401953</v>
      </c>
      <c r="AX19">
        <f t="shared" si="13"/>
        <v>16.232143185328283</v>
      </c>
    </row>
    <row r="20" spans="1:58" x14ac:dyDescent="0.35">
      <c r="A20">
        <v>9</v>
      </c>
      <c r="B20">
        <v>7</v>
      </c>
      <c r="C20" t="s">
        <v>81</v>
      </c>
      <c r="D20" t="s">
        <v>24</v>
      </c>
      <c r="E20" t="s">
        <v>66</v>
      </c>
      <c r="G20">
        <v>0.7</v>
      </c>
      <c r="H20">
        <v>1.5</v>
      </c>
      <c r="I20">
        <v>6567</v>
      </c>
      <c r="J20">
        <v>26328</v>
      </c>
      <c r="L20">
        <v>13203</v>
      </c>
      <c r="M20">
        <v>5.19</v>
      </c>
      <c r="N20">
        <v>9.2620000000000005</v>
      </c>
      <c r="O20">
        <v>4.0709999999999997</v>
      </c>
      <c r="Q20">
        <v>0.45800000000000002</v>
      </c>
      <c r="R20">
        <v>1</v>
      </c>
      <c r="S20">
        <v>0</v>
      </c>
      <c r="T20">
        <v>0</v>
      </c>
      <c r="V20">
        <v>0</v>
      </c>
      <c r="Y20" s="4">
        <v>43879</v>
      </c>
      <c r="Z20" s="3">
        <v>0.50570601851851849</v>
      </c>
      <c r="AB20">
        <v>1</v>
      </c>
      <c r="AD20" s="7">
        <f t="shared" si="6"/>
        <v>4.9509103285820855</v>
      </c>
      <c r="AE20" s="7">
        <f t="shared" si="7"/>
        <v>9.5659656085540075</v>
      </c>
      <c r="AF20" s="7">
        <f t="shared" si="8"/>
        <v>4.615055279971922</v>
      </c>
      <c r="AG20" s="7">
        <f t="shared" si="9"/>
        <v>0.47657015921960982</v>
      </c>
      <c r="AI20">
        <f t="shared" si="10"/>
        <v>0.98179342835829075</v>
      </c>
      <c r="AN20">
        <f t="shared" si="11"/>
        <v>4.3403439144599254</v>
      </c>
      <c r="AS20">
        <f t="shared" si="12"/>
        <v>7.6988944005615592</v>
      </c>
      <c r="AX20">
        <f t="shared" si="13"/>
        <v>4.6859681560780349</v>
      </c>
    </row>
    <row r="21" spans="1:58" x14ac:dyDescent="0.35">
      <c r="A21">
        <v>10</v>
      </c>
      <c r="B21">
        <v>8</v>
      </c>
      <c r="C21" t="s">
        <v>81</v>
      </c>
      <c r="D21" t="s">
        <v>24</v>
      </c>
      <c r="E21" t="s">
        <v>66</v>
      </c>
      <c r="G21">
        <v>0.9</v>
      </c>
      <c r="H21">
        <v>2</v>
      </c>
      <c r="I21">
        <v>8574</v>
      </c>
      <c r="J21">
        <v>36536</v>
      </c>
      <c r="L21">
        <v>17961</v>
      </c>
      <c r="M21">
        <v>5.2480000000000002</v>
      </c>
      <c r="N21">
        <v>9.4290000000000003</v>
      </c>
      <c r="O21">
        <v>4.181</v>
      </c>
      <c r="Q21">
        <v>0.44</v>
      </c>
      <c r="R21">
        <v>1</v>
      </c>
      <c r="S21">
        <v>0</v>
      </c>
      <c r="T21">
        <v>0</v>
      </c>
      <c r="V21">
        <v>0</v>
      </c>
      <c r="Y21" s="4">
        <v>43879</v>
      </c>
      <c r="Z21" s="3">
        <v>0.51719907407407406</v>
      </c>
      <c r="AB21">
        <v>1</v>
      </c>
      <c r="AD21" s="7">
        <f t="shared" si="6"/>
        <v>5.0219591344435024</v>
      </c>
      <c r="AE21" s="7">
        <f t="shared" si="7"/>
        <v>9.995544185697268</v>
      </c>
      <c r="AF21" s="7">
        <f t="shared" si="8"/>
        <v>4.9735850512537656</v>
      </c>
      <c r="AG21" s="7">
        <f t="shared" si="9"/>
        <v>0.48858608126447955</v>
      </c>
      <c r="AI21">
        <f t="shared" si="10"/>
        <v>0.43918268887004785</v>
      </c>
      <c r="AN21">
        <f t="shared" si="11"/>
        <v>4.4558143027320085E-2</v>
      </c>
      <c r="AS21">
        <f t="shared" si="12"/>
        <v>0.52829897492468803</v>
      </c>
      <c r="AX21">
        <f t="shared" si="13"/>
        <v>2.282783747104089</v>
      </c>
    </row>
    <row r="22" spans="1:58" x14ac:dyDescent="0.35">
      <c r="A22">
        <v>11</v>
      </c>
      <c r="B22">
        <v>1</v>
      </c>
      <c r="C22" t="s">
        <v>45</v>
      </c>
      <c r="D22" t="s">
        <v>24</v>
      </c>
      <c r="E22" t="s">
        <v>66</v>
      </c>
      <c r="G22">
        <v>0.3</v>
      </c>
      <c r="H22">
        <v>0.3</v>
      </c>
      <c r="I22">
        <v>4614</v>
      </c>
      <c r="J22">
        <v>5370</v>
      </c>
      <c r="L22">
        <v>6717</v>
      </c>
      <c r="M22">
        <v>8.5679999999999996</v>
      </c>
      <c r="N22">
        <v>9.8680000000000003</v>
      </c>
      <c r="O22">
        <v>1.3</v>
      </c>
      <c r="Q22">
        <v>1.248</v>
      </c>
      <c r="R22">
        <v>1</v>
      </c>
      <c r="S22">
        <v>0</v>
      </c>
      <c r="T22">
        <v>0</v>
      </c>
      <c r="V22">
        <v>0</v>
      </c>
      <c r="Y22" s="4">
        <v>43879</v>
      </c>
      <c r="Z22" s="3">
        <v>0.52726851851851853</v>
      </c>
      <c r="AB22">
        <v>1</v>
      </c>
      <c r="AD22" s="7">
        <f t="shared" si="6"/>
        <v>8.1329112443417948</v>
      </c>
      <c r="AE22" s="7">
        <f t="shared" si="7"/>
        <v>9.2169854188233558</v>
      </c>
      <c r="AF22" s="7">
        <f t="shared" si="8"/>
        <v>1.084074174481561</v>
      </c>
      <c r="AG22" s="7">
        <f t="shared" si="9"/>
        <v>1.1909021011875507</v>
      </c>
      <c r="AJ22">
        <f>ABS(100*(AD22-AD23)/(AVERAGE(AD22:AD23)))</f>
        <v>0.94271111405963581</v>
      </c>
      <c r="AO22">
        <f>ABS(100*(AE22-AE23)/(AVERAGE(AE22:AE23)))</f>
        <v>9.6161323462615176</v>
      </c>
      <c r="AT22">
        <f>ABS(100*(AF22-AF23)/(AVERAGE(AF22:AF23)))</f>
        <v>148.16893751512663</v>
      </c>
      <c r="AY22">
        <f>ABS(100*(AG22-AG23)/(AVERAGE(AG22:AG23)))</f>
        <v>7.6253884387085078</v>
      </c>
    </row>
    <row r="23" spans="1:58" x14ac:dyDescent="0.35">
      <c r="A23">
        <v>12</v>
      </c>
      <c r="B23">
        <v>1</v>
      </c>
      <c r="C23" t="s">
        <v>45</v>
      </c>
      <c r="D23" t="s">
        <v>24</v>
      </c>
      <c r="E23" t="s">
        <v>66</v>
      </c>
      <c r="G23">
        <v>0.3</v>
      </c>
      <c r="H23">
        <v>0.3</v>
      </c>
      <c r="I23">
        <v>4658</v>
      </c>
      <c r="J23">
        <v>4911</v>
      </c>
      <c r="L23">
        <v>6241</v>
      </c>
      <c r="M23">
        <v>8.6479999999999997</v>
      </c>
      <c r="N23">
        <v>9.0329999999999995</v>
      </c>
      <c r="O23">
        <v>0.38500000000000001</v>
      </c>
      <c r="Q23">
        <v>1.1639999999999999</v>
      </c>
      <c r="R23">
        <v>1</v>
      </c>
      <c r="S23">
        <v>0</v>
      </c>
      <c r="T23">
        <v>0</v>
      </c>
      <c r="V23">
        <v>0</v>
      </c>
      <c r="Y23" s="4">
        <v>43879</v>
      </c>
      <c r="Z23" s="3">
        <v>0.53304398148148147</v>
      </c>
      <c r="AB23">
        <v>1</v>
      </c>
      <c r="AD23" s="7">
        <f t="shared" si="6"/>
        <v>8.2099442016638928</v>
      </c>
      <c r="AE23" s="7">
        <f t="shared" si="7"/>
        <v>8.3713276860057437</v>
      </c>
      <c r="AF23" s="7">
        <f t="shared" si="8"/>
        <v>0.1613834843418509</v>
      </c>
      <c r="AG23" s="7">
        <f t="shared" si="9"/>
        <v>1.1034263721130211</v>
      </c>
    </row>
    <row r="24" spans="1:58" x14ac:dyDescent="0.35">
      <c r="A24">
        <v>13</v>
      </c>
      <c r="B24">
        <v>2</v>
      </c>
      <c r="D24" t="s">
        <v>46</v>
      </c>
      <c r="Y24" s="4">
        <v>43879</v>
      </c>
      <c r="Z24" s="3">
        <v>0.53711805555555558</v>
      </c>
      <c r="AB24">
        <v>1</v>
      </c>
      <c r="AD24" s="7" t="e">
        <f t="shared" si="6"/>
        <v>#DIV/0!</v>
      </c>
      <c r="AE24" s="7" t="e">
        <f t="shared" si="7"/>
        <v>#DIV/0!</v>
      </c>
      <c r="AF24" s="7" t="e">
        <f t="shared" si="8"/>
        <v>#DIV/0!</v>
      </c>
      <c r="AG24" s="7" t="e">
        <f t="shared" si="9"/>
        <v>#DIV/0!</v>
      </c>
    </row>
    <row r="25" spans="1:58" x14ac:dyDescent="0.35">
      <c r="A25">
        <v>14</v>
      </c>
      <c r="B25">
        <v>9</v>
      </c>
      <c r="C25" t="s">
        <v>82</v>
      </c>
      <c r="D25" t="s">
        <v>24</v>
      </c>
      <c r="E25" t="s">
        <v>66</v>
      </c>
      <c r="G25">
        <v>0.3</v>
      </c>
      <c r="H25">
        <v>0.3</v>
      </c>
      <c r="I25">
        <v>2191</v>
      </c>
      <c r="J25">
        <v>6140</v>
      </c>
      <c r="L25">
        <v>3115</v>
      </c>
      <c r="M25">
        <v>4.1639999999999997</v>
      </c>
      <c r="N25">
        <v>11.266</v>
      </c>
      <c r="O25">
        <v>7.1020000000000003</v>
      </c>
      <c r="Q25">
        <v>0.58799999999999997</v>
      </c>
      <c r="R25">
        <v>1</v>
      </c>
      <c r="S25">
        <v>0</v>
      </c>
      <c r="T25">
        <v>0</v>
      </c>
      <c r="V25">
        <v>0</v>
      </c>
      <c r="Y25" s="4">
        <v>43879</v>
      </c>
      <c r="Z25" s="3">
        <v>0.54726851851851854</v>
      </c>
      <c r="AB25">
        <v>1</v>
      </c>
      <c r="AD25" s="7">
        <f t="shared" si="6"/>
        <v>3.8908463445363268</v>
      </c>
      <c r="AE25" s="7">
        <f t="shared" si="7"/>
        <v>10.635626931393206</v>
      </c>
      <c r="AF25" s="7">
        <f t="shared" si="8"/>
        <v>6.74478058685688</v>
      </c>
      <c r="AG25" s="7">
        <f t="shared" si="9"/>
        <v>0.52895341184625921</v>
      </c>
      <c r="AJ25">
        <f>ABS(100*(AD25-AD26)/(AVERAGE(AD25:AD26)))</f>
        <v>1.1312782590953279</v>
      </c>
      <c r="AO25">
        <f>ABS(100*(AE25-AE26)/(AVERAGE(AE25:AE26)))</f>
        <v>3.4359848099692205</v>
      </c>
      <c r="AT25">
        <f>ABS(100*(AF25-AF26)/(AVERAGE(AF25:AF26)))</f>
        <v>4.7896782995333282</v>
      </c>
      <c r="AY25">
        <f>ABS(100*(AG25-AG26)/(AVERAGE(AG25:AG26)))</f>
        <v>0.17386436445315318</v>
      </c>
      <c r="BC25" s="7">
        <f>AVERAGE(AD25:AD26)</f>
        <v>3.868961981660731</v>
      </c>
      <c r="BD25" s="7">
        <f>AVERAGE(AE25:AE26)</f>
        <v>10.455993752853518</v>
      </c>
      <c r="BE25" s="7">
        <f>AVERAGE(AF25:AF26)</f>
        <v>6.5870317711927866</v>
      </c>
      <c r="BF25" s="7">
        <f>AVERAGE(AG25:AG26)</f>
        <v>0.52849398049607788</v>
      </c>
    </row>
    <row r="26" spans="1:58" x14ac:dyDescent="0.35">
      <c r="A26">
        <v>15</v>
      </c>
      <c r="B26">
        <v>9</v>
      </c>
      <c r="C26" t="s">
        <v>82</v>
      </c>
      <c r="D26" t="s">
        <v>24</v>
      </c>
      <c r="E26" t="s">
        <v>66</v>
      </c>
      <c r="G26">
        <v>0.3</v>
      </c>
      <c r="H26">
        <v>0.3</v>
      </c>
      <c r="I26">
        <v>2166</v>
      </c>
      <c r="J26">
        <v>5945</v>
      </c>
      <c r="L26">
        <v>3110</v>
      </c>
      <c r="M26">
        <v>4.1189999999999998</v>
      </c>
      <c r="N26">
        <v>10.912000000000001</v>
      </c>
      <c r="O26">
        <v>6.7930000000000001</v>
      </c>
      <c r="Q26">
        <v>0.58699999999999997</v>
      </c>
      <c r="R26">
        <v>1</v>
      </c>
      <c r="S26">
        <v>0</v>
      </c>
      <c r="T26">
        <v>0</v>
      </c>
      <c r="V26">
        <v>0</v>
      </c>
      <c r="Y26" s="4">
        <v>43879</v>
      </c>
      <c r="Z26" s="3">
        <v>0.55307870370370371</v>
      </c>
      <c r="AB26">
        <v>1</v>
      </c>
      <c r="AD26" s="7">
        <f t="shared" si="6"/>
        <v>3.8470776187851352</v>
      </c>
      <c r="AE26" s="7">
        <f t="shared" si="7"/>
        <v>10.276360574313829</v>
      </c>
      <c r="AF26" s="7">
        <f t="shared" si="8"/>
        <v>6.4292829555286932</v>
      </c>
      <c r="AG26" s="7">
        <f t="shared" si="9"/>
        <v>0.52803454914589654</v>
      </c>
    </row>
    <row r="27" spans="1:58" x14ac:dyDescent="0.35">
      <c r="A27">
        <v>16</v>
      </c>
      <c r="B27">
        <v>10</v>
      </c>
      <c r="C27" t="s">
        <v>83</v>
      </c>
      <c r="D27" t="s">
        <v>24</v>
      </c>
      <c r="E27" t="s">
        <v>66</v>
      </c>
      <c r="G27">
        <v>0.3</v>
      </c>
      <c r="H27">
        <v>0.3</v>
      </c>
      <c r="I27">
        <v>1474</v>
      </c>
      <c r="J27">
        <v>3160</v>
      </c>
      <c r="L27">
        <v>1123</v>
      </c>
      <c r="M27">
        <v>2.86</v>
      </c>
      <c r="N27">
        <v>5.8330000000000002</v>
      </c>
      <c r="O27">
        <v>2.972</v>
      </c>
      <c r="Q27">
        <v>0.19900000000000001</v>
      </c>
      <c r="R27">
        <v>1</v>
      </c>
      <c r="S27">
        <v>0</v>
      </c>
      <c r="T27">
        <v>0</v>
      </c>
      <c r="V27">
        <v>0</v>
      </c>
      <c r="Y27" s="4">
        <v>43879</v>
      </c>
      <c r="Z27" s="3">
        <v>0.56293981481481481</v>
      </c>
      <c r="AB27">
        <v>1</v>
      </c>
      <c r="AD27" s="7">
        <f t="shared" si="6"/>
        <v>2.6355592899921585</v>
      </c>
      <c r="AE27" s="7">
        <f t="shared" si="7"/>
        <v>5.1453000385904053</v>
      </c>
      <c r="AF27" s="7">
        <f t="shared" si="8"/>
        <v>2.5097407485982468</v>
      </c>
      <c r="AG27" s="7">
        <f t="shared" si="9"/>
        <v>0.16287851202175832</v>
      </c>
      <c r="AJ27">
        <f>ABS(100*(AD27-AD28)/(AVERAGE(AD27:AD28)))</f>
        <v>0.92568743442245716</v>
      </c>
      <c r="AO27">
        <f>ABS(100*(AE27-AE28)/(AVERAGE(AE27:AE28)))</f>
        <v>0.89119289913375577</v>
      </c>
      <c r="AT27">
        <f>ABS(100*(AF27-AF28)/(AVERAGE(AF27:AF28)))</f>
        <v>0.85495621045854941</v>
      </c>
      <c r="AY27">
        <f>ABS(100*(AG27-AG28)/(AVERAGE(AG27:AG28)))</f>
        <v>4.1460088395945895</v>
      </c>
      <c r="BC27" s="7">
        <f>AVERAGE(AD27:AD28)</f>
        <v>2.6478145332024923</v>
      </c>
      <c r="BD27" s="7">
        <f>AVERAGE(AE27:AE28)</f>
        <v>5.1683299332749808</v>
      </c>
      <c r="BE27" s="7">
        <f>AVERAGE(AF27:AF28)</f>
        <v>2.5205154000724885</v>
      </c>
      <c r="BF27" s="7">
        <f>AVERAGE(AG27:AG28)</f>
        <v>0.15957060630045261</v>
      </c>
    </row>
    <row r="28" spans="1:58" x14ac:dyDescent="0.35">
      <c r="A28">
        <v>17</v>
      </c>
      <c r="B28">
        <v>10</v>
      </c>
      <c r="C28" t="s">
        <v>83</v>
      </c>
      <c r="D28" t="s">
        <v>24</v>
      </c>
      <c r="E28" t="s">
        <v>66</v>
      </c>
      <c r="G28">
        <v>0.3</v>
      </c>
      <c r="H28">
        <v>0.3</v>
      </c>
      <c r="I28">
        <v>1488</v>
      </c>
      <c r="J28">
        <v>3185</v>
      </c>
      <c r="L28">
        <v>1087</v>
      </c>
      <c r="M28">
        <v>2.8860000000000001</v>
      </c>
      <c r="N28">
        <v>5.8780000000000001</v>
      </c>
      <c r="O28">
        <v>2.9929999999999999</v>
      </c>
      <c r="Q28">
        <v>0.192</v>
      </c>
      <c r="R28">
        <v>1</v>
      </c>
      <c r="S28">
        <v>0</v>
      </c>
      <c r="T28">
        <v>0</v>
      </c>
      <c r="V28">
        <v>0</v>
      </c>
      <c r="Y28" s="4">
        <v>43879</v>
      </c>
      <c r="Z28" s="3">
        <v>0.56862268518518522</v>
      </c>
      <c r="AB28">
        <v>1</v>
      </c>
      <c r="AD28" s="7">
        <f t="shared" si="6"/>
        <v>2.6600697764128256</v>
      </c>
      <c r="AE28" s="7">
        <f t="shared" si="7"/>
        <v>5.1913598279595563</v>
      </c>
      <c r="AF28" s="7">
        <f t="shared" si="8"/>
        <v>2.5312900515467307</v>
      </c>
      <c r="AG28" s="7">
        <f t="shared" si="9"/>
        <v>0.15626270057914687</v>
      </c>
    </row>
    <row r="29" spans="1:58" x14ac:dyDescent="0.35">
      <c r="A29">
        <v>18</v>
      </c>
      <c r="B29">
        <v>11</v>
      </c>
      <c r="C29" t="s">
        <v>84</v>
      </c>
      <c r="D29" t="s">
        <v>24</v>
      </c>
      <c r="E29" t="s">
        <v>66</v>
      </c>
      <c r="G29">
        <v>0.3</v>
      </c>
      <c r="H29">
        <v>0.3</v>
      </c>
      <c r="I29">
        <v>1386</v>
      </c>
      <c r="J29">
        <v>2708</v>
      </c>
      <c r="L29">
        <v>1057</v>
      </c>
      <c r="M29">
        <v>2.698</v>
      </c>
      <c r="N29">
        <v>5.0019999999999998</v>
      </c>
      <c r="O29">
        <v>2.3029999999999999</v>
      </c>
      <c r="Q29">
        <v>0.186</v>
      </c>
      <c r="R29">
        <v>1</v>
      </c>
      <c r="S29">
        <v>0</v>
      </c>
      <c r="T29">
        <v>0</v>
      </c>
      <c r="V29">
        <v>0</v>
      </c>
      <c r="Y29" s="4">
        <v>43879</v>
      </c>
      <c r="Z29" s="3">
        <v>0.57835648148148155</v>
      </c>
      <c r="AB29">
        <v>1</v>
      </c>
      <c r="AD29" s="7">
        <f t="shared" si="6"/>
        <v>2.4814933753479647</v>
      </c>
      <c r="AE29" s="7">
        <f t="shared" si="7"/>
        <v>4.3125390467961546</v>
      </c>
      <c r="AF29" s="7">
        <f t="shared" si="8"/>
        <v>1.83104567144819</v>
      </c>
      <c r="AG29" s="7">
        <f t="shared" si="9"/>
        <v>0.15074952437697065</v>
      </c>
      <c r="AJ29">
        <f>ABS(100*(AD29-AD30)/(AVERAGE(AD29:AD30)))</f>
        <v>0.42421127976644851</v>
      </c>
      <c r="AO29">
        <f>ABS(100*(AE29-AE30)/(AVERAGE(AE29:AE30)))</f>
        <v>1.0623701292919829</v>
      </c>
      <c r="AT29">
        <f>ABS(100*(AF29-AF30)/(AVERAGE(AF29:AF30)))</f>
        <v>3.042189932682744</v>
      </c>
      <c r="AY29">
        <f>ABS(100*(AG29-AG30)/(AVERAGE(AG29:AG30)))</f>
        <v>1.2265349296073309</v>
      </c>
      <c r="BC29" s="7">
        <f>AVERAGE(AD29:AD30)</f>
        <v>2.4762411282578221</v>
      </c>
      <c r="BD29" s="7">
        <f>AVERAGE(AE29:AE30)</f>
        <v>4.3355689414807301</v>
      </c>
      <c r="BE29" s="7">
        <f>AVERAGE(AF29:AF30)</f>
        <v>1.8593278132229087</v>
      </c>
      <c r="BF29" s="7">
        <f>AVERAGE(AG29:AG30)</f>
        <v>0.14983066167660797</v>
      </c>
    </row>
    <row r="30" spans="1:58" x14ac:dyDescent="0.35">
      <c r="A30">
        <v>19</v>
      </c>
      <c r="B30">
        <v>11</v>
      </c>
      <c r="C30" t="s">
        <v>84</v>
      </c>
      <c r="D30" t="s">
        <v>24</v>
      </c>
      <c r="E30" t="s">
        <v>66</v>
      </c>
      <c r="G30">
        <v>0.3</v>
      </c>
      <c r="H30">
        <v>0.3</v>
      </c>
      <c r="I30">
        <v>1380</v>
      </c>
      <c r="J30">
        <v>2733</v>
      </c>
      <c r="L30">
        <v>1047</v>
      </c>
      <c r="M30">
        <v>2.6880000000000002</v>
      </c>
      <c r="N30">
        <v>5.048</v>
      </c>
      <c r="O30">
        <v>2.36</v>
      </c>
      <c r="Q30">
        <v>0.184</v>
      </c>
      <c r="R30">
        <v>1</v>
      </c>
      <c r="S30">
        <v>0</v>
      </c>
      <c r="T30">
        <v>0</v>
      </c>
      <c r="V30">
        <v>0</v>
      </c>
      <c r="Y30" s="4">
        <v>43879</v>
      </c>
      <c r="Z30" s="3">
        <v>0.58403935185185185</v>
      </c>
      <c r="AB30">
        <v>1</v>
      </c>
      <c r="AD30" s="7">
        <f t="shared" si="6"/>
        <v>2.470988881167679</v>
      </c>
      <c r="AE30" s="7">
        <f t="shared" si="7"/>
        <v>4.3585988361653065</v>
      </c>
      <c r="AF30" s="7">
        <f t="shared" si="8"/>
        <v>1.8876099549976275</v>
      </c>
      <c r="AG30" s="7">
        <f t="shared" si="9"/>
        <v>0.14891179897624526</v>
      </c>
    </row>
    <row r="31" spans="1:58" x14ac:dyDescent="0.35">
      <c r="A31">
        <v>20</v>
      </c>
      <c r="B31">
        <v>12</v>
      </c>
      <c r="C31" t="s">
        <v>85</v>
      </c>
      <c r="D31" t="s">
        <v>24</v>
      </c>
      <c r="E31" t="s">
        <v>66</v>
      </c>
      <c r="G31">
        <v>0.3</v>
      </c>
      <c r="H31">
        <v>0.3</v>
      </c>
      <c r="I31">
        <v>1496</v>
      </c>
      <c r="J31">
        <v>3274</v>
      </c>
      <c r="L31">
        <v>1437</v>
      </c>
      <c r="M31">
        <v>2.899</v>
      </c>
      <c r="N31">
        <v>6.0419999999999998</v>
      </c>
      <c r="O31">
        <v>3.1419999999999999</v>
      </c>
      <c r="Q31">
        <v>0.26200000000000001</v>
      </c>
      <c r="R31">
        <v>1</v>
      </c>
      <c r="S31">
        <v>0</v>
      </c>
      <c r="T31">
        <v>0</v>
      </c>
      <c r="V31">
        <v>0</v>
      </c>
      <c r="Y31" s="4">
        <v>43879</v>
      </c>
      <c r="Z31" s="3">
        <v>0.59384259259259264</v>
      </c>
      <c r="AB31">
        <v>1</v>
      </c>
      <c r="AD31" s="7">
        <f t="shared" si="6"/>
        <v>2.6740757686532066</v>
      </c>
      <c r="AE31" s="7">
        <f t="shared" si="7"/>
        <v>5.3553326781137347</v>
      </c>
      <c r="AF31" s="7">
        <f t="shared" si="8"/>
        <v>2.6812569094605281</v>
      </c>
      <c r="AG31" s="7">
        <f t="shared" si="9"/>
        <v>0.2205830896045361</v>
      </c>
      <c r="AJ31">
        <f>ABS(100*(AD31-AD32)/(AVERAGE(AD31:AD32)))</f>
        <v>1.5590595661897071</v>
      </c>
      <c r="AO31">
        <f>ABS(100*(AE31-AE32)/(AVERAGE(AE31:AE32)))</f>
        <v>1.8744277790024304</v>
      </c>
      <c r="AT31">
        <f>ABS(100*(AF31-AF32)/(AVERAGE(AF31:AF32)))</f>
        <v>2.1879545675976346</v>
      </c>
      <c r="AY31">
        <f>ABS(100*(AG31-AG32)/(AVERAGE(AG31:AG32)))</f>
        <v>1.5109481408020626</v>
      </c>
      <c r="BC31" s="7">
        <f>AVERAGE(AD31:AD32)</f>
        <v>2.6950847570137784</v>
      </c>
      <c r="BD31" s="7">
        <f>AVERAGE(AE31:AE32)</f>
        <v>5.405998446419801</v>
      </c>
      <c r="BE31" s="7">
        <f>AVERAGE(AF31:AF32)</f>
        <v>2.7109136894060226</v>
      </c>
      <c r="BF31" s="7">
        <f>AVERAGE(AG31:AG32)</f>
        <v>0.21892913674388326</v>
      </c>
    </row>
    <row r="32" spans="1:58" x14ac:dyDescent="0.35">
      <c r="A32">
        <v>21</v>
      </c>
      <c r="B32">
        <v>12</v>
      </c>
      <c r="C32" t="s">
        <v>85</v>
      </c>
      <c r="D32" t="s">
        <v>24</v>
      </c>
      <c r="E32" t="s">
        <v>66</v>
      </c>
      <c r="G32">
        <v>0.3</v>
      </c>
      <c r="H32">
        <v>0.3</v>
      </c>
      <c r="I32">
        <v>1520</v>
      </c>
      <c r="J32">
        <v>3329</v>
      </c>
      <c r="L32">
        <v>1419</v>
      </c>
      <c r="M32">
        <v>2.9420000000000002</v>
      </c>
      <c r="N32">
        <v>6.141</v>
      </c>
      <c r="O32">
        <v>3.1989999999999998</v>
      </c>
      <c r="Q32">
        <v>0.25800000000000001</v>
      </c>
      <c r="R32">
        <v>1</v>
      </c>
      <c r="S32">
        <v>0</v>
      </c>
      <c r="T32">
        <v>0</v>
      </c>
      <c r="V32">
        <v>0</v>
      </c>
      <c r="Y32" s="4">
        <v>43879</v>
      </c>
      <c r="Z32" s="3">
        <v>0.59958333333333336</v>
      </c>
      <c r="AB32">
        <v>1</v>
      </c>
      <c r="AD32" s="7">
        <f t="shared" si="6"/>
        <v>2.7160937453743506</v>
      </c>
      <c r="AE32" s="7">
        <f t="shared" si="7"/>
        <v>5.4566642147258673</v>
      </c>
      <c r="AF32" s="7">
        <f t="shared" si="8"/>
        <v>2.7405704693515167</v>
      </c>
      <c r="AG32" s="7">
        <f t="shared" si="9"/>
        <v>0.21727518388323039</v>
      </c>
    </row>
    <row r="33" spans="1:58" x14ac:dyDescent="0.35">
      <c r="A33">
        <v>22</v>
      </c>
      <c r="B33">
        <v>13</v>
      </c>
      <c r="C33" t="s">
        <v>86</v>
      </c>
      <c r="D33" t="s">
        <v>24</v>
      </c>
      <c r="E33" t="s">
        <v>66</v>
      </c>
      <c r="G33">
        <v>0.3</v>
      </c>
      <c r="H33">
        <v>0.3</v>
      </c>
      <c r="I33">
        <v>1708</v>
      </c>
      <c r="J33">
        <v>3039</v>
      </c>
      <c r="L33">
        <v>1155</v>
      </c>
      <c r="M33">
        <v>3.2850000000000001</v>
      </c>
      <c r="N33">
        <v>5.61</v>
      </c>
      <c r="O33">
        <v>2.3250000000000002</v>
      </c>
      <c r="Q33">
        <v>0.20499999999999999</v>
      </c>
      <c r="R33">
        <v>1</v>
      </c>
      <c r="S33">
        <v>0</v>
      </c>
      <c r="T33">
        <v>0</v>
      </c>
      <c r="V33">
        <v>0</v>
      </c>
      <c r="Y33" s="4">
        <v>43879</v>
      </c>
      <c r="Z33" s="3">
        <v>0.60942129629629627</v>
      </c>
      <c r="AB33">
        <v>1</v>
      </c>
      <c r="AD33" s="7">
        <f t="shared" si="6"/>
        <v>3.04523456302331</v>
      </c>
      <c r="AE33" s="7">
        <f t="shared" si="7"/>
        <v>4.9223706580437145</v>
      </c>
      <c r="AF33" s="7">
        <f t="shared" si="8"/>
        <v>1.8771360950204046</v>
      </c>
      <c r="AG33" s="7">
        <f t="shared" si="9"/>
        <v>0.16875923330407963</v>
      </c>
      <c r="AJ33">
        <f>ABS(100*(AD33-AD34)/(AVERAGE(AD33:AD34)))</f>
        <v>4.7075727940884775</v>
      </c>
      <c r="AO33">
        <f>ABS(100*(AE33-AE34)/(AVERAGE(AE33:AE34)))</f>
        <v>1.0913625443495254</v>
      </c>
      <c r="AT33">
        <f>ABS(100*(AF33-AF34)/(AVERAGE(AF33:AF34)))</f>
        <v>4.5109481922059835</v>
      </c>
      <c r="AY33">
        <f>ABS(100*(AG33-AG34)/(AVERAGE(AG33:AG34)))</f>
        <v>1.3153496530051965</v>
      </c>
      <c r="BC33" s="7">
        <f>AVERAGE(AD33:AD34)</f>
        <v>2.9752046018214036</v>
      </c>
      <c r="BD33" s="7">
        <f>AVERAGE(AE33:AE34)</f>
        <v>4.8956559802096073</v>
      </c>
      <c r="BE33" s="7">
        <f>AVERAGE(AF33:AF34)</f>
        <v>1.9204513783882033</v>
      </c>
      <c r="BF33" s="7">
        <f>AVERAGE(AG33:AG34)</f>
        <v>0.16765659806364441</v>
      </c>
    </row>
    <row r="34" spans="1:58" x14ac:dyDescent="0.35">
      <c r="A34">
        <v>23</v>
      </c>
      <c r="B34">
        <v>13</v>
      </c>
      <c r="C34" t="s">
        <v>86</v>
      </c>
      <c r="D34" t="s">
        <v>24</v>
      </c>
      <c r="E34" t="s">
        <v>66</v>
      </c>
      <c r="G34">
        <v>0.3</v>
      </c>
      <c r="H34">
        <v>0.3</v>
      </c>
      <c r="I34">
        <v>1628</v>
      </c>
      <c r="J34">
        <v>3010</v>
      </c>
      <c r="L34">
        <v>1143</v>
      </c>
      <c r="M34">
        <v>3.1389999999999998</v>
      </c>
      <c r="N34">
        <v>5.5570000000000004</v>
      </c>
      <c r="O34">
        <v>2.4180000000000001</v>
      </c>
      <c r="Q34">
        <v>0.20300000000000001</v>
      </c>
      <c r="R34">
        <v>1</v>
      </c>
      <c r="S34">
        <v>0</v>
      </c>
      <c r="T34">
        <v>0</v>
      </c>
      <c r="V34">
        <v>0</v>
      </c>
      <c r="Y34" s="4">
        <v>43879</v>
      </c>
      <c r="Z34" s="3">
        <v>0.61511574074074071</v>
      </c>
      <c r="AB34">
        <v>1</v>
      </c>
      <c r="AD34" s="7">
        <f t="shared" si="6"/>
        <v>2.9051746406194972</v>
      </c>
      <c r="AE34" s="7">
        <f t="shared" si="7"/>
        <v>4.8689413023754993</v>
      </c>
      <c r="AF34" s="7">
        <f t="shared" si="8"/>
        <v>1.9637666617560021</v>
      </c>
      <c r="AG34" s="7">
        <f t="shared" si="9"/>
        <v>0.16655396282320917</v>
      </c>
    </row>
    <row r="35" spans="1:58" x14ac:dyDescent="0.35">
      <c r="A35">
        <v>24</v>
      </c>
      <c r="B35">
        <v>14</v>
      </c>
      <c r="C35" t="s">
        <v>87</v>
      </c>
      <c r="D35" t="s">
        <v>24</v>
      </c>
      <c r="E35" t="s">
        <v>66</v>
      </c>
      <c r="G35">
        <v>0.3</v>
      </c>
      <c r="H35">
        <v>0.3</v>
      </c>
      <c r="I35">
        <v>2205</v>
      </c>
      <c r="J35">
        <v>3229</v>
      </c>
      <c r="L35">
        <v>785</v>
      </c>
      <c r="M35">
        <v>4.1909999999999998</v>
      </c>
      <c r="N35">
        <v>5.9580000000000002</v>
      </c>
      <c r="O35">
        <v>1.7669999999999999</v>
      </c>
      <c r="Q35">
        <v>0.13400000000000001</v>
      </c>
      <c r="R35">
        <v>1</v>
      </c>
      <c r="S35">
        <v>0</v>
      </c>
      <c r="T35">
        <v>0</v>
      </c>
      <c r="V35">
        <v>0</v>
      </c>
      <c r="Y35" s="4">
        <v>43879</v>
      </c>
      <c r="Z35" s="3">
        <v>0.62502314814814819</v>
      </c>
      <c r="AB35">
        <v>1</v>
      </c>
      <c r="AD35" s="7">
        <f t="shared" si="6"/>
        <v>3.9153568309569939</v>
      </c>
      <c r="AE35" s="7">
        <f t="shared" si="7"/>
        <v>5.2724250572492624</v>
      </c>
      <c r="AF35" s="7">
        <f t="shared" si="8"/>
        <v>1.3570682262922684</v>
      </c>
      <c r="AG35" s="7">
        <f t="shared" si="9"/>
        <v>0.1007633934772396</v>
      </c>
      <c r="AJ35">
        <f>ABS(100*(AD35-AD36)/(AVERAGE(AD35:AD36)))</f>
        <v>1.4411885534752364</v>
      </c>
      <c r="AO35">
        <f>ABS(100*(AE35-AE36)/(AVERAGE(AE35:AE36)))</f>
        <v>9.2496831947405127</v>
      </c>
      <c r="AT35">
        <f>ABS(100*(AF35-AF36)/(AVERAGE(AF35:AF36)))</f>
        <v>35.598507540009862</v>
      </c>
      <c r="AY35">
        <f>ABS(100*(AG35-AG36)/(AVERAGE(AG35:AG36)))</f>
        <v>7.3751200640871168</v>
      </c>
      <c r="BC35" s="7">
        <f>AVERAGE(AD35:AD36)</f>
        <v>3.8873448464762315</v>
      </c>
      <c r="BD35" s="7">
        <f>AVERAGE(AE35:AE36)</f>
        <v>5.0393625230413583</v>
      </c>
      <c r="BE35" s="7">
        <f>AVERAGE(AF35:AF36)</f>
        <v>1.1520176765651269</v>
      </c>
      <c r="BF35" s="7">
        <f>AVERAGE(AG35:AG36)</f>
        <v>9.7179828945825053E-2</v>
      </c>
    </row>
    <row r="36" spans="1:58" x14ac:dyDescent="0.35">
      <c r="A36">
        <v>25</v>
      </c>
      <c r="B36">
        <v>14</v>
      </c>
      <c r="C36" t="s">
        <v>87</v>
      </c>
      <c r="D36" t="s">
        <v>24</v>
      </c>
      <c r="E36" t="s">
        <v>66</v>
      </c>
      <c r="G36">
        <v>0.3</v>
      </c>
      <c r="H36">
        <v>0.3</v>
      </c>
      <c r="I36">
        <v>2173</v>
      </c>
      <c r="J36">
        <v>2976</v>
      </c>
      <c r="L36">
        <v>746</v>
      </c>
      <c r="M36">
        <v>4.133</v>
      </c>
      <c r="N36">
        <v>5.4939999999999998</v>
      </c>
      <c r="O36">
        <v>1.361</v>
      </c>
      <c r="Q36">
        <v>0.127</v>
      </c>
      <c r="R36">
        <v>1</v>
      </c>
      <c r="S36">
        <v>0</v>
      </c>
      <c r="T36">
        <v>0</v>
      </c>
      <c r="V36">
        <v>0</v>
      </c>
      <c r="Y36" s="4">
        <v>43879</v>
      </c>
      <c r="Z36" s="3">
        <v>0.63075231481481475</v>
      </c>
      <c r="AB36">
        <v>1</v>
      </c>
      <c r="AD36" s="7">
        <f t="shared" si="6"/>
        <v>3.859332861995469</v>
      </c>
      <c r="AE36" s="7">
        <f t="shared" si="7"/>
        <v>4.8062999888334543</v>
      </c>
      <c r="AF36" s="7">
        <f t="shared" si="8"/>
        <v>0.94696712683798534</v>
      </c>
      <c r="AG36" s="7">
        <f t="shared" si="9"/>
        <v>9.3596264414410518E-2</v>
      </c>
    </row>
    <row r="37" spans="1:58" x14ac:dyDescent="0.35">
      <c r="A37">
        <v>26</v>
      </c>
      <c r="B37">
        <v>15</v>
      </c>
      <c r="C37" t="s">
        <v>88</v>
      </c>
      <c r="D37" t="s">
        <v>24</v>
      </c>
      <c r="E37" t="s">
        <v>66</v>
      </c>
      <c r="G37">
        <v>0.3</v>
      </c>
      <c r="H37">
        <v>0.3</v>
      </c>
      <c r="I37">
        <v>1329</v>
      </c>
      <c r="J37">
        <v>2661</v>
      </c>
      <c r="L37">
        <v>858</v>
      </c>
      <c r="M37">
        <v>2.5960000000000001</v>
      </c>
      <c r="N37">
        <v>4.915</v>
      </c>
      <c r="O37">
        <v>2.319</v>
      </c>
      <c r="Q37">
        <v>0.14699999999999999</v>
      </c>
      <c r="R37">
        <v>1</v>
      </c>
      <c r="S37">
        <v>0</v>
      </c>
      <c r="T37">
        <v>0</v>
      </c>
      <c r="V37">
        <v>0</v>
      </c>
      <c r="Y37" s="4">
        <v>43879</v>
      </c>
      <c r="Z37" s="3">
        <v>0.64055555555555554</v>
      </c>
      <c r="AB37">
        <v>1</v>
      </c>
      <c r="AD37" s="7">
        <f t="shared" si="6"/>
        <v>2.3817006806352485</v>
      </c>
      <c r="AE37" s="7">
        <f t="shared" si="7"/>
        <v>4.2259466427821515</v>
      </c>
      <c r="AF37" s="7">
        <f t="shared" si="8"/>
        <v>1.844245962146903</v>
      </c>
      <c r="AG37" s="7">
        <f t="shared" si="9"/>
        <v>0.11417878890253508</v>
      </c>
      <c r="AJ37">
        <f>ABS(100*(AD37-AD38)/(AVERAGE(AD37:AD38)))</f>
        <v>0</v>
      </c>
      <c r="AO37">
        <f>ABS(100*(AE37-AE38)/(AVERAGE(AE37:AE38)))</f>
        <v>7.7437627328690448</v>
      </c>
      <c r="AT37">
        <f>ABS(100*(AF37-AF38)/(AVERAGE(AF37:AF38)))</f>
        <v>18.678185020636342</v>
      </c>
      <c r="AY37">
        <f>ABS(100*(AG37-AG38)/(AVERAGE(AG37:AG38)))</f>
        <v>0.80153259387407849</v>
      </c>
      <c r="BC37" s="7">
        <f>AVERAGE(AD37:AD38)</f>
        <v>2.3817006806352485</v>
      </c>
      <c r="BD37" s="7">
        <f>AVERAGE(AE37:AE38)</f>
        <v>4.0684221631396547</v>
      </c>
      <c r="BE37" s="7">
        <f>AVERAGE(AF37:AF38)</f>
        <v>1.6867214825044063</v>
      </c>
      <c r="BF37" s="7">
        <f>AVERAGE(AG37:AG38)</f>
        <v>0.11463822025271642</v>
      </c>
    </row>
    <row r="38" spans="1:58" x14ac:dyDescent="0.35">
      <c r="A38">
        <v>27</v>
      </c>
      <c r="B38">
        <v>15</v>
      </c>
      <c r="C38" t="s">
        <v>88</v>
      </c>
      <c r="D38" t="s">
        <v>24</v>
      </c>
      <c r="E38" t="s">
        <v>66</v>
      </c>
      <c r="G38">
        <v>0.3</v>
      </c>
      <c r="H38">
        <v>0.3</v>
      </c>
      <c r="I38">
        <v>1329</v>
      </c>
      <c r="J38">
        <v>2490</v>
      </c>
      <c r="L38">
        <v>863</v>
      </c>
      <c r="M38">
        <v>2.5950000000000002</v>
      </c>
      <c r="N38">
        <v>4.5999999999999996</v>
      </c>
      <c r="O38">
        <v>2.0059999999999998</v>
      </c>
      <c r="Q38">
        <v>0.14699999999999999</v>
      </c>
      <c r="R38">
        <v>1</v>
      </c>
      <c r="S38">
        <v>0</v>
      </c>
      <c r="T38">
        <v>0</v>
      </c>
      <c r="V38">
        <v>0</v>
      </c>
      <c r="Y38" s="4">
        <v>43879</v>
      </c>
      <c r="Z38" s="3">
        <v>0.64620370370370372</v>
      </c>
      <c r="AB38">
        <v>1</v>
      </c>
      <c r="AD38" s="7">
        <f t="shared" si="6"/>
        <v>2.3817006806352485</v>
      </c>
      <c r="AE38" s="7">
        <f t="shared" si="7"/>
        <v>3.9108976834971583</v>
      </c>
      <c r="AF38" s="7">
        <f t="shared" si="8"/>
        <v>1.5291970028619097</v>
      </c>
      <c r="AG38" s="7">
        <f t="shared" si="9"/>
        <v>0.11509765160289775</v>
      </c>
    </row>
    <row r="39" spans="1:58" x14ac:dyDescent="0.35">
      <c r="A39">
        <v>28</v>
      </c>
      <c r="B39">
        <v>16</v>
      </c>
      <c r="C39" t="s">
        <v>89</v>
      </c>
      <c r="D39" t="s">
        <v>24</v>
      </c>
      <c r="E39" t="s">
        <v>66</v>
      </c>
      <c r="G39">
        <v>0.3</v>
      </c>
      <c r="H39">
        <v>0.3</v>
      </c>
      <c r="I39">
        <v>2620</v>
      </c>
      <c r="J39">
        <v>3801</v>
      </c>
      <c r="L39">
        <v>7500</v>
      </c>
      <c r="M39">
        <v>4.9459999999999997</v>
      </c>
      <c r="N39">
        <v>7.0060000000000002</v>
      </c>
      <c r="O39">
        <v>2.06</v>
      </c>
      <c r="Q39">
        <v>1.383</v>
      </c>
      <c r="R39">
        <v>1</v>
      </c>
      <c r="S39">
        <v>0</v>
      </c>
      <c r="T39">
        <v>0</v>
      </c>
      <c r="V39">
        <v>0</v>
      </c>
      <c r="Y39" s="4">
        <v>43879</v>
      </c>
      <c r="Z39" s="3">
        <v>0.65616898148148151</v>
      </c>
      <c r="AB39">
        <v>1</v>
      </c>
      <c r="AD39" s="7">
        <f t="shared" si="6"/>
        <v>4.6419176784267702</v>
      </c>
      <c r="AE39" s="7">
        <f t="shared" si="7"/>
        <v>6.3262730380154375</v>
      </c>
      <c r="AF39" s="7">
        <f t="shared" si="8"/>
        <v>1.6843553595886673</v>
      </c>
      <c r="AG39" s="7">
        <f t="shared" si="9"/>
        <v>1.3347960000643497</v>
      </c>
      <c r="AJ39">
        <f>ABS(100*(AD39-AD40)/(AVERAGE(AD39:AD40)))</f>
        <v>0.75717722209973648</v>
      </c>
      <c r="AO39">
        <f>ABS(100*(AE39-AE40)/(AVERAGE(AE39:AE40)))</f>
        <v>0.63865695049425764</v>
      </c>
      <c r="AT39">
        <f>ABS(100*(AF39-AF40)/(AVERAGE(AF39:AF40)))</f>
        <v>4.3868716193232427</v>
      </c>
      <c r="AY39">
        <f>ABS(100*(AG39-AG40)/(AVERAGE(AG39:AG40)))</f>
        <v>3.1439275319022735</v>
      </c>
      <c r="BC39" s="7">
        <f>AVERAGE(AD39:AD40)</f>
        <v>4.6244101881262942</v>
      </c>
      <c r="BD39" s="7">
        <f>AVERAGE(AE39:AE40)</f>
        <v>6.346539345337864</v>
      </c>
      <c r="BE39" s="7">
        <f>AVERAGE(AF39:AF40)</f>
        <v>1.7221291572115698</v>
      </c>
      <c r="BF39" s="7">
        <f>AVERAGE(AG39:AG40)</f>
        <v>1.3561136147127646</v>
      </c>
    </row>
    <row r="40" spans="1:58" x14ac:dyDescent="0.35">
      <c r="A40">
        <v>29</v>
      </c>
      <c r="B40">
        <v>16</v>
      </c>
      <c r="C40" t="s">
        <v>89</v>
      </c>
      <c r="D40" t="s">
        <v>24</v>
      </c>
      <c r="E40" t="s">
        <v>66</v>
      </c>
      <c r="G40">
        <v>0.3</v>
      </c>
      <c r="H40">
        <v>0.3</v>
      </c>
      <c r="I40">
        <v>2600</v>
      </c>
      <c r="J40">
        <v>3823</v>
      </c>
      <c r="L40">
        <v>7732</v>
      </c>
      <c r="M40">
        <v>4.9080000000000004</v>
      </c>
      <c r="N40">
        <v>7.0460000000000003</v>
      </c>
      <c r="O40">
        <v>2.1379999999999999</v>
      </c>
      <c r="Q40">
        <v>1.423</v>
      </c>
      <c r="R40">
        <v>1</v>
      </c>
      <c r="S40">
        <v>0</v>
      </c>
      <c r="T40">
        <v>0</v>
      </c>
      <c r="V40">
        <v>0</v>
      </c>
      <c r="Y40" s="4">
        <v>43879</v>
      </c>
      <c r="Z40" s="3">
        <v>0.66197916666666667</v>
      </c>
      <c r="AB40">
        <v>1</v>
      </c>
      <c r="AD40" s="7">
        <f t="shared" si="6"/>
        <v>4.6069026978258183</v>
      </c>
      <c r="AE40" s="7">
        <f t="shared" si="7"/>
        <v>6.3668056526602905</v>
      </c>
      <c r="AF40" s="7">
        <f t="shared" si="8"/>
        <v>1.7599029548344722</v>
      </c>
      <c r="AG40" s="7">
        <f t="shared" si="9"/>
        <v>1.3774312293611795</v>
      </c>
      <c r="BB40" s="2"/>
    </row>
    <row r="41" spans="1:58" x14ac:dyDescent="0.35">
      <c r="A41">
        <v>30</v>
      </c>
      <c r="B41">
        <v>17</v>
      </c>
      <c r="C41" t="s">
        <v>90</v>
      </c>
      <c r="D41" t="s">
        <v>24</v>
      </c>
      <c r="E41" t="s">
        <v>66</v>
      </c>
      <c r="G41">
        <v>0.3</v>
      </c>
      <c r="H41">
        <v>0.3</v>
      </c>
      <c r="I41">
        <v>2413</v>
      </c>
      <c r="J41">
        <v>3827</v>
      </c>
      <c r="L41">
        <v>6981</v>
      </c>
      <c r="M41">
        <v>4.5679999999999996</v>
      </c>
      <c r="N41">
        <v>7.0540000000000003</v>
      </c>
      <c r="O41">
        <v>2.4860000000000002</v>
      </c>
      <c r="Q41">
        <v>1.294</v>
      </c>
      <c r="R41">
        <v>1</v>
      </c>
      <c r="S41">
        <v>0</v>
      </c>
      <c r="T41">
        <v>0</v>
      </c>
      <c r="V41">
        <v>0</v>
      </c>
      <c r="Y41" s="4">
        <v>43879</v>
      </c>
      <c r="Z41" s="3">
        <v>0.67197916666666668</v>
      </c>
      <c r="AB41">
        <v>1</v>
      </c>
      <c r="AD41" s="7">
        <f t="shared" si="6"/>
        <v>4.2795126292069066</v>
      </c>
      <c r="AE41" s="7">
        <f t="shared" si="7"/>
        <v>6.3741752189593539</v>
      </c>
      <c r="AF41" s="7">
        <f t="shared" si="8"/>
        <v>2.0946625897524473</v>
      </c>
      <c r="AG41" s="7">
        <f t="shared" si="9"/>
        <v>1.2394180517667015</v>
      </c>
      <c r="AJ41">
        <f>ABS(100*(AD41-AD42)/(AVERAGE(AD41:AD42)))</f>
        <v>3.7085040057623497</v>
      </c>
      <c r="AO41">
        <f>ABS(100*(AE41-AE42)/(AVERAGE(AE41:AE42)))</f>
        <v>0.54767214892671534</v>
      </c>
      <c r="AT41">
        <f>ABS(100*(AF41-AF42)/(AVERAGE(AF41:AF42)))</f>
        <v>8.7130450764093332</v>
      </c>
      <c r="AY41">
        <f>ABS(100*(AG41-AG42)/(AVERAGE(AG41:AG42)))</f>
        <v>1.2670714020943974</v>
      </c>
      <c r="BC41" s="7">
        <f>AVERAGE(AD41:AD42)</f>
        <v>4.2016042973697854</v>
      </c>
      <c r="BD41" s="7">
        <f>AVERAGE(AE41:AE42)</f>
        <v>6.3916779389196314</v>
      </c>
      <c r="BE41" s="7">
        <f>AVERAGE(AF41:AF42)</f>
        <v>2.1900736415498461</v>
      </c>
      <c r="BF41" s="7">
        <f>AVERAGE(AG41:AG42)</f>
        <v>1.2473202709898206</v>
      </c>
    </row>
    <row r="42" spans="1:58" x14ac:dyDescent="0.35">
      <c r="A42">
        <v>31</v>
      </c>
      <c r="B42">
        <v>17</v>
      </c>
      <c r="C42" t="s">
        <v>90</v>
      </c>
      <c r="D42" t="s">
        <v>24</v>
      </c>
      <c r="E42" t="s">
        <v>66</v>
      </c>
      <c r="G42">
        <v>0.3</v>
      </c>
      <c r="H42">
        <v>0.3</v>
      </c>
      <c r="I42">
        <v>2324</v>
      </c>
      <c r="J42">
        <v>3846</v>
      </c>
      <c r="L42">
        <v>7067</v>
      </c>
      <c r="M42">
        <v>4.407</v>
      </c>
      <c r="N42">
        <v>7.0880000000000001</v>
      </c>
      <c r="O42">
        <v>2.681</v>
      </c>
      <c r="Q42">
        <v>1.3089999999999999</v>
      </c>
      <c r="R42">
        <v>1</v>
      </c>
      <c r="S42">
        <v>0</v>
      </c>
      <c r="T42">
        <v>0</v>
      </c>
      <c r="V42">
        <v>0</v>
      </c>
      <c r="Y42" s="4">
        <v>43879</v>
      </c>
      <c r="Z42" s="3">
        <v>0.67775462962962962</v>
      </c>
      <c r="AB42">
        <v>1</v>
      </c>
      <c r="AD42" s="7">
        <f t="shared" si="6"/>
        <v>4.123695965532665</v>
      </c>
      <c r="AE42" s="7">
        <f t="shared" si="7"/>
        <v>6.4091806588799098</v>
      </c>
      <c r="AF42" s="7">
        <f t="shared" si="8"/>
        <v>2.2854846933472448</v>
      </c>
      <c r="AG42" s="7">
        <f t="shared" si="9"/>
        <v>1.2552224902129399</v>
      </c>
    </row>
    <row r="43" spans="1:58" x14ac:dyDescent="0.35">
      <c r="A43">
        <v>32</v>
      </c>
      <c r="B43">
        <v>18</v>
      </c>
      <c r="C43" t="s">
        <v>91</v>
      </c>
      <c r="D43" t="s">
        <v>24</v>
      </c>
      <c r="E43" t="s">
        <v>66</v>
      </c>
      <c r="G43">
        <v>0.3</v>
      </c>
      <c r="H43">
        <v>0.3</v>
      </c>
      <c r="I43">
        <v>2307</v>
      </c>
      <c r="J43">
        <v>3723</v>
      </c>
      <c r="L43">
        <v>6099</v>
      </c>
      <c r="M43">
        <v>4.3760000000000003</v>
      </c>
      <c r="N43">
        <v>6.8630000000000004</v>
      </c>
      <c r="O43">
        <v>2.4870000000000001</v>
      </c>
      <c r="Q43">
        <v>1.139</v>
      </c>
      <c r="R43">
        <v>1</v>
      </c>
      <c r="S43">
        <v>0</v>
      </c>
      <c r="T43">
        <v>0</v>
      </c>
      <c r="V43">
        <v>0</v>
      </c>
      <c r="Y43" s="4">
        <v>43879</v>
      </c>
      <c r="Z43" s="3">
        <v>0.68776620370370367</v>
      </c>
      <c r="AB43">
        <v>1</v>
      </c>
      <c r="AD43" s="7">
        <f t="shared" si="6"/>
        <v>4.0939332320218549</v>
      </c>
      <c r="AE43" s="7">
        <f t="shared" si="7"/>
        <v>6.1825664951836874</v>
      </c>
      <c r="AF43" s="7">
        <f t="shared" si="8"/>
        <v>2.0886332631618325</v>
      </c>
      <c r="AG43" s="7">
        <f t="shared" si="9"/>
        <v>1.0773306714227204</v>
      </c>
      <c r="AJ43">
        <f>ABS(100*(AD43-AD44)/(AVERAGE(AD43:AD44)))</f>
        <v>2.3362569957210066</v>
      </c>
      <c r="AO43">
        <f>ABS(100*(AE43-AE44)/(AVERAGE(AE43:AE44)))</f>
        <v>0.44599998474585806</v>
      </c>
      <c r="AT43">
        <f>ABS(100*(AF43-AF44)/(AVERAGE(AF43:AF44)))</f>
        <v>5.6833559870754291</v>
      </c>
      <c r="AY43">
        <f>ABS(100*(AG43-AG44)/(AVERAGE(AG43:AG44)))</f>
        <v>0.95071478422843647</v>
      </c>
      <c r="BC43" s="7">
        <f>AVERAGE(AD43:AD44)</f>
        <v>4.0466630082105679</v>
      </c>
      <c r="BD43" s="7">
        <f>AVERAGE(AE43:AE44)</f>
        <v>6.1963844319944323</v>
      </c>
      <c r="BE43" s="7">
        <f>AVERAGE(AF43:AF44)</f>
        <v>2.1497214237838644</v>
      </c>
      <c r="BF43" s="7">
        <f>AVERAGE(AG43:AG44)</f>
        <v>1.0824763025447517</v>
      </c>
    </row>
    <row r="44" spans="1:58" x14ac:dyDescent="0.35">
      <c r="A44">
        <v>33</v>
      </c>
      <c r="B44">
        <v>18</v>
      </c>
      <c r="C44" t="s">
        <v>91</v>
      </c>
      <c r="D44" t="s">
        <v>24</v>
      </c>
      <c r="E44" t="s">
        <v>66</v>
      </c>
      <c r="G44">
        <v>0.3</v>
      </c>
      <c r="H44">
        <v>0.3</v>
      </c>
      <c r="I44">
        <v>2253</v>
      </c>
      <c r="J44">
        <v>3738</v>
      </c>
      <c r="L44">
        <v>6155</v>
      </c>
      <c r="M44">
        <v>4.2770000000000001</v>
      </c>
      <c r="N44">
        <v>6.891</v>
      </c>
      <c r="O44">
        <v>2.6139999999999999</v>
      </c>
      <c r="Q44">
        <v>1.149</v>
      </c>
      <c r="R44">
        <v>1</v>
      </c>
      <c r="S44">
        <v>0</v>
      </c>
      <c r="T44">
        <v>0</v>
      </c>
      <c r="V44">
        <v>0</v>
      </c>
      <c r="Y44" s="4">
        <v>43879</v>
      </c>
      <c r="Z44" s="3">
        <v>0.69353009259259257</v>
      </c>
      <c r="AB44">
        <v>1</v>
      </c>
      <c r="AD44" s="7">
        <f t="shared" si="6"/>
        <v>3.9993927843992814</v>
      </c>
      <c r="AE44" s="7">
        <f t="shared" si="7"/>
        <v>6.2102023688051773</v>
      </c>
      <c r="AF44" s="7">
        <f t="shared" si="8"/>
        <v>2.2108095844058959</v>
      </c>
      <c r="AG44" s="7">
        <f t="shared" si="9"/>
        <v>1.0876219336667827</v>
      </c>
    </row>
    <row r="45" spans="1:58" x14ac:dyDescent="0.35">
      <c r="A45">
        <v>34</v>
      </c>
      <c r="B45">
        <v>19</v>
      </c>
      <c r="C45" t="s">
        <v>92</v>
      </c>
      <c r="D45" t="s">
        <v>24</v>
      </c>
      <c r="E45" t="s">
        <v>66</v>
      </c>
      <c r="G45">
        <v>0.3</v>
      </c>
      <c r="H45">
        <v>0.3</v>
      </c>
      <c r="I45">
        <v>4005</v>
      </c>
      <c r="J45">
        <v>7076</v>
      </c>
      <c r="L45">
        <v>7993</v>
      </c>
      <c r="M45">
        <v>7.4630000000000001</v>
      </c>
      <c r="N45">
        <v>12.959</v>
      </c>
      <c r="O45">
        <v>5.4960000000000004</v>
      </c>
      <c r="Q45">
        <v>1.468</v>
      </c>
      <c r="R45">
        <v>1</v>
      </c>
      <c r="S45">
        <v>0</v>
      </c>
      <c r="T45">
        <v>0</v>
      </c>
      <c r="V45">
        <v>0</v>
      </c>
      <c r="Y45" s="4">
        <v>43879</v>
      </c>
      <c r="Z45" s="3">
        <v>0.70393518518518527</v>
      </c>
      <c r="AB45">
        <v>1</v>
      </c>
      <c r="AD45" s="7">
        <f t="shared" si="6"/>
        <v>7.0667050850427726</v>
      </c>
      <c r="AE45" s="7">
        <f t="shared" si="7"/>
        <v>12.360105445374222</v>
      </c>
      <c r="AF45" s="7">
        <f t="shared" si="8"/>
        <v>5.2934003603314492</v>
      </c>
      <c r="AG45" s="7">
        <f t="shared" si="9"/>
        <v>1.4253958623201124</v>
      </c>
      <c r="AJ45">
        <f>ABS(100*(AD45-AD46)/(AVERAGE(AD45:AD46)))</f>
        <v>1.2715383806264753</v>
      </c>
      <c r="AL45">
        <f>100*((AVERAGE(AD45:AD46)*50)-(AVERAGE(AD43:AD44)*50))/(1000*0.15)</f>
        <v>99.179932552199645</v>
      </c>
      <c r="AO45">
        <f>ABS(100*(AE45-AE46)/(AVERAGE(AE45:AE46)))</f>
        <v>5.8767309065950428</v>
      </c>
      <c r="AQ45">
        <f>100*((AVERAGE(AE45:AE46)*50)-(AVERAGE(AE43:AE44)*50))/(2000*0.15)</f>
        <v>96.84838378020153</v>
      </c>
      <c r="AT45">
        <f>ABS(100*(AF45-AF46)/(AVERAGE(AF45:AF46)))</f>
        <v>12.363485908087897</v>
      </c>
      <c r="AV45">
        <f>100*((AVERAGE(AF45:AF46)*50)-(AVERAGE(AF43:AF44)*50))/(1000*0.15)</f>
        <v>94.516835008203458</v>
      </c>
      <c r="AY45">
        <f>ABS(100*(AG45-AG46)/(AVERAGE(AG45:AG46)))</f>
        <v>10.80338458966972</v>
      </c>
      <c r="BA45">
        <f>100*((AVERAGE(AG45:AG46)*50)-(AVERAGE(AG43:AG44)*50))/(100*0.15)</f>
        <v>89.956658365508559</v>
      </c>
      <c r="BC45" s="7">
        <f>AVERAGE(AD45:AD46)</f>
        <v>7.0220609847765569</v>
      </c>
      <c r="BD45" s="7">
        <f>AVERAGE(AE45:AE46)</f>
        <v>12.007287458806525</v>
      </c>
      <c r="BE45" s="7">
        <f>AVERAGE(AF45:AF46)</f>
        <v>4.9852264740299681</v>
      </c>
      <c r="BF45" s="7">
        <f>AVERAGE(AG45:AG46)</f>
        <v>1.3523462776412774</v>
      </c>
    </row>
    <row r="46" spans="1:58" x14ac:dyDescent="0.35">
      <c r="A46">
        <v>35</v>
      </c>
      <c r="B46">
        <v>19</v>
      </c>
      <c r="C46" t="s">
        <v>92</v>
      </c>
      <c r="D46" t="s">
        <v>24</v>
      </c>
      <c r="E46" t="s">
        <v>66</v>
      </c>
      <c r="G46">
        <v>0.3</v>
      </c>
      <c r="H46">
        <v>0.3</v>
      </c>
      <c r="I46">
        <v>3954</v>
      </c>
      <c r="J46">
        <v>6693</v>
      </c>
      <c r="L46">
        <v>7198</v>
      </c>
      <c r="M46">
        <v>7.37</v>
      </c>
      <c r="N46">
        <v>12.266999999999999</v>
      </c>
      <c r="O46">
        <v>4.8970000000000002</v>
      </c>
      <c r="Q46">
        <v>1.3320000000000001</v>
      </c>
      <c r="R46">
        <v>1</v>
      </c>
      <c r="S46">
        <v>0</v>
      </c>
      <c r="T46">
        <v>0</v>
      </c>
      <c r="V46">
        <v>0</v>
      </c>
      <c r="Y46" s="4">
        <v>43879</v>
      </c>
      <c r="Z46" s="3">
        <v>0.7098726851851852</v>
      </c>
      <c r="AB46">
        <v>1</v>
      </c>
      <c r="AD46" s="7">
        <f t="shared" si="6"/>
        <v>6.9774168845103413</v>
      </c>
      <c r="AE46" s="7">
        <f t="shared" si="7"/>
        <v>11.654469472238828</v>
      </c>
      <c r="AF46" s="7">
        <f t="shared" si="8"/>
        <v>4.677052587728487</v>
      </c>
      <c r="AG46" s="7">
        <f t="shared" si="9"/>
        <v>1.2792966929624425</v>
      </c>
    </row>
    <row r="47" spans="1:58" x14ac:dyDescent="0.35">
      <c r="A47">
        <v>36</v>
      </c>
      <c r="B47">
        <v>20</v>
      </c>
      <c r="C47" t="s">
        <v>93</v>
      </c>
      <c r="D47" t="s">
        <v>24</v>
      </c>
      <c r="E47" t="s">
        <v>66</v>
      </c>
      <c r="G47">
        <v>0.3</v>
      </c>
      <c r="H47">
        <v>0.3</v>
      </c>
      <c r="I47">
        <v>1700</v>
      </c>
      <c r="J47">
        <v>3205</v>
      </c>
      <c r="L47">
        <v>1409</v>
      </c>
      <c r="M47">
        <v>3.27</v>
      </c>
      <c r="N47">
        <v>5.9139999999999997</v>
      </c>
      <c r="O47">
        <v>2.6440000000000001</v>
      </c>
      <c r="Q47">
        <v>0.25600000000000001</v>
      </c>
      <c r="R47">
        <v>1</v>
      </c>
      <c r="S47">
        <v>0</v>
      </c>
      <c r="T47">
        <v>0</v>
      </c>
      <c r="V47">
        <v>0</v>
      </c>
      <c r="Y47" s="4">
        <v>43879</v>
      </c>
      <c r="Z47" s="3">
        <v>0.71990740740740744</v>
      </c>
      <c r="AB47">
        <v>1</v>
      </c>
      <c r="AD47" s="7">
        <f t="shared" si="6"/>
        <v>3.0312285707829285</v>
      </c>
      <c r="AE47" s="7">
        <f t="shared" si="7"/>
        <v>5.2282076594548776</v>
      </c>
      <c r="AF47" s="7">
        <f t="shared" si="8"/>
        <v>2.1969790886719491</v>
      </c>
      <c r="AG47" s="7">
        <f t="shared" si="9"/>
        <v>0.21543745848250498</v>
      </c>
      <c r="AJ47">
        <f>ABS(100*(AD47-AD48)/(AVERAGE(AD47:AD48)))</f>
        <v>0.57590763632788444</v>
      </c>
      <c r="AK47">
        <f>ABS(100*((AVERAGE(AD47:AD48)-AVERAGE(AD33:AD34))/(AVERAGE(AD33:AD34,AD47:AD48))))</f>
        <v>2.1538055258287621</v>
      </c>
      <c r="AO47">
        <f>ABS(100*(AE47-AE48)/(AVERAGE(AE47:AE48)))</f>
        <v>0.49457227862615477</v>
      </c>
      <c r="AP47">
        <f>ABS(100*((AVERAGE(AE47:AE48)-AVERAGE(AE33:AE34))/(AVERAGE(AE33:AE34,AE47:AE48))))</f>
        <v>6.3229351144422727</v>
      </c>
      <c r="AT47">
        <f>ABS(100*(AF47-AF48)/(AVERAGE(AF47:AF48)))</f>
        <v>1.9905485680402915</v>
      </c>
      <c r="AU47">
        <f>ABS(100*((AVERAGE(AF47:AF48)-AVERAGE(AF33:AF34))/(AVERAGE(AF33:AF34,AF47:AF48))))</f>
        <v>12.445845494609587</v>
      </c>
      <c r="AY47">
        <f>ABS(100*(AG47-AG48)/(AVERAGE(AG47:AG48)))</f>
        <v>2.6098561037686188</v>
      </c>
      <c r="AZ47">
        <f>ABS(100*((AVERAGE(AG47:AG48)-AVERAGE(AG33:AG34))/(AVERAGE(AG33:AG34,AG47:AG48))))</f>
        <v>26.236722171901427</v>
      </c>
      <c r="BC47" s="7">
        <f>AVERAGE(AD47:AD48)</f>
        <v>3.0399823159331669</v>
      </c>
      <c r="BD47" s="7">
        <f>AVERAGE(AE47:AE48)</f>
        <v>5.2153109184315145</v>
      </c>
      <c r="BE47" s="7">
        <f>AVERAGE(AF47:AF48)</f>
        <v>2.1753286024983485</v>
      </c>
      <c r="BF47" s="7">
        <f>AVERAGE(AG47:AG48)</f>
        <v>0.21828593285362935</v>
      </c>
    </row>
    <row r="48" spans="1:58" x14ac:dyDescent="0.35">
      <c r="A48">
        <v>37</v>
      </c>
      <c r="B48">
        <v>20</v>
      </c>
      <c r="C48" t="s">
        <v>93</v>
      </c>
      <c r="D48" t="s">
        <v>24</v>
      </c>
      <c r="E48" t="s">
        <v>66</v>
      </c>
      <c r="G48">
        <v>0.3</v>
      </c>
      <c r="H48">
        <v>0.3</v>
      </c>
      <c r="I48">
        <v>1710</v>
      </c>
      <c r="J48">
        <v>3191</v>
      </c>
      <c r="L48">
        <v>1440</v>
      </c>
      <c r="M48">
        <v>3.29</v>
      </c>
      <c r="N48">
        <v>5.8890000000000002</v>
      </c>
      <c r="O48">
        <v>2.5990000000000002</v>
      </c>
      <c r="Q48">
        <v>0.26200000000000001</v>
      </c>
      <c r="R48">
        <v>1</v>
      </c>
      <c r="S48">
        <v>0</v>
      </c>
      <c r="T48">
        <v>0</v>
      </c>
      <c r="V48">
        <v>0</v>
      </c>
      <c r="Y48" s="4">
        <v>43879</v>
      </c>
      <c r="Z48" s="3">
        <v>0.72561342592592604</v>
      </c>
      <c r="AB48">
        <v>1</v>
      </c>
      <c r="AD48" s="7">
        <f t="shared" si="6"/>
        <v>3.0487360610834049</v>
      </c>
      <c r="AE48" s="7">
        <f t="shared" si="7"/>
        <v>5.2024141774081523</v>
      </c>
      <c r="AF48" s="7">
        <f t="shared" si="8"/>
        <v>2.1536781163247474</v>
      </c>
      <c r="AG48" s="7">
        <f t="shared" si="9"/>
        <v>0.22113440722475369</v>
      </c>
    </row>
    <row r="49" spans="1:58" x14ac:dyDescent="0.35">
      <c r="A49">
        <v>38</v>
      </c>
      <c r="B49">
        <v>2</v>
      </c>
      <c r="D49" t="s">
        <v>46</v>
      </c>
      <c r="Y49" s="4">
        <v>43879</v>
      </c>
      <c r="Z49" s="3">
        <v>0.72960648148148144</v>
      </c>
      <c r="AB49">
        <v>1</v>
      </c>
      <c r="AD49" s="7" t="e">
        <f t="shared" si="6"/>
        <v>#DIV/0!</v>
      </c>
      <c r="AE49" s="7" t="e">
        <f t="shared" si="7"/>
        <v>#DIV/0!</v>
      </c>
      <c r="AF49" s="7" t="e">
        <f t="shared" si="8"/>
        <v>#DIV/0!</v>
      </c>
      <c r="AG49" s="7" t="e">
        <f t="shared" si="9"/>
        <v>#DIV/0!</v>
      </c>
    </row>
    <row r="50" spans="1:58" x14ac:dyDescent="0.35">
      <c r="A50">
        <v>39</v>
      </c>
      <c r="B50">
        <v>3</v>
      </c>
      <c r="C50" t="s">
        <v>44</v>
      </c>
      <c r="D50" t="s">
        <v>24</v>
      </c>
      <c r="E50" t="s">
        <v>66</v>
      </c>
      <c r="G50">
        <v>0.3</v>
      </c>
      <c r="H50">
        <v>0.3</v>
      </c>
      <c r="I50">
        <v>37</v>
      </c>
      <c r="J50">
        <v>146</v>
      </c>
      <c r="L50">
        <v>101</v>
      </c>
      <c r="M50">
        <v>7.4999999999999997E-2</v>
      </c>
      <c r="N50">
        <v>0.27100000000000002</v>
      </c>
      <c r="O50">
        <v>0.19600000000000001</v>
      </c>
      <c r="Q50">
        <v>1.7000000000000001E-2</v>
      </c>
      <c r="R50">
        <v>1</v>
      </c>
      <c r="S50">
        <v>0</v>
      </c>
      <c r="T50">
        <v>0</v>
      </c>
      <c r="V50">
        <v>0</v>
      </c>
      <c r="Y50" s="4">
        <v>43879</v>
      </c>
      <c r="Z50" s="3">
        <v>0.73909722222222218</v>
      </c>
      <c r="AB50">
        <v>1</v>
      </c>
      <c r="AD50" s="7">
        <f t="shared" si="6"/>
        <v>0.11973293381367822</v>
      </c>
      <c r="AE50" s="7">
        <f t="shared" si="7"/>
        <v>-0.40766816775444159</v>
      </c>
      <c r="AF50" s="7">
        <f t="shared" si="8"/>
        <v>-0.52740110156811981</v>
      </c>
      <c r="AG50" s="7">
        <f t="shared" si="9"/>
        <v>-2.4937023932378191E-2</v>
      </c>
    </row>
    <row r="51" spans="1:58" x14ac:dyDescent="0.35">
      <c r="A51">
        <v>40</v>
      </c>
      <c r="B51">
        <v>3</v>
      </c>
      <c r="C51" t="s">
        <v>44</v>
      </c>
      <c r="D51" t="s">
        <v>24</v>
      </c>
      <c r="E51" t="s">
        <v>66</v>
      </c>
      <c r="G51">
        <v>0.3</v>
      </c>
      <c r="H51">
        <v>0.3</v>
      </c>
      <c r="I51">
        <v>17</v>
      </c>
      <c r="J51">
        <v>146</v>
      </c>
      <c r="L51">
        <v>70</v>
      </c>
      <c r="M51">
        <v>3.4000000000000002E-2</v>
      </c>
      <c r="N51">
        <v>0.27</v>
      </c>
      <c r="O51">
        <v>0.23599999999999999</v>
      </c>
      <c r="Q51">
        <v>1.2E-2</v>
      </c>
      <c r="R51">
        <v>1</v>
      </c>
      <c r="S51">
        <v>0</v>
      </c>
      <c r="T51">
        <v>0</v>
      </c>
      <c r="V51">
        <v>0</v>
      </c>
      <c r="Y51" s="4">
        <v>43879</v>
      </c>
      <c r="Z51" s="3">
        <v>0.74451388888888881</v>
      </c>
      <c r="AB51">
        <v>1</v>
      </c>
      <c r="AD51" s="7">
        <f t="shared" si="6"/>
        <v>8.4717953212725114E-2</v>
      </c>
      <c r="AE51" s="7">
        <f t="shared" si="7"/>
        <v>-0.40766816775444159</v>
      </c>
      <c r="AF51" s="7">
        <f t="shared" si="8"/>
        <v>-0.49238612096716672</v>
      </c>
      <c r="AG51" s="7">
        <f t="shared" si="9"/>
        <v>-3.063397267462695E-2</v>
      </c>
    </row>
    <row r="52" spans="1:58" x14ac:dyDescent="0.35">
      <c r="A52">
        <v>41</v>
      </c>
      <c r="B52">
        <v>1</v>
      </c>
      <c r="C52" t="s">
        <v>45</v>
      </c>
      <c r="D52" t="s">
        <v>24</v>
      </c>
      <c r="E52" t="s">
        <v>66</v>
      </c>
      <c r="G52">
        <v>0.3</v>
      </c>
      <c r="H52">
        <v>0.3</v>
      </c>
      <c r="I52">
        <v>4339</v>
      </c>
      <c r="J52">
        <v>4609</v>
      </c>
      <c r="L52">
        <v>6346</v>
      </c>
      <c r="M52">
        <v>8.07</v>
      </c>
      <c r="N52">
        <v>8.4819999999999993</v>
      </c>
      <c r="O52">
        <v>0.41199999999999998</v>
      </c>
      <c r="Q52">
        <v>1.1830000000000001</v>
      </c>
      <c r="R52">
        <v>1</v>
      </c>
      <c r="S52">
        <v>0</v>
      </c>
      <c r="T52">
        <v>0</v>
      </c>
      <c r="V52">
        <v>0</v>
      </c>
      <c r="Y52" s="4">
        <v>43879</v>
      </c>
      <c r="Z52" s="3">
        <v>0.75458333333333327</v>
      </c>
      <c r="AB52">
        <v>1</v>
      </c>
      <c r="AD52" s="7">
        <f t="shared" si="6"/>
        <v>7.6514552610786897</v>
      </c>
      <c r="AE52" s="7">
        <f t="shared" si="7"/>
        <v>7.8149254304263982</v>
      </c>
      <c r="AF52" s="7">
        <f t="shared" si="8"/>
        <v>0.16347016934770853</v>
      </c>
      <c r="AG52" s="7">
        <f t="shared" si="9"/>
        <v>1.1227224888206382</v>
      </c>
      <c r="AJ52">
        <f>ABS(100*(AD52-AD53)/(AVERAGE(AD52:AD53)))</f>
        <v>3.0197934746987434</v>
      </c>
      <c r="AO52">
        <f>ABS(100*(AE52-AE53)/(AVERAGE(AE52:AE53)))</f>
        <v>0.4703968872946851</v>
      </c>
      <c r="AT52">
        <f>ABS(100*(AF52-AF53)/(AVERAGE(AF52:AF53)))</f>
        <v>306.14738896317471</v>
      </c>
      <c r="AY52">
        <f>ABS(100*(AG52-AG53)/(AVERAGE(AG52:AG53)))</f>
        <v>1.4623909722497872</v>
      </c>
      <c r="BC52" s="7">
        <f>AVERAGE(AD52:AD53)</f>
        <v>7.7687554460918822</v>
      </c>
      <c r="BD52" s="7">
        <f>AVERAGE(AE52:AE53)</f>
        <v>7.8333493461740584</v>
      </c>
      <c r="BE52" s="7">
        <f>AVERAGE(AF52:AF53)</f>
        <v>6.4593900082176248E-2</v>
      </c>
      <c r="BF52" s="7">
        <f>AVERAGE(AG52:AG53)</f>
        <v>1.1309922531239023</v>
      </c>
    </row>
    <row r="53" spans="1:58" x14ac:dyDescent="0.35">
      <c r="A53">
        <v>42</v>
      </c>
      <c r="B53">
        <v>1</v>
      </c>
      <c r="C53" t="s">
        <v>45</v>
      </c>
      <c r="D53" t="s">
        <v>24</v>
      </c>
      <c r="E53" t="s">
        <v>66</v>
      </c>
      <c r="G53">
        <v>0.3</v>
      </c>
      <c r="H53">
        <v>0.3</v>
      </c>
      <c r="I53">
        <v>4473</v>
      </c>
      <c r="J53">
        <v>4629</v>
      </c>
      <c r="L53">
        <v>6436</v>
      </c>
      <c r="M53">
        <v>8.3119999999999994</v>
      </c>
      <c r="N53">
        <v>8.5180000000000007</v>
      </c>
      <c r="O53">
        <v>0.20599999999999999</v>
      </c>
      <c r="Q53">
        <v>1.198</v>
      </c>
      <c r="R53">
        <v>1</v>
      </c>
      <c r="S53">
        <v>0</v>
      </c>
      <c r="T53">
        <v>0</v>
      </c>
      <c r="V53">
        <v>0</v>
      </c>
      <c r="Y53" s="4">
        <v>43879</v>
      </c>
      <c r="Z53" s="3">
        <v>0.76041666666666663</v>
      </c>
      <c r="AB53">
        <v>1</v>
      </c>
      <c r="AD53" s="7">
        <f t="shared" si="6"/>
        <v>7.8860556311050756</v>
      </c>
      <c r="AE53" s="7">
        <f t="shared" si="7"/>
        <v>7.8517732619217195</v>
      </c>
      <c r="AF53" s="7">
        <f t="shared" si="8"/>
        <v>-3.4282369183356032E-2</v>
      </c>
      <c r="AG53" s="7">
        <f t="shared" si="9"/>
        <v>1.1392620174271666</v>
      </c>
    </row>
    <row r="54" spans="1:58" x14ac:dyDescent="0.35">
      <c r="A54">
        <v>43</v>
      </c>
      <c r="B54">
        <v>4</v>
      </c>
      <c r="C54" t="s">
        <v>81</v>
      </c>
      <c r="D54" t="s">
        <v>24</v>
      </c>
      <c r="E54" t="s">
        <v>66</v>
      </c>
      <c r="G54">
        <v>0.3</v>
      </c>
      <c r="H54">
        <v>0.3</v>
      </c>
      <c r="I54">
        <v>3101</v>
      </c>
      <c r="J54">
        <v>5747</v>
      </c>
      <c r="L54">
        <v>2808</v>
      </c>
      <c r="M54">
        <v>5.82</v>
      </c>
      <c r="N54">
        <v>10.552</v>
      </c>
      <c r="O54">
        <v>4.7320000000000002</v>
      </c>
      <c r="Q54">
        <v>0.53</v>
      </c>
      <c r="R54">
        <v>1</v>
      </c>
      <c r="S54">
        <v>0</v>
      </c>
      <c r="T54">
        <v>0</v>
      </c>
      <c r="V54">
        <v>0</v>
      </c>
      <c r="Y54" s="4">
        <v>43879</v>
      </c>
      <c r="Z54" s="3">
        <v>0.7710069444444444</v>
      </c>
      <c r="AB54">
        <v>1</v>
      </c>
      <c r="AD54" s="7">
        <f t="shared" si="6"/>
        <v>5.4840279618796925</v>
      </c>
      <c r="AE54" s="7">
        <f t="shared" si="7"/>
        <v>9.9115670425101534</v>
      </c>
      <c r="AF54" s="7">
        <f t="shared" si="8"/>
        <v>4.4275390806304609</v>
      </c>
      <c r="AG54" s="7">
        <f t="shared" si="9"/>
        <v>0.47253524204398933</v>
      </c>
      <c r="AI54">
        <f>ABS(100*(AVERAGE(AD54:AD55)-5)/5)</f>
        <v>9.4704693539881291</v>
      </c>
      <c r="AJ54">
        <f>ABS(100*(AD54-AD55)/(AVERAGE(AD54:AD55)))</f>
        <v>0.38382932830288302</v>
      </c>
      <c r="AN54">
        <f>ABS(100*(AVERAGE(AE54:AE55)-10)/10)</f>
        <v>0.64481867017889272</v>
      </c>
      <c r="AO54">
        <f>ABS(100*(AE54-AE55)/(AVERAGE(AE54:AE55)))</f>
        <v>0.48213067806599369</v>
      </c>
      <c r="AS54">
        <f>ABS(100*(AVERAGE(AF54:AF55)-5)/5)</f>
        <v>10.760106694345914</v>
      </c>
      <c r="AT54">
        <f>ABS(100*(AF54-AF55)/(AVERAGE(AF54:AF55)))</f>
        <v>1.5444027721651616</v>
      </c>
      <c r="AX54">
        <f>ABS(100*(AVERAGE(AG54:AG55)-0.5)/0.5)</f>
        <v>5.3643108131513628</v>
      </c>
      <c r="AY54">
        <f>ABS(100*(AG54-AG55)/(AVERAGE(AG54:AG55)))</f>
        <v>0.27186525328047778</v>
      </c>
      <c r="BC54" s="7">
        <f>AVERAGE(AD54:AD55)</f>
        <v>5.4735234676994065</v>
      </c>
      <c r="BD54" s="7">
        <f>AVERAGE(AE54:AE55)</f>
        <v>9.9355181329821107</v>
      </c>
      <c r="BE54" s="7">
        <f>AVERAGE(AF54:AF55)</f>
        <v>4.4619946652827043</v>
      </c>
      <c r="BF54" s="7">
        <f>AVERAGE(AG54:AG55)</f>
        <v>0.47317844593424319</v>
      </c>
    </row>
    <row r="55" spans="1:58" x14ac:dyDescent="0.35">
      <c r="A55">
        <v>44</v>
      </c>
      <c r="B55">
        <v>4</v>
      </c>
      <c r="C55" t="s">
        <v>81</v>
      </c>
      <c r="D55" t="s">
        <v>24</v>
      </c>
      <c r="E55" t="s">
        <v>66</v>
      </c>
      <c r="G55">
        <v>0.3</v>
      </c>
      <c r="H55">
        <v>0.3</v>
      </c>
      <c r="I55">
        <v>3089</v>
      </c>
      <c r="J55">
        <v>5773</v>
      </c>
      <c r="L55">
        <v>2815</v>
      </c>
      <c r="M55">
        <v>5.7990000000000004</v>
      </c>
      <c r="N55">
        <v>10.6</v>
      </c>
      <c r="O55">
        <v>4.8010000000000002</v>
      </c>
      <c r="Q55">
        <v>0.53100000000000003</v>
      </c>
      <c r="R55">
        <v>1</v>
      </c>
      <c r="S55">
        <v>0</v>
      </c>
      <c r="T55">
        <v>0</v>
      </c>
      <c r="V55">
        <v>0</v>
      </c>
      <c r="Y55" s="4">
        <v>43879</v>
      </c>
      <c r="Z55" s="3">
        <v>0.7769328703703704</v>
      </c>
      <c r="AB55">
        <v>1</v>
      </c>
      <c r="AD55" s="7">
        <f t="shared" si="6"/>
        <v>5.4630189735191212</v>
      </c>
      <c r="AE55" s="7">
        <f t="shared" si="7"/>
        <v>9.9594692234540698</v>
      </c>
      <c r="AF55" s="7">
        <f t="shared" si="8"/>
        <v>4.4964502499349486</v>
      </c>
      <c r="AG55" s="7">
        <f t="shared" si="9"/>
        <v>0.47382164982449709</v>
      </c>
    </row>
    <row r="56" spans="1:58" x14ac:dyDescent="0.35">
      <c r="A56">
        <v>45</v>
      </c>
      <c r="B56">
        <v>2</v>
      </c>
      <c r="D56" t="s">
        <v>46</v>
      </c>
      <c r="Y56" s="4">
        <v>43879</v>
      </c>
      <c r="Z56" s="3">
        <v>0.78113425925925928</v>
      </c>
      <c r="AB56">
        <v>1</v>
      </c>
      <c r="AD56" s="7" t="e">
        <f t="shared" si="6"/>
        <v>#DIV/0!</v>
      </c>
      <c r="AE56" s="7" t="e">
        <f t="shared" si="7"/>
        <v>#DIV/0!</v>
      </c>
      <c r="AF56" s="7" t="e">
        <f t="shared" si="8"/>
        <v>#DIV/0!</v>
      </c>
      <c r="AG56" s="7" t="e">
        <f t="shared" si="9"/>
        <v>#DIV/0!</v>
      </c>
    </row>
    <row r="57" spans="1:58" x14ac:dyDescent="0.35">
      <c r="A57">
        <v>46</v>
      </c>
      <c r="B57">
        <v>21</v>
      </c>
      <c r="C57" t="s">
        <v>94</v>
      </c>
      <c r="D57" t="s">
        <v>24</v>
      </c>
      <c r="E57" t="s">
        <v>66</v>
      </c>
      <c r="G57">
        <v>0.3</v>
      </c>
      <c r="H57">
        <v>0.3</v>
      </c>
      <c r="I57">
        <v>2709</v>
      </c>
      <c r="J57">
        <v>3814</v>
      </c>
      <c r="L57">
        <v>2997</v>
      </c>
      <c r="M57">
        <v>5.1070000000000002</v>
      </c>
      <c r="N57">
        <v>7.0289999999999999</v>
      </c>
      <c r="O57">
        <v>1.9219999999999999</v>
      </c>
      <c r="Q57">
        <v>0.56599999999999995</v>
      </c>
      <c r="R57">
        <v>1</v>
      </c>
      <c r="S57">
        <v>0</v>
      </c>
      <c r="T57">
        <v>0</v>
      </c>
      <c r="V57">
        <v>0</v>
      </c>
      <c r="Y57" s="4">
        <v>43879</v>
      </c>
      <c r="Z57" s="3">
        <v>0.79115740740740748</v>
      </c>
      <c r="AB57">
        <v>1</v>
      </c>
      <c r="AD57" s="7">
        <f t="shared" si="6"/>
        <v>4.7977343421010126</v>
      </c>
      <c r="AE57" s="7">
        <f t="shared" si="7"/>
        <v>6.3502241284873957</v>
      </c>
      <c r="AF57" s="7">
        <f t="shared" si="8"/>
        <v>1.5524897863863831</v>
      </c>
      <c r="AG57" s="7">
        <f t="shared" si="9"/>
        <v>0.50726825211769955</v>
      </c>
      <c r="AJ57">
        <f>ABS(100*(AD57-AD58)/(AVERAGE(AD57:AD58)))</f>
        <v>0.43693728776627455</v>
      </c>
      <c r="AO57">
        <f>ABS(100*(AE57-AE58)/(AVERAGE(AE57:AE58)))</f>
        <v>0.87419495015262416</v>
      </c>
      <c r="AT57">
        <f>ABS(100*(AF57-AF58)/(AVERAGE(AF57:AF58)))</f>
        <v>5.0371951590174602</v>
      </c>
      <c r="AY57">
        <f>ABS(100*(AG57-AG58)/(AVERAGE(AG57:AG58)))</f>
        <v>1.7239490951723579</v>
      </c>
      <c r="BC57" s="7">
        <f>AVERAGE(AD57:AD58)</f>
        <v>4.8082388362812987</v>
      </c>
      <c r="BD57" s="7">
        <f>AVERAGE(AE57:AE58)</f>
        <v>6.3225882548659058</v>
      </c>
      <c r="BE57" s="7">
        <f>AVERAGE(AF57:AF58)</f>
        <v>1.5143494185846067</v>
      </c>
      <c r="BF57" s="7">
        <f>AVERAGE(AG57:AG58)</f>
        <v>0.51167879307944042</v>
      </c>
    </row>
    <row r="58" spans="1:58" x14ac:dyDescent="0.35">
      <c r="A58">
        <v>47</v>
      </c>
      <c r="B58">
        <v>21</v>
      </c>
      <c r="C58" t="s">
        <v>94</v>
      </c>
      <c r="D58" t="s">
        <v>24</v>
      </c>
      <c r="E58" t="s">
        <v>66</v>
      </c>
      <c r="G58">
        <v>0.3</v>
      </c>
      <c r="H58">
        <v>0.3</v>
      </c>
      <c r="I58">
        <v>2721</v>
      </c>
      <c r="J58">
        <v>3784</v>
      </c>
      <c r="L58">
        <v>3045</v>
      </c>
      <c r="M58">
        <v>5.1289999999999996</v>
      </c>
      <c r="N58">
        <v>6.9749999999999996</v>
      </c>
      <c r="O58">
        <v>1.8460000000000001</v>
      </c>
      <c r="Q58">
        <v>0.57499999999999996</v>
      </c>
      <c r="R58">
        <v>1</v>
      </c>
      <c r="S58">
        <v>0</v>
      </c>
      <c r="T58">
        <v>0</v>
      </c>
      <c r="V58">
        <v>0</v>
      </c>
      <c r="Y58" s="4">
        <v>43879</v>
      </c>
      <c r="Z58" s="3">
        <v>0.79695601851851849</v>
      </c>
      <c r="AB58">
        <v>1</v>
      </c>
      <c r="AD58" s="7">
        <f t="shared" si="6"/>
        <v>4.8187433304615848</v>
      </c>
      <c r="AE58" s="7">
        <f t="shared" si="7"/>
        <v>6.294952381244415</v>
      </c>
      <c r="AF58" s="7">
        <f t="shared" si="8"/>
        <v>1.4762090507828303</v>
      </c>
      <c r="AG58" s="7">
        <f t="shared" si="9"/>
        <v>0.5160893340411814</v>
      </c>
    </row>
    <row r="59" spans="1:58" x14ac:dyDescent="0.35">
      <c r="A59">
        <v>48</v>
      </c>
      <c r="B59">
        <v>22</v>
      </c>
      <c r="C59" t="s">
        <v>95</v>
      </c>
      <c r="D59" t="s">
        <v>24</v>
      </c>
      <c r="E59" t="s">
        <v>66</v>
      </c>
      <c r="G59">
        <v>0.3</v>
      </c>
      <c r="H59">
        <v>0.3</v>
      </c>
      <c r="I59">
        <v>1705</v>
      </c>
      <c r="J59">
        <v>3281</v>
      </c>
      <c r="L59">
        <v>1194</v>
      </c>
      <c r="M59">
        <v>3.28</v>
      </c>
      <c r="N59">
        <v>6.0549999999999997</v>
      </c>
      <c r="O59">
        <v>2.7749999999999999</v>
      </c>
      <c r="Q59">
        <v>0.21299999999999999</v>
      </c>
      <c r="R59">
        <v>1</v>
      </c>
      <c r="S59">
        <v>0</v>
      </c>
      <c r="T59">
        <v>0</v>
      </c>
      <c r="V59">
        <v>0</v>
      </c>
      <c r="Y59" s="4">
        <v>43879</v>
      </c>
      <c r="Z59" s="3">
        <v>0.80700231481481488</v>
      </c>
      <c r="AB59">
        <v>1</v>
      </c>
      <c r="AD59" s="7">
        <f t="shared" si="6"/>
        <v>3.0399823159331669</v>
      </c>
      <c r="AE59" s="7">
        <f t="shared" si="7"/>
        <v>5.3682294191370961</v>
      </c>
      <c r="AF59" s="7">
        <f t="shared" si="8"/>
        <v>2.3282471032039291</v>
      </c>
      <c r="AG59" s="7">
        <f t="shared" si="9"/>
        <v>0.17592636236690873</v>
      </c>
      <c r="AJ59">
        <f>ABS(100*(AD59-AD60)/(AVERAGE(AD59:AD60)))</f>
        <v>1.3334187127739066</v>
      </c>
      <c r="AO59">
        <f>ABS(100*(AE59-AE60)/(AVERAGE(AE59:AE60)))</f>
        <v>6.5078900547447782</v>
      </c>
      <c r="AT59">
        <f>ABS(100*(AF59-AF60)/(AVERAGE(AF59:AF60)))</f>
        <v>15.871343543529383</v>
      </c>
      <c r="AY59">
        <f>ABS(100*(AG59-AG60)/(AVERAGE(AG59:AG60)))</f>
        <v>5.1892290506897805</v>
      </c>
      <c r="BC59" s="7">
        <f>AVERAGE(AD59:AD60)</f>
        <v>3.0198487020876188</v>
      </c>
      <c r="BD59" s="7">
        <f>AVERAGE(AE59:AE60)</f>
        <v>5.5487837934641684</v>
      </c>
      <c r="BE59" s="7">
        <f>AVERAGE(AF59:AF60)</f>
        <v>2.5289350913765496</v>
      </c>
      <c r="BF59" s="7">
        <f>AVERAGE(AG59:AG60)</f>
        <v>0.18061256213875854</v>
      </c>
    </row>
    <row r="60" spans="1:58" x14ac:dyDescent="0.35">
      <c r="A60">
        <v>49</v>
      </c>
      <c r="B60">
        <v>22</v>
      </c>
      <c r="C60" t="s">
        <v>95</v>
      </c>
      <c r="D60" t="s">
        <v>24</v>
      </c>
      <c r="E60" t="s">
        <v>66</v>
      </c>
      <c r="G60">
        <v>0.3</v>
      </c>
      <c r="H60">
        <v>0.3</v>
      </c>
      <c r="I60">
        <v>1682</v>
      </c>
      <c r="J60">
        <v>3477</v>
      </c>
      <c r="L60">
        <v>1245</v>
      </c>
      <c r="M60">
        <v>3.2370000000000001</v>
      </c>
      <c r="N60">
        <v>6.4130000000000003</v>
      </c>
      <c r="O60">
        <v>3.1760000000000002</v>
      </c>
      <c r="Q60">
        <v>0.223</v>
      </c>
      <c r="R60">
        <v>1</v>
      </c>
      <c r="S60">
        <v>0</v>
      </c>
      <c r="T60">
        <v>0</v>
      </c>
      <c r="V60">
        <v>0</v>
      </c>
      <c r="Y60" s="4">
        <v>43879</v>
      </c>
      <c r="Z60" s="3">
        <v>0.81277777777777782</v>
      </c>
      <c r="AB60">
        <v>1</v>
      </c>
      <c r="AD60" s="7">
        <f t="shared" si="6"/>
        <v>2.9997150882420707</v>
      </c>
      <c r="AE60" s="7">
        <f t="shared" si="7"/>
        <v>5.7293381677912407</v>
      </c>
      <c r="AF60" s="7">
        <f t="shared" si="8"/>
        <v>2.7296230795491701</v>
      </c>
      <c r="AG60" s="7">
        <f t="shared" si="9"/>
        <v>0.18529876191060832</v>
      </c>
    </row>
    <row r="61" spans="1:58" x14ac:dyDescent="0.35">
      <c r="A61">
        <v>50</v>
      </c>
      <c r="B61">
        <v>23</v>
      </c>
      <c r="C61" t="s">
        <v>96</v>
      </c>
      <c r="D61" t="s">
        <v>24</v>
      </c>
      <c r="E61" t="s">
        <v>66</v>
      </c>
      <c r="G61">
        <v>0.3</v>
      </c>
      <c r="H61">
        <v>0.3</v>
      </c>
      <c r="I61">
        <v>1631</v>
      </c>
      <c r="J61">
        <v>3303</v>
      </c>
      <c r="L61">
        <v>1142</v>
      </c>
      <c r="M61">
        <v>3.145</v>
      </c>
      <c r="N61">
        <v>6.0949999999999998</v>
      </c>
      <c r="O61">
        <v>2.95</v>
      </c>
      <c r="Q61">
        <v>0.20300000000000001</v>
      </c>
      <c r="R61">
        <v>1</v>
      </c>
      <c r="S61">
        <v>0</v>
      </c>
      <c r="T61">
        <v>0</v>
      </c>
      <c r="V61">
        <v>0</v>
      </c>
      <c r="Y61" s="4">
        <v>43879</v>
      </c>
      <c r="Z61" s="3">
        <v>0.82270833333333337</v>
      </c>
      <c r="AB61">
        <v>1</v>
      </c>
      <c r="AD61" s="7">
        <f t="shared" si="6"/>
        <v>2.9104268877096402</v>
      </c>
      <c r="AE61" s="7">
        <f t="shared" si="7"/>
        <v>5.4087620337819491</v>
      </c>
      <c r="AF61" s="7">
        <f t="shared" si="8"/>
        <v>2.4983351460723089</v>
      </c>
      <c r="AG61" s="7">
        <f t="shared" si="9"/>
        <v>0.16637019028313657</v>
      </c>
      <c r="AJ61">
        <f>ABS(100*(AD61-AD62)/(AVERAGE(AD61:AD62)))</f>
        <v>2.8677954578418592</v>
      </c>
      <c r="AO61">
        <f>ABS(100*(AE61-AE62)/(AVERAGE(AE61:AE62)))</f>
        <v>7.4185841793920835</v>
      </c>
      <c r="AT61">
        <f>ABS(100*(AF61-AF62)/(AVERAGE(AF61:AF62)))</f>
        <v>12.984380569816725</v>
      </c>
      <c r="AY61">
        <f>ABS(100*(AG61-AG62)/(AVERAGE(AG61:AG62)))</f>
        <v>8.0431577419359694</v>
      </c>
      <c r="BC61" s="7">
        <f>AVERAGE(AD61:AD62)</f>
        <v>2.8692842855035199</v>
      </c>
      <c r="BD61" s="7">
        <f>AVERAGE(AE61:AE62)</f>
        <v>5.2153109184315145</v>
      </c>
      <c r="BE61" s="7">
        <f>AVERAGE(AF61:AF62)</f>
        <v>2.3460266329279946</v>
      </c>
      <c r="BF61" s="7">
        <f>AVERAGE(AG61:AG62)</f>
        <v>0.15993815138059767</v>
      </c>
    </row>
    <row r="62" spans="1:58" x14ac:dyDescent="0.35">
      <c r="A62">
        <v>51</v>
      </c>
      <c r="B62">
        <v>23</v>
      </c>
      <c r="C62" t="s">
        <v>96</v>
      </c>
      <c r="D62" t="s">
        <v>24</v>
      </c>
      <c r="E62" t="s">
        <v>66</v>
      </c>
      <c r="G62">
        <v>0.3</v>
      </c>
      <c r="H62">
        <v>0.3</v>
      </c>
      <c r="I62">
        <v>1584</v>
      </c>
      <c r="J62">
        <v>3093</v>
      </c>
      <c r="L62">
        <v>1072</v>
      </c>
      <c r="M62">
        <v>3.0590000000000002</v>
      </c>
      <c r="N62">
        <v>5.71</v>
      </c>
      <c r="O62">
        <v>2.65</v>
      </c>
      <c r="Q62">
        <v>0.189</v>
      </c>
      <c r="R62">
        <v>1</v>
      </c>
      <c r="S62">
        <v>0</v>
      </c>
      <c r="T62">
        <v>0</v>
      </c>
      <c r="V62">
        <v>0</v>
      </c>
      <c r="Y62" s="4">
        <v>43879</v>
      </c>
      <c r="Z62" s="3">
        <v>0.82843750000000005</v>
      </c>
      <c r="AB62">
        <v>1</v>
      </c>
      <c r="AD62" s="7">
        <f t="shared" si="6"/>
        <v>2.8281416832974</v>
      </c>
      <c r="AE62" s="7">
        <f t="shared" si="7"/>
        <v>5.0218598030810808</v>
      </c>
      <c r="AF62" s="7">
        <f t="shared" si="8"/>
        <v>2.1937181197836808</v>
      </c>
      <c r="AG62" s="7">
        <f t="shared" si="9"/>
        <v>0.15350611247805876</v>
      </c>
    </row>
    <row r="63" spans="1:58" x14ac:dyDescent="0.35">
      <c r="A63">
        <v>52</v>
      </c>
      <c r="B63">
        <v>24</v>
      </c>
      <c r="C63" t="s">
        <v>97</v>
      </c>
      <c r="D63" t="s">
        <v>24</v>
      </c>
      <c r="E63" t="s">
        <v>66</v>
      </c>
      <c r="G63">
        <v>0.3</v>
      </c>
      <c r="H63">
        <v>0.3</v>
      </c>
      <c r="I63">
        <v>2378</v>
      </c>
      <c r="J63">
        <v>3701</v>
      </c>
      <c r="L63">
        <v>6768</v>
      </c>
      <c r="M63">
        <v>4.5049999999999999</v>
      </c>
      <c r="N63">
        <v>6.8239999999999998</v>
      </c>
      <c r="O63">
        <v>2.3180000000000001</v>
      </c>
      <c r="Q63">
        <v>1.2569999999999999</v>
      </c>
      <c r="R63">
        <v>1</v>
      </c>
      <c r="S63">
        <v>0</v>
      </c>
      <c r="T63">
        <v>0</v>
      </c>
      <c r="V63">
        <v>0</v>
      </c>
      <c r="Y63" s="4">
        <v>43879</v>
      </c>
      <c r="Z63" s="3">
        <v>0.8384490740740741</v>
      </c>
      <c r="AB63">
        <v>1</v>
      </c>
      <c r="AD63" s="7">
        <f t="shared" si="6"/>
        <v>4.218236413155239</v>
      </c>
      <c r="AE63" s="7">
        <f t="shared" si="7"/>
        <v>6.1420338805388344</v>
      </c>
      <c r="AF63" s="7">
        <f t="shared" si="8"/>
        <v>1.9237974673835954</v>
      </c>
      <c r="AG63" s="7">
        <f t="shared" si="9"/>
        <v>1.2002745007312503</v>
      </c>
      <c r="AJ63">
        <f>ABS(100*(AD63-AD64)/(AVERAGE(AD63:AD64)))</f>
        <v>1.9275981178220609</v>
      </c>
      <c r="AO63">
        <f>ABS(100*(AE63-AE64)/(AVERAGE(AE63:AE64)))</f>
        <v>7.46796054822972</v>
      </c>
      <c r="AT63">
        <f>ABS(100*(AF63-AF64)/(AVERAGE(AF63:AF64)))</f>
        <v>20.748373389713102</v>
      </c>
      <c r="AY63">
        <f>ABS(100*(AG63-AG64)/(AVERAGE(AG63:AG64)))</f>
        <v>8.3249539555987564</v>
      </c>
      <c r="BC63" s="7">
        <f>AVERAGE(AD63:AD64)</f>
        <v>4.1779691854641428</v>
      </c>
      <c r="BD63" s="7">
        <f>AVERAGE(AE63:AE64)</f>
        <v>5.920946891566909</v>
      </c>
      <c r="BE63" s="7">
        <f>AVERAGE(AF63:AF64)</f>
        <v>1.7429777061027663</v>
      </c>
      <c r="BF63" s="7">
        <f>AVERAGE(AG63:AG64)</f>
        <v>1.1523098677723171</v>
      </c>
    </row>
    <row r="64" spans="1:58" x14ac:dyDescent="0.35">
      <c r="A64">
        <v>53</v>
      </c>
      <c r="B64">
        <v>24</v>
      </c>
      <c r="C64" t="s">
        <v>97</v>
      </c>
      <c r="D64" t="s">
        <v>24</v>
      </c>
      <c r="E64" t="s">
        <v>66</v>
      </c>
      <c r="G64">
        <v>0.3</v>
      </c>
      <c r="H64">
        <v>0.3</v>
      </c>
      <c r="I64">
        <v>2332</v>
      </c>
      <c r="J64">
        <v>3461</v>
      </c>
      <c r="L64">
        <v>6246</v>
      </c>
      <c r="M64">
        <v>4.4219999999999997</v>
      </c>
      <c r="N64">
        <v>6.3840000000000003</v>
      </c>
      <c r="O64">
        <v>1.9630000000000001</v>
      </c>
      <c r="Q64">
        <v>1.165</v>
      </c>
      <c r="R64">
        <v>1</v>
      </c>
      <c r="S64">
        <v>0</v>
      </c>
      <c r="T64">
        <v>0</v>
      </c>
      <c r="V64">
        <v>0</v>
      </c>
      <c r="Y64" s="4">
        <v>43879</v>
      </c>
      <c r="Z64" s="3">
        <v>0.84416666666666673</v>
      </c>
      <c r="AB64">
        <v>1</v>
      </c>
      <c r="AD64" s="7">
        <f t="shared" si="6"/>
        <v>4.1377019577730465</v>
      </c>
      <c r="AE64" s="7">
        <f t="shared" si="7"/>
        <v>5.6998599025949837</v>
      </c>
      <c r="AF64" s="7">
        <f t="shared" si="8"/>
        <v>1.5621579448219371</v>
      </c>
      <c r="AG64" s="7">
        <f t="shared" si="9"/>
        <v>1.104345234813384</v>
      </c>
    </row>
    <row r="65" spans="1:58" x14ac:dyDescent="0.35">
      <c r="A65">
        <v>54</v>
      </c>
      <c r="B65">
        <v>25</v>
      </c>
      <c r="C65" t="s">
        <v>98</v>
      </c>
      <c r="D65" t="s">
        <v>24</v>
      </c>
      <c r="E65" t="s">
        <v>66</v>
      </c>
      <c r="G65">
        <v>0.3</v>
      </c>
      <c r="H65">
        <v>0.3</v>
      </c>
      <c r="I65">
        <v>2127</v>
      </c>
      <c r="J65">
        <v>6392</v>
      </c>
      <c r="L65">
        <v>4242</v>
      </c>
      <c r="M65">
        <v>4.0469999999999997</v>
      </c>
      <c r="N65">
        <v>11.722</v>
      </c>
      <c r="O65">
        <v>7.6740000000000004</v>
      </c>
      <c r="Q65">
        <v>0.80100000000000005</v>
      </c>
      <c r="R65">
        <v>1</v>
      </c>
      <c r="S65">
        <v>0</v>
      </c>
      <c r="T65">
        <v>0</v>
      </c>
      <c r="V65">
        <v>0</v>
      </c>
      <c r="Y65" s="4">
        <v>43879</v>
      </c>
      <c r="Z65" s="3">
        <v>0.85442129629629626</v>
      </c>
      <c r="AB65">
        <v>1</v>
      </c>
      <c r="AD65" s="7">
        <f t="shared" si="6"/>
        <v>3.7787984066132769</v>
      </c>
      <c r="AE65" s="7">
        <f t="shared" si="7"/>
        <v>11.099909608234249</v>
      </c>
      <c r="AF65" s="7">
        <f t="shared" si="8"/>
        <v>7.3211112016209725</v>
      </c>
      <c r="AG65" s="7">
        <f t="shared" si="9"/>
        <v>0.73606506450801246</v>
      </c>
      <c r="AJ65">
        <f>ABS(100*(AD65-AD66)/(AVERAGE(AD65:AD66)))</f>
        <v>4.7915224079718399</v>
      </c>
      <c r="AO65">
        <f>ABS(100*(AE65-AE66)/(AVERAGE(AE65:AE66)))</f>
        <v>0.29832298655024053</v>
      </c>
      <c r="AT65">
        <f>ABS(100*(AF65-AF66)/(AVERAGE(AF65:AF66)))</f>
        <v>2.8277096105829642</v>
      </c>
      <c r="AY65">
        <f>ABS(100*(AG65-AG66)/(AVERAGE(AG65:AG66)))</f>
        <v>0.79576158471830549</v>
      </c>
      <c r="BC65" s="7">
        <f>AVERAGE(AD65:AD66)</f>
        <v>3.6903855805958705</v>
      </c>
      <c r="BD65" s="7">
        <f>AVERAGE(AE65:AE66)</f>
        <v>11.116491132407145</v>
      </c>
      <c r="BE65" s="7">
        <f>AVERAGE(AF65:AF66)</f>
        <v>7.4261055518112737</v>
      </c>
      <c r="BF65" s="7">
        <f>AVERAGE(AG65:AG66)</f>
        <v>0.73900542514917311</v>
      </c>
    </row>
    <row r="66" spans="1:58" x14ac:dyDescent="0.35">
      <c r="A66">
        <v>55</v>
      </c>
      <c r="B66">
        <v>25</v>
      </c>
      <c r="C66" t="s">
        <v>98</v>
      </c>
      <c r="D66" t="s">
        <v>24</v>
      </c>
      <c r="E66" t="s">
        <v>66</v>
      </c>
      <c r="G66">
        <v>0.3</v>
      </c>
      <c r="H66">
        <v>0.3</v>
      </c>
      <c r="I66">
        <v>2026</v>
      </c>
      <c r="J66">
        <v>6410</v>
      </c>
      <c r="L66">
        <v>4274</v>
      </c>
      <c r="M66">
        <v>3.8650000000000002</v>
      </c>
      <c r="N66">
        <v>11.754</v>
      </c>
      <c r="O66">
        <v>7.8890000000000002</v>
      </c>
      <c r="Q66">
        <v>0.80700000000000005</v>
      </c>
      <c r="R66">
        <v>1</v>
      </c>
      <c r="S66">
        <v>0</v>
      </c>
      <c r="T66">
        <v>0</v>
      </c>
      <c r="V66">
        <v>0</v>
      </c>
      <c r="Y66" s="4">
        <v>43879</v>
      </c>
      <c r="Z66" s="3">
        <v>0.86028935185185185</v>
      </c>
      <c r="AB66">
        <v>1</v>
      </c>
      <c r="AD66" s="7">
        <f t="shared" si="6"/>
        <v>3.6019727545784641</v>
      </c>
      <c r="AE66" s="7">
        <f t="shared" si="7"/>
        <v>11.133072656580039</v>
      </c>
      <c r="AF66" s="7">
        <f t="shared" si="8"/>
        <v>7.531099902001575</v>
      </c>
      <c r="AG66" s="7">
        <f t="shared" si="9"/>
        <v>0.74194578579033377</v>
      </c>
    </row>
    <row r="67" spans="1:58" x14ac:dyDescent="0.35">
      <c r="A67">
        <v>56</v>
      </c>
      <c r="B67">
        <v>26</v>
      </c>
      <c r="C67" t="s">
        <v>99</v>
      </c>
      <c r="D67" t="s">
        <v>24</v>
      </c>
      <c r="E67" t="s">
        <v>66</v>
      </c>
      <c r="G67">
        <v>0.3</v>
      </c>
      <c r="H67">
        <v>0.3</v>
      </c>
      <c r="I67">
        <v>1759</v>
      </c>
      <c r="J67">
        <v>3277</v>
      </c>
      <c r="L67">
        <v>1129</v>
      </c>
      <c r="M67">
        <v>3.3780000000000001</v>
      </c>
      <c r="N67">
        <v>6.0469999999999997</v>
      </c>
      <c r="O67">
        <v>2.669</v>
      </c>
      <c r="Q67">
        <v>0.2</v>
      </c>
      <c r="R67">
        <v>1</v>
      </c>
      <c r="S67">
        <v>0</v>
      </c>
      <c r="T67">
        <v>0</v>
      </c>
      <c r="V67">
        <v>0</v>
      </c>
      <c r="Y67" s="4">
        <v>43879</v>
      </c>
      <c r="Z67" s="3">
        <v>0.87019675925925932</v>
      </c>
      <c r="AB67">
        <v>1</v>
      </c>
      <c r="AD67" s="7">
        <f t="shared" si="6"/>
        <v>3.13452276355574</v>
      </c>
      <c r="AE67" s="7">
        <f t="shared" si="7"/>
        <v>5.3608598528380327</v>
      </c>
      <c r="AF67" s="7">
        <f t="shared" si="8"/>
        <v>2.2263370892822927</v>
      </c>
      <c r="AG67" s="7">
        <f t="shared" si="9"/>
        <v>0.16398114726219357</v>
      </c>
      <c r="AJ67">
        <f>ABS(100*(AD67-AD68)/(AVERAGE(AD67:AD68)))</f>
        <v>5.5869369226753632E-2</v>
      </c>
      <c r="AO67">
        <f>ABS(100*(AE67-AE68)/(AVERAGE(AE67:AE68)))</f>
        <v>0.13737543070525143</v>
      </c>
      <c r="AT67">
        <f>ABS(100*(AF67-AF68)/(AVERAGE(AF67:AF68)))</f>
        <v>0.40881826097517054</v>
      </c>
      <c r="AY67">
        <f>ABS(100*(AG67-AG68)/(AVERAGE(AG67:AG68)))</f>
        <v>5.0556991520740597</v>
      </c>
      <c r="BC67" s="7">
        <f>AVERAGE(AD67:AD68)</f>
        <v>3.1336473890407159</v>
      </c>
      <c r="BD67" s="7">
        <f>AVERAGE(AE67:AE68)</f>
        <v>5.3645446359875644</v>
      </c>
      <c r="BE67" s="7">
        <f>AVERAGE(AF67:AF68)</f>
        <v>2.2308972469468484</v>
      </c>
      <c r="BF67" s="7">
        <f>AVERAGE(AG67:AG68)</f>
        <v>0.15993815138059767</v>
      </c>
    </row>
    <row r="68" spans="1:58" x14ac:dyDescent="0.35">
      <c r="A68">
        <v>57</v>
      </c>
      <c r="B68">
        <v>26</v>
      </c>
      <c r="C68" t="s">
        <v>99</v>
      </c>
      <c r="D68" t="s">
        <v>24</v>
      </c>
      <c r="E68" t="s">
        <v>66</v>
      </c>
      <c r="G68">
        <v>0.3</v>
      </c>
      <c r="H68">
        <v>0.3</v>
      </c>
      <c r="I68">
        <v>1758</v>
      </c>
      <c r="J68">
        <v>3281</v>
      </c>
      <c r="L68">
        <v>1085</v>
      </c>
      <c r="M68">
        <v>3.3759999999999999</v>
      </c>
      <c r="N68">
        <v>6.0540000000000003</v>
      </c>
      <c r="O68">
        <v>2.6779999999999999</v>
      </c>
      <c r="Q68">
        <v>0.191</v>
      </c>
      <c r="R68">
        <v>1</v>
      </c>
      <c r="S68">
        <v>0</v>
      </c>
      <c r="T68">
        <v>0</v>
      </c>
      <c r="V68">
        <v>0</v>
      </c>
      <c r="Y68" s="4">
        <v>43879</v>
      </c>
      <c r="Z68" s="3">
        <v>0.87592592592592589</v>
      </c>
      <c r="AB68">
        <v>1</v>
      </c>
      <c r="AD68" s="7">
        <f t="shared" si="6"/>
        <v>3.1327720145256923</v>
      </c>
      <c r="AE68" s="7">
        <f t="shared" si="7"/>
        <v>5.3682294191370961</v>
      </c>
      <c r="AF68" s="7">
        <f t="shared" si="8"/>
        <v>2.2354574046114037</v>
      </c>
      <c r="AG68" s="7">
        <f t="shared" si="9"/>
        <v>0.15589515549900176</v>
      </c>
    </row>
    <row r="69" spans="1:58" x14ac:dyDescent="0.35">
      <c r="A69">
        <v>58</v>
      </c>
      <c r="B69">
        <v>27</v>
      </c>
      <c r="C69" t="s">
        <v>100</v>
      </c>
      <c r="D69" t="s">
        <v>24</v>
      </c>
      <c r="E69" t="s">
        <v>66</v>
      </c>
      <c r="G69">
        <v>0.3</v>
      </c>
      <c r="H69">
        <v>0.3</v>
      </c>
      <c r="I69">
        <v>1818</v>
      </c>
      <c r="J69">
        <v>3344</v>
      </c>
      <c r="L69">
        <v>2146</v>
      </c>
      <c r="M69">
        <v>3.4860000000000002</v>
      </c>
      <c r="N69">
        <v>6.1689999999999996</v>
      </c>
      <c r="O69">
        <v>2.6829999999999998</v>
      </c>
      <c r="Q69">
        <v>0.40100000000000002</v>
      </c>
      <c r="R69">
        <v>1</v>
      </c>
      <c r="S69">
        <v>0</v>
      </c>
      <c r="T69">
        <v>0</v>
      </c>
      <c r="V69">
        <v>0</v>
      </c>
      <c r="Y69" s="4">
        <v>43879</v>
      </c>
      <c r="Z69" s="3">
        <v>0.88579861111111102</v>
      </c>
      <c r="AB69">
        <v>1</v>
      </c>
      <c r="AD69" s="7">
        <f t="shared" si="6"/>
        <v>3.2378169563285515</v>
      </c>
      <c r="AE69" s="7">
        <f t="shared" si="7"/>
        <v>5.4843000883473572</v>
      </c>
      <c r="AF69" s="7">
        <f t="shared" si="8"/>
        <v>2.2464831320188057</v>
      </c>
      <c r="AG69" s="7">
        <f t="shared" si="9"/>
        <v>0.35087782051596739</v>
      </c>
      <c r="AJ69">
        <f>ABS(100*(AD69-AD70)/(AVERAGE(AD69:AD70)))</f>
        <v>0.9234665938437685</v>
      </c>
      <c r="AO69">
        <f>ABS(100*(AE69-AE70)/(AVERAGE(AE69:AE70)))</f>
        <v>11.473312518224992</v>
      </c>
      <c r="AT69">
        <f>ABS(100*(AF69-AF70)/(AVERAGE(AF69:AF70)))</f>
        <v>28.78727409822012</v>
      </c>
      <c r="AY69">
        <f>ABS(100*(AG69-AG70)/(AVERAGE(AG69:AG70)))</f>
        <v>1.1059587766032333</v>
      </c>
      <c r="BC69" s="7">
        <f>AVERAGE(AD69:AD70)</f>
        <v>3.2229355895731464</v>
      </c>
      <c r="BD69" s="7">
        <f>AVERAGE(AE69:AE70)</f>
        <v>5.1867538490226419</v>
      </c>
      <c r="BE69" s="7">
        <f>AVERAGE(AF69:AF70)</f>
        <v>1.9638182594494948</v>
      </c>
      <c r="BF69" s="7">
        <f>AVERAGE(AG69:AG70)</f>
        <v>0.34894820884520572</v>
      </c>
    </row>
    <row r="70" spans="1:58" x14ac:dyDescent="0.35">
      <c r="A70">
        <v>59</v>
      </c>
      <c r="B70">
        <v>27</v>
      </c>
      <c r="C70" t="s">
        <v>100</v>
      </c>
      <c r="D70" t="s">
        <v>24</v>
      </c>
      <c r="E70" t="s">
        <v>66</v>
      </c>
      <c r="G70">
        <v>0.3</v>
      </c>
      <c r="H70">
        <v>0.3</v>
      </c>
      <c r="I70">
        <v>1801</v>
      </c>
      <c r="J70">
        <v>3021</v>
      </c>
      <c r="L70">
        <v>2125</v>
      </c>
      <c r="M70">
        <v>3.4550000000000001</v>
      </c>
      <c r="N70">
        <v>5.577</v>
      </c>
      <c r="O70">
        <v>2.121</v>
      </c>
      <c r="Q70">
        <v>0.39700000000000002</v>
      </c>
      <c r="R70">
        <v>1</v>
      </c>
      <c r="S70">
        <v>0</v>
      </c>
      <c r="T70">
        <v>0</v>
      </c>
      <c r="V70">
        <v>0</v>
      </c>
      <c r="Y70" s="4">
        <v>43879</v>
      </c>
      <c r="Z70" s="3">
        <v>0.89152777777777781</v>
      </c>
      <c r="AB70">
        <v>1</v>
      </c>
      <c r="AD70" s="7">
        <f t="shared" si="6"/>
        <v>3.2080542228177418</v>
      </c>
      <c r="AE70" s="7">
        <f t="shared" si="7"/>
        <v>4.8892076096979258</v>
      </c>
      <c r="AF70" s="7">
        <f t="shared" si="8"/>
        <v>1.681153386880184</v>
      </c>
      <c r="AG70" s="7">
        <f t="shared" si="9"/>
        <v>0.34701859717444405</v>
      </c>
    </row>
    <row r="71" spans="1:58" x14ac:dyDescent="0.35">
      <c r="A71">
        <v>60</v>
      </c>
      <c r="B71">
        <v>28</v>
      </c>
      <c r="C71" t="s">
        <v>101</v>
      </c>
      <c r="D71" t="s">
        <v>24</v>
      </c>
      <c r="E71" t="s">
        <v>66</v>
      </c>
      <c r="G71">
        <v>0.3</v>
      </c>
      <c r="H71">
        <v>0.3</v>
      </c>
      <c r="I71">
        <v>1680</v>
      </c>
      <c r="J71">
        <v>2826</v>
      </c>
      <c r="L71">
        <v>873</v>
      </c>
      <c r="M71">
        <v>3.234</v>
      </c>
      <c r="N71">
        <v>5.2190000000000003</v>
      </c>
      <c r="O71">
        <v>1.9850000000000001</v>
      </c>
      <c r="Q71">
        <v>0.14899999999999999</v>
      </c>
      <c r="R71">
        <v>1</v>
      </c>
      <c r="S71">
        <v>0</v>
      </c>
      <c r="T71">
        <v>0</v>
      </c>
      <c r="V71">
        <v>0</v>
      </c>
      <c r="Y71" s="4">
        <v>43879</v>
      </c>
      <c r="Z71" s="3">
        <v>0.90130787037037041</v>
      </c>
      <c r="AB71">
        <v>1</v>
      </c>
      <c r="AD71" s="7">
        <f t="shared" si="6"/>
        <v>2.9962135901819749</v>
      </c>
      <c r="AE71" s="7">
        <f t="shared" si="7"/>
        <v>4.5299412526185474</v>
      </c>
      <c r="AF71" s="7">
        <f t="shared" si="8"/>
        <v>1.5337276624365725</v>
      </c>
      <c r="AG71" s="7">
        <f t="shared" si="9"/>
        <v>0.11693537700362316</v>
      </c>
      <c r="AJ71">
        <f>ABS(100*(AD71-AD72)/(AVERAGE(AD71:AD72)))</f>
        <v>2.8795381816394663</v>
      </c>
      <c r="AO71">
        <f>ABS(100*(AE71-AE72)/(AVERAGE(AE71:AE72)))</f>
        <v>2.1724010955355233</v>
      </c>
      <c r="AT71">
        <f>ABS(100*(AF71-AF72)/(AVERAGE(AF71:AF72)))</f>
        <v>0.77623344127866312</v>
      </c>
      <c r="AY71">
        <f>ABS(100*(AG71-AG72)/(AVERAGE(AG71:AG72)))</f>
        <v>5.3532785238610661</v>
      </c>
      <c r="BC71" s="7">
        <f>AVERAGE(AD71:AD72)</f>
        <v>3.0399823159331665</v>
      </c>
      <c r="BD71" s="7">
        <f>AVERAGE(AE71:AE72)</f>
        <v>4.579685825137231</v>
      </c>
      <c r="BE71" s="7">
        <f>AVERAGE(AF71:AF72)</f>
        <v>1.5397035092040641</v>
      </c>
      <c r="BF71" s="7">
        <f>AVERAGE(AG71:AG72)</f>
        <v>0.12015139645489263</v>
      </c>
    </row>
    <row r="72" spans="1:58" x14ac:dyDescent="0.35">
      <c r="A72">
        <v>61</v>
      </c>
      <c r="B72">
        <v>28</v>
      </c>
      <c r="C72" t="s">
        <v>101</v>
      </c>
      <c r="D72" t="s">
        <v>24</v>
      </c>
      <c r="E72" t="s">
        <v>66</v>
      </c>
      <c r="G72">
        <v>0.3</v>
      </c>
      <c r="H72">
        <v>0.3</v>
      </c>
      <c r="I72">
        <v>1730</v>
      </c>
      <c r="J72">
        <v>2880</v>
      </c>
      <c r="L72">
        <v>908</v>
      </c>
      <c r="M72">
        <v>3.3260000000000001</v>
      </c>
      <c r="N72">
        <v>5.3179999999999996</v>
      </c>
      <c r="O72">
        <v>1.992</v>
      </c>
      <c r="Q72">
        <v>0.156</v>
      </c>
      <c r="R72">
        <v>1</v>
      </c>
      <c r="S72">
        <v>0</v>
      </c>
      <c r="T72">
        <v>0</v>
      </c>
      <c r="V72">
        <v>0</v>
      </c>
      <c r="Y72" s="4">
        <v>43879</v>
      </c>
      <c r="Z72" s="3">
        <v>0.90697916666666656</v>
      </c>
      <c r="AB72">
        <v>1</v>
      </c>
      <c r="AD72" s="7">
        <f t="shared" si="6"/>
        <v>3.0837510416843581</v>
      </c>
      <c r="AE72" s="7">
        <f t="shared" si="7"/>
        <v>4.6294303976559137</v>
      </c>
      <c r="AF72" s="7">
        <f t="shared" si="8"/>
        <v>1.5456793559715556</v>
      </c>
      <c r="AG72" s="7">
        <f t="shared" si="9"/>
        <v>0.1233674159061621</v>
      </c>
    </row>
    <row r="73" spans="1:58" x14ac:dyDescent="0.35">
      <c r="A73">
        <v>62</v>
      </c>
      <c r="B73">
        <v>29</v>
      </c>
      <c r="C73" t="s">
        <v>102</v>
      </c>
      <c r="D73" t="s">
        <v>24</v>
      </c>
      <c r="E73" t="s">
        <v>66</v>
      </c>
      <c r="G73">
        <v>0.3</v>
      </c>
      <c r="H73">
        <v>0.3</v>
      </c>
      <c r="I73">
        <v>3164</v>
      </c>
      <c r="J73">
        <v>4368</v>
      </c>
      <c r="L73">
        <v>5112</v>
      </c>
      <c r="M73">
        <v>5.9349999999999996</v>
      </c>
      <c r="N73">
        <v>8.0419999999999998</v>
      </c>
      <c r="O73">
        <v>2.1070000000000002</v>
      </c>
      <c r="Q73">
        <v>0.96099999999999997</v>
      </c>
      <c r="R73">
        <v>1</v>
      </c>
      <c r="S73">
        <v>0</v>
      </c>
      <c r="T73">
        <v>0</v>
      </c>
      <c r="V73">
        <v>0</v>
      </c>
      <c r="Y73" s="4">
        <v>43879</v>
      </c>
      <c r="Z73" s="3">
        <v>0.91701388888888891</v>
      </c>
      <c r="AB73">
        <v>1</v>
      </c>
      <c r="AD73" s="7">
        <f t="shared" si="6"/>
        <v>5.5943251507726952</v>
      </c>
      <c r="AE73" s="7">
        <f t="shared" si="7"/>
        <v>7.3709090609077821</v>
      </c>
      <c r="AF73" s="7">
        <f t="shared" si="8"/>
        <v>1.7765839101350869</v>
      </c>
      <c r="AG73" s="7">
        <f t="shared" si="9"/>
        <v>0.89594717437112303</v>
      </c>
      <c r="AJ73">
        <f>ABS(100*(AD73-AD74)/(AVERAGE(AD73:AD74)))</f>
        <v>2.4711778704158456</v>
      </c>
      <c r="AO73">
        <f>ABS(100*(AE73-AE74)/(AVERAGE(AE73:AE74)))</f>
        <v>0.92057461037727162</v>
      </c>
      <c r="AT73">
        <f>ABS(100*(AF73-AF74)/(AVERAGE(AF73:AF74)))</f>
        <v>10.895830094375661</v>
      </c>
      <c r="AY73">
        <f>ABS(100*(AG73-AG74)/(AVERAGE(AG73:AG74)))</f>
        <v>3.3479183240871655</v>
      </c>
      <c r="BC73" s="7">
        <f>AVERAGE(AD73:AD74)</f>
        <v>5.526045938600836</v>
      </c>
      <c r="BD73" s="7">
        <f>AVERAGE(AE73:AE74)</f>
        <v>7.4049933050409535</v>
      </c>
      <c r="BE73" s="7">
        <f>AVERAGE(AF73:AF74)</f>
        <v>1.8789473664401175</v>
      </c>
      <c r="BF73" s="7">
        <f>AVERAGE(AG73:AG74)</f>
        <v>0.91120029519714385</v>
      </c>
    </row>
    <row r="74" spans="1:58" x14ac:dyDescent="0.35">
      <c r="A74">
        <v>63</v>
      </c>
      <c r="B74">
        <v>29</v>
      </c>
      <c r="C74" t="s">
        <v>102</v>
      </c>
      <c r="D74" t="s">
        <v>24</v>
      </c>
      <c r="E74" t="s">
        <v>66</v>
      </c>
      <c r="G74">
        <v>0.3</v>
      </c>
      <c r="H74">
        <v>0.3</v>
      </c>
      <c r="I74">
        <v>3086</v>
      </c>
      <c r="J74">
        <v>4405</v>
      </c>
      <c r="L74">
        <v>5278</v>
      </c>
      <c r="M74">
        <v>5.7930000000000001</v>
      </c>
      <c r="N74">
        <v>8.11</v>
      </c>
      <c r="O74">
        <v>2.3170000000000002</v>
      </c>
      <c r="Q74">
        <v>0.99099999999999999</v>
      </c>
      <c r="R74">
        <v>1</v>
      </c>
      <c r="S74">
        <v>0</v>
      </c>
      <c r="T74">
        <v>0</v>
      </c>
      <c r="V74">
        <v>0</v>
      </c>
      <c r="Y74" s="4">
        <v>43879</v>
      </c>
      <c r="Z74" s="3">
        <v>0.92283564814814811</v>
      </c>
      <c r="AB74">
        <v>1</v>
      </c>
      <c r="AD74" s="7">
        <f t="shared" si="6"/>
        <v>5.4577667264289778</v>
      </c>
      <c r="AE74" s="7">
        <f t="shared" si="7"/>
        <v>7.4390775491741259</v>
      </c>
      <c r="AF74" s="7">
        <f t="shared" si="8"/>
        <v>1.9813108227451481</v>
      </c>
      <c r="AG74" s="7">
        <f t="shared" si="9"/>
        <v>0.92645341602316456</v>
      </c>
    </row>
    <row r="75" spans="1:58" x14ac:dyDescent="0.35">
      <c r="A75">
        <v>64</v>
      </c>
      <c r="B75">
        <v>30</v>
      </c>
      <c r="C75" t="s">
        <v>103</v>
      </c>
      <c r="D75" t="s">
        <v>24</v>
      </c>
      <c r="E75" t="s">
        <v>66</v>
      </c>
      <c r="G75">
        <v>0.3</v>
      </c>
      <c r="H75">
        <v>0.3</v>
      </c>
      <c r="I75">
        <v>3405</v>
      </c>
      <c r="J75">
        <v>4060</v>
      </c>
      <c r="L75">
        <v>6527</v>
      </c>
      <c r="M75">
        <v>6.3730000000000002</v>
      </c>
      <c r="N75">
        <v>7.4790000000000001</v>
      </c>
      <c r="O75">
        <v>1.107</v>
      </c>
      <c r="Q75">
        <v>1.214</v>
      </c>
      <c r="R75">
        <v>1</v>
      </c>
      <c r="S75">
        <v>0</v>
      </c>
      <c r="T75">
        <v>0</v>
      </c>
      <c r="V75">
        <v>0</v>
      </c>
      <c r="Y75" s="4">
        <v>43879</v>
      </c>
      <c r="Z75" s="3">
        <v>0.93285879629629631</v>
      </c>
      <c r="AB75">
        <v>1</v>
      </c>
      <c r="AD75" s="7">
        <f t="shared" si="6"/>
        <v>6.01625566701418</v>
      </c>
      <c r="AE75" s="7">
        <f t="shared" si="7"/>
        <v>6.8034524558798415</v>
      </c>
      <c r="AF75" s="7">
        <f t="shared" si="8"/>
        <v>0.78719678886566147</v>
      </c>
      <c r="AG75" s="7">
        <f t="shared" si="9"/>
        <v>1.1559853185737679</v>
      </c>
      <c r="AJ75">
        <f>ABS(100*(AD75-AD76)/(AVERAGE(AD75:AD76)))</f>
        <v>1.5543025444937644</v>
      </c>
      <c r="AO75">
        <f>ABS(100*(AE75-AE76)/(AVERAGE(AE75:AE76)))</f>
        <v>0.37840611303252841</v>
      </c>
      <c r="AT75">
        <f>ABS(100*(AF75-AF76)/(AVERAGE(AF75:AF76)))</f>
        <v>14.008837398734643</v>
      </c>
      <c r="AY75">
        <f>ABS(100*(AG75-AG76)/(AVERAGE(AG75:AG76)))</f>
        <v>0.80749802123676817</v>
      </c>
      <c r="BB75" s="2"/>
      <c r="BC75" s="7">
        <f>AVERAGE(AD75:AD76)</f>
        <v>5.9698608177179171</v>
      </c>
      <c r="BD75" s="7">
        <f>AVERAGE(AE75:AE76)</f>
        <v>6.8163491969032037</v>
      </c>
      <c r="BE75" s="7">
        <f>AVERAGE(AF75:AF76)</f>
        <v>0.84648837918528708</v>
      </c>
      <c r="BF75" s="7">
        <f>AVERAGE(AG75:AG76)</f>
        <v>1.1606715183456178</v>
      </c>
    </row>
    <row r="76" spans="1:58" x14ac:dyDescent="0.35">
      <c r="A76">
        <v>65</v>
      </c>
      <c r="B76">
        <v>30</v>
      </c>
      <c r="C76" t="s">
        <v>103</v>
      </c>
      <c r="D76" t="s">
        <v>24</v>
      </c>
      <c r="E76" t="s">
        <v>66</v>
      </c>
      <c r="G76">
        <v>0.3</v>
      </c>
      <c r="H76">
        <v>0.3</v>
      </c>
      <c r="I76">
        <v>3352</v>
      </c>
      <c r="J76">
        <v>4074</v>
      </c>
      <c r="L76">
        <v>6578</v>
      </c>
      <c r="M76">
        <v>6.2750000000000004</v>
      </c>
      <c r="N76">
        <v>7.5049999999999999</v>
      </c>
      <c r="O76">
        <v>1.23</v>
      </c>
      <c r="Q76">
        <v>1.2230000000000001</v>
      </c>
      <c r="R76">
        <v>1</v>
      </c>
      <c r="S76">
        <v>0</v>
      </c>
      <c r="T76">
        <v>0</v>
      </c>
      <c r="V76">
        <v>0</v>
      </c>
      <c r="Y76" s="4">
        <v>43879</v>
      </c>
      <c r="Z76" s="3">
        <v>0.93869212962962967</v>
      </c>
      <c r="AB76">
        <v>1</v>
      </c>
      <c r="AD76" s="7">
        <f t="shared" si="6"/>
        <v>5.9234659684216542</v>
      </c>
      <c r="AE76" s="7">
        <f t="shared" si="7"/>
        <v>6.8292459379265669</v>
      </c>
      <c r="AF76" s="7">
        <f t="shared" si="8"/>
        <v>0.90577996950491269</v>
      </c>
      <c r="AG76" s="7">
        <f t="shared" si="9"/>
        <v>1.1653577181174675</v>
      </c>
    </row>
    <row r="77" spans="1:58" x14ac:dyDescent="0.35">
      <c r="A77">
        <v>66</v>
      </c>
      <c r="B77">
        <v>31</v>
      </c>
      <c r="C77" t="s">
        <v>104</v>
      </c>
      <c r="D77" t="s">
        <v>24</v>
      </c>
      <c r="E77" t="s">
        <v>66</v>
      </c>
      <c r="G77">
        <v>0.3</v>
      </c>
      <c r="H77">
        <v>0.3</v>
      </c>
      <c r="I77">
        <v>5043</v>
      </c>
      <c r="J77">
        <v>7101</v>
      </c>
      <c r="L77">
        <v>7917</v>
      </c>
      <c r="M77">
        <v>9.3469999999999995</v>
      </c>
      <c r="N77">
        <v>13.004</v>
      </c>
      <c r="O77">
        <v>3.6560000000000001</v>
      </c>
      <c r="Q77">
        <v>1.4550000000000001</v>
      </c>
      <c r="R77">
        <v>1</v>
      </c>
      <c r="S77">
        <v>0</v>
      </c>
      <c r="T77">
        <v>0</v>
      </c>
      <c r="V77">
        <v>0</v>
      </c>
      <c r="Y77" s="4">
        <v>43879</v>
      </c>
      <c r="Z77" s="3">
        <v>0.94899305555555558</v>
      </c>
      <c r="AB77">
        <v>1</v>
      </c>
      <c r="AD77" s="7">
        <f t="shared" ref="AD77:AD87" si="14">((I77*$E$8)+$E$9)*1000/G77</f>
        <v>8.8839825782322386</v>
      </c>
      <c r="AE77" s="7">
        <f t="shared" ref="AE77:AE87" si="15">((J77*$G$8)+$G$9)*1000/H77</f>
        <v>12.406165234743375</v>
      </c>
      <c r="AF77" s="7">
        <f t="shared" ref="AF77:AF87" si="16">AE77-AD77</f>
        <v>3.522182656511136</v>
      </c>
      <c r="AG77" s="7">
        <f t="shared" ref="AG77:AG87" si="17">((L77*$I$8)+$I$9)*1000/H77</f>
        <v>1.4114291492745994</v>
      </c>
      <c r="AJ77">
        <f>ABS(100*(AD77-AD78)/(AVERAGE(AD77:AD78)))</f>
        <v>0.39336089049555462</v>
      </c>
      <c r="AL77">
        <f>100*((AVERAGE(AD77:AD78)*50)-(AVERAGE(AD75:AD76)*50))/(1000*0.15)</f>
        <v>97.720975027159966</v>
      </c>
      <c r="AO77">
        <f>ABS(100*(AE77-AE78)/(AVERAGE(AE77:AE78)))</f>
        <v>1.0047683922188662</v>
      </c>
      <c r="AQ77">
        <f>100*((AVERAGE(AE77:AE78)*50)-(AVERAGE(AE75:AE76)*50))/(2000*0.15)</f>
        <v>94.207622523036889</v>
      </c>
      <c r="AT77">
        <f>ABS(100*(AF77-AF78)/(AVERAGE(AF77:AF78)))</f>
        <v>2.5304075765487473</v>
      </c>
      <c r="AV77">
        <f>100*((AVERAGE(AF77:AF78)*50)-(AVERAGE(AF75:AF76)*50))/(1000*0.15)</f>
        <v>90.694270018913869</v>
      </c>
      <c r="AY77">
        <f>ABS(100*(AG77-AG78)/(AVERAGE(AG77:AG78)))</f>
        <v>1.4990362972624958</v>
      </c>
      <c r="BA77">
        <f>100*((AVERAGE(AG77:AG78)*50)-(AVERAGE(AG75:AG76)*50))/(100*0.15)</f>
        <v>87.138812751063014</v>
      </c>
      <c r="BC77" s="7">
        <f>AVERAGE(AD77:AD78)</f>
        <v>8.9014900685327163</v>
      </c>
      <c r="BD77" s="7">
        <f>AVERAGE(AE77:AE78)</f>
        <v>12.468806548285418</v>
      </c>
      <c r="BE77" s="7">
        <f>AVERAGE(AF77:AF78)</f>
        <v>3.5673164797527033</v>
      </c>
      <c r="BF77" s="7">
        <f>AVERAGE(AG77:AG78)</f>
        <v>1.4220879565988067</v>
      </c>
    </row>
    <row r="78" spans="1:58" x14ac:dyDescent="0.35">
      <c r="A78">
        <v>67</v>
      </c>
      <c r="B78">
        <v>31</v>
      </c>
      <c r="C78" t="s">
        <v>104</v>
      </c>
      <c r="D78" t="s">
        <v>24</v>
      </c>
      <c r="E78" t="s">
        <v>66</v>
      </c>
      <c r="G78">
        <v>0.3</v>
      </c>
      <c r="H78">
        <v>0.3</v>
      </c>
      <c r="I78">
        <v>5063</v>
      </c>
      <c r="J78">
        <v>7169</v>
      </c>
      <c r="L78">
        <v>8033</v>
      </c>
      <c r="M78">
        <v>9.3829999999999991</v>
      </c>
      <c r="N78">
        <v>13.125999999999999</v>
      </c>
      <c r="O78">
        <v>3.7429999999999999</v>
      </c>
      <c r="Q78">
        <v>1.474</v>
      </c>
      <c r="R78">
        <v>1</v>
      </c>
      <c r="S78">
        <v>0</v>
      </c>
      <c r="T78">
        <v>0</v>
      </c>
      <c r="V78">
        <v>0</v>
      </c>
      <c r="Y78" s="4">
        <v>43879</v>
      </c>
      <c r="Z78" s="3">
        <v>0.95508101851851857</v>
      </c>
      <c r="AB78">
        <v>1</v>
      </c>
      <c r="AD78" s="7">
        <f t="shared" si="14"/>
        <v>8.9189975588331922</v>
      </c>
      <c r="AE78" s="7">
        <f t="shared" si="15"/>
        <v>12.531447861827463</v>
      </c>
      <c r="AF78" s="7">
        <f t="shared" si="16"/>
        <v>3.6124503029942705</v>
      </c>
      <c r="AG78" s="7">
        <f t="shared" si="17"/>
        <v>1.432746763923014</v>
      </c>
    </row>
    <row r="79" spans="1:58" x14ac:dyDescent="0.35">
      <c r="A79">
        <v>68</v>
      </c>
      <c r="B79">
        <v>32</v>
      </c>
      <c r="C79" t="s">
        <v>105</v>
      </c>
      <c r="D79" t="s">
        <v>24</v>
      </c>
      <c r="E79" t="s">
        <v>66</v>
      </c>
      <c r="G79">
        <v>0.3</v>
      </c>
      <c r="H79">
        <v>0.3</v>
      </c>
      <c r="I79">
        <v>2224</v>
      </c>
      <c r="J79">
        <v>6556</v>
      </c>
      <c r="L79">
        <v>4289</v>
      </c>
      <c r="M79">
        <v>4.2240000000000002</v>
      </c>
      <c r="N79">
        <v>12.019</v>
      </c>
      <c r="O79">
        <v>7.7949999999999999</v>
      </c>
      <c r="Q79">
        <v>0.81</v>
      </c>
      <c r="R79">
        <v>1</v>
      </c>
      <c r="S79">
        <v>0</v>
      </c>
      <c r="T79">
        <v>0</v>
      </c>
      <c r="V79">
        <v>0</v>
      </c>
      <c r="Y79" s="4">
        <v>43879</v>
      </c>
      <c r="Z79" s="3">
        <v>0.96540509259259266</v>
      </c>
      <c r="AB79">
        <v>1</v>
      </c>
      <c r="AD79" s="7">
        <f t="shared" si="14"/>
        <v>3.9486210625278995</v>
      </c>
      <c r="AE79" s="7">
        <f t="shared" si="15"/>
        <v>11.40206182649588</v>
      </c>
      <c r="AF79" s="7">
        <f t="shared" si="16"/>
        <v>7.4534407639679801</v>
      </c>
      <c r="AG79" s="7">
        <f t="shared" si="17"/>
        <v>0.74470237389142202</v>
      </c>
      <c r="AJ79">
        <f>ABS(100*(AD79-AD80)/(AVERAGE(AD79:AD80)))</f>
        <v>0.71193710135196342</v>
      </c>
      <c r="AK79">
        <f>ABS(100*((AVERAGE(AD79:AD80)-AVERAGE(AD65:AD66))/(AVERAGE(AD65:AD66,AD79:AD80))))</f>
        <v>6.4060188549191128</v>
      </c>
      <c r="AO79">
        <f>ABS(100*(AE79-AE80)/(AVERAGE(AE79:AE80)))</f>
        <v>1.1886158585431497</v>
      </c>
      <c r="AP79">
        <f>ABS(100*((AVERAGE(AE79:AE80)-AVERAGE(AE65:AE66))/(AVERAGE(AE65:AE66,AE79:AE80))))</f>
        <v>3.1322755999136773</v>
      </c>
      <c r="AT79">
        <f>ABS(100*(AF79-AF80)/(AVERAGE(AF79:AF80)))</f>
        <v>2.1809627440036068</v>
      </c>
      <c r="AU79">
        <f>ABS(100*((AVERAGE(AF79:AF80)-AVERAGE(AF65:AF66))/(AVERAGE(AF65:AF66,AF79:AF80))))</f>
        <v>1.4638649411318478</v>
      </c>
      <c r="AY79">
        <f>ABS(100*(AG79-AG80)/(AVERAGE(AG79:AG80)))</f>
        <v>0.81768074535859403</v>
      </c>
      <c r="AZ79">
        <f>ABS(100*((AVERAGE(AG79:AG80)-AVERAGE(AG65:AG66))/(AVERAGE(AG65:AG66,AG79:AG80))))</f>
        <v>0.35993055024374027</v>
      </c>
      <c r="BC79" s="7">
        <f>AVERAGE(AD79:AD80)</f>
        <v>3.934615070287518</v>
      </c>
      <c r="BD79" s="7">
        <f>AVERAGE(AE79:AE80)</f>
        <v>11.470230314762222</v>
      </c>
      <c r="BE79" s="7">
        <f>AVERAGE(AF79:AF80)</f>
        <v>7.5356152444747053</v>
      </c>
      <c r="BF79" s="7">
        <f>AVERAGE(AG79:AG80)</f>
        <v>0.74167012698022505</v>
      </c>
    </row>
    <row r="80" spans="1:58" x14ac:dyDescent="0.35">
      <c r="A80">
        <v>69</v>
      </c>
      <c r="B80">
        <v>32</v>
      </c>
      <c r="C80" t="s">
        <v>105</v>
      </c>
      <c r="D80" t="s">
        <v>24</v>
      </c>
      <c r="E80" t="s">
        <v>66</v>
      </c>
      <c r="G80">
        <v>0.3</v>
      </c>
      <c r="H80">
        <v>0.3</v>
      </c>
      <c r="I80">
        <v>2208</v>
      </c>
      <c r="J80">
        <v>6630</v>
      </c>
      <c r="L80">
        <v>4256</v>
      </c>
      <c r="M80">
        <v>4.1959999999999997</v>
      </c>
      <c r="N80">
        <v>12.151999999999999</v>
      </c>
      <c r="O80">
        <v>7.9560000000000004</v>
      </c>
      <c r="Q80">
        <v>0.80400000000000005</v>
      </c>
      <c r="R80">
        <v>1</v>
      </c>
      <c r="S80">
        <v>0</v>
      </c>
      <c r="T80">
        <v>0</v>
      </c>
      <c r="V80">
        <v>0</v>
      </c>
      <c r="Y80" s="4">
        <v>43879</v>
      </c>
      <c r="Z80" s="3">
        <v>0.97128472222222229</v>
      </c>
      <c r="AB80">
        <v>1</v>
      </c>
      <c r="AD80" s="7">
        <f t="shared" si="14"/>
        <v>3.920609078047137</v>
      </c>
      <c r="AE80" s="7">
        <f t="shared" si="15"/>
        <v>11.538398803028567</v>
      </c>
      <c r="AF80" s="7">
        <f t="shared" si="16"/>
        <v>7.6177897249814297</v>
      </c>
      <c r="AG80" s="7">
        <f t="shared" si="17"/>
        <v>0.73863788006902809</v>
      </c>
    </row>
    <row r="81" spans="1:58" x14ac:dyDescent="0.35">
      <c r="A81">
        <v>70</v>
      </c>
      <c r="B81">
        <v>2</v>
      </c>
      <c r="D81" t="s">
        <v>46</v>
      </c>
      <c r="Y81" s="4">
        <v>43879</v>
      </c>
      <c r="Z81" s="3">
        <v>0.97531249999999992</v>
      </c>
      <c r="AB81">
        <v>1</v>
      </c>
      <c r="AD81" s="7" t="e">
        <f t="shared" si="14"/>
        <v>#DIV/0!</v>
      </c>
      <c r="AE81" s="7" t="e">
        <f t="shared" si="15"/>
        <v>#DIV/0!</v>
      </c>
      <c r="AF81" s="7" t="e">
        <f t="shared" si="16"/>
        <v>#DIV/0!</v>
      </c>
      <c r="AG81" s="7" t="e">
        <f t="shared" si="17"/>
        <v>#DIV/0!</v>
      </c>
    </row>
    <row r="82" spans="1:58" x14ac:dyDescent="0.35">
      <c r="A82">
        <v>71</v>
      </c>
      <c r="B82">
        <v>3</v>
      </c>
      <c r="C82" t="s">
        <v>44</v>
      </c>
      <c r="D82" t="s">
        <v>24</v>
      </c>
      <c r="E82" t="s">
        <v>66</v>
      </c>
      <c r="G82">
        <v>0.3</v>
      </c>
      <c r="H82">
        <v>0.3</v>
      </c>
      <c r="I82">
        <v>45</v>
      </c>
      <c r="J82">
        <v>163</v>
      </c>
      <c r="L82">
        <v>128</v>
      </c>
      <c r="M82">
        <v>9.0999999999999998E-2</v>
      </c>
      <c r="N82">
        <v>0.30299999999999999</v>
      </c>
      <c r="O82">
        <v>0.21099999999999999</v>
      </c>
      <c r="Q82">
        <v>2.1999999999999999E-2</v>
      </c>
      <c r="R82">
        <v>1</v>
      </c>
      <c r="S82">
        <v>0</v>
      </c>
      <c r="T82">
        <v>0</v>
      </c>
      <c r="V82">
        <v>0</v>
      </c>
      <c r="Y82" s="4">
        <v>43879</v>
      </c>
      <c r="Z82" s="3">
        <v>0.98475694444444439</v>
      </c>
      <c r="AB82">
        <v>1</v>
      </c>
      <c r="AD82" s="7">
        <f t="shared" si="14"/>
        <v>0.13373892605405946</v>
      </c>
      <c r="AE82" s="7">
        <f t="shared" si="15"/>
        <v>-0.37634751098341895</v>
      </c>
      <c r="AF82" s="7">
        <f t="shared" si="16"/>
        <v>-0.51008643703747847</v>
      </c>
      <c r="AG82" s="7">
        <f t="shared" si="17"/>
        <v>-1.9975165350419596E-2</v>
      </c>
    </row>
    <row r="83" spans="1:58" x14ac:dyDescent="0.35">
      <c r="A83">
        <v>72</v>
      </c>
      <c r="B83">
        <v>3</v>
      </c>
      <c r="C83" t="s">
        <v>44</v>
      </c>
      <c r="D83" t="s">
        <v>24</v>
      </c>
      <c r="E83" t="s">
        <v>66</v>
      </c>
      <c r="G83">
        <v>0.3</v>
      </c>
      <c r="H83">
        <v>0.3</v>
      </c>
      <c r="I83">
        <v>37</v>
      </c>
      <c r="J83">
        <v>179</v>
      </c>
      <c r="L83">
        <v>46</v>
      </c>
      <c r="M83">
        <v>7.4999999999999997E-2</v>
      </c>
      <c r="N83">
        <v>0.33200000000000002</v>
      </c>
      <c r="O83">
        <v>0.25700000000000001</v>
      </c>
      <c r="Q83">
        <v>8.0000000000000002E-3</v>
      </c>
      <c r="R83">
        <v>1</v>
      </c>
      <c r="S83">
        <v>0</v>
      </c>
      <c r="T83">
        <v>0</v>
      </c>
      <c r="V83">
        <v>0</v>
      </c>
      <c r="Y83" s="4">
        <v>43879</v>
      </c>
      <c r="Z83" s="3">
        <v>0.99015046296296294</v>
      </c>
      <c r="AB83">
        <v>1</v>
      </c>
      <c r="AD83" s="7">
        <f t="shared" si="14"/>
        <v>0.11973293381367822</v>
      </c>
      <c r="AE83" s="7">
        <f t="shared" si="15"/>
        <v>-0.34686924578716227</v>
      </c>
      <c r="AF83" s="7">
        <f t="shared" si="16"/>
        <v>-0.46660217960084049</v>
      </c>
      <c r="AG83" s="7">
        <f t="shared" si="17"/>
        <v>-3.5044513636367923E-2</v>
      </c>
    </row>
    <row r="84" spans="1:58" x14ac:dyDescent="0.35">
      <c r="A84">
        <v>73</v>
      </c>
      <c r="B84">
        <v>1</v>
      </c>
      <c r="C84" t="s">
        <v>45</v>
      </c>
      <c r="D84" t="s">
        <v>24</v>
      </c>
      <c r="E84" t="s">
        <v>66</v>
      </c>
      <c r="G84">
        <v>0.3</v>
      </c>
      <c r="H84">
        <v>0.3</v>
      </c>
      <c r="I84">
        <v>4450</v>
      </c>
      <c r="J84">
        <v>4679</v>
      </c>
      <c r="L84">
        <v>6271</v>
      </c>
      <c r="M84">
        <v>8.27</v>
      </c>
      <c r="N84">
        <v>8.609</v>
      </c>
      <c r="O84">
        <v>0.33900000000000002</v>
      </c>
      <c r="Q84">
        <v>1.169</v>
      </c>
      <c r="R84">
        <v>1</v>
      </c>
      <c r="S84">
        <v>0</v>
      </c>
      <c r="T84">
        <v>0</v>
      </c>
      <c r="V84">
        <v>0</v>
      </c>
      <c r="Y84" s="4">
        <v>43880</v>
      </c>
      <c r="Z84" s="3">
        <v>1.7361111111111112E-4</v>
      </c>
      <c r="AB84">
        <v>1</v>
      </c>
      <c r="AD84" s="7">
        <f t="shared" si="14"/>
        <v>7.8457884034139793</v>
      </c>
      <c r="AE84" s="7">
        <f t="shared" si="15"/>
        <v>7.9438928406600224</v>
      </c>
      <c r="AF84" s="7">
        <f t="shared" si="16"/>
        <v>9.8104437246043119E-2</v>
      </c>
      <c r="AG84" s="7">
        <f t="shared" si="17"/>
        <v>1.1089395483151976</v>
      </c>
      <c r="AJ84">
        <f>ABS(100*(AD84-AD85)/(AVERAGE(AD84:AD85)))</f>
        <v>1.3478937163510032</v>
      </c>
      <c r="AO84">
        <f>ABS(100*(AE84-AE85)/(AVERAGE(AE84:AE85)))</f>
        <v>8.4412014950608985</v>
      </c>
      <c r="AT84">
        <f>ABS(100*(AF84-AF85)/(AVERAGE(AF84:AF85)))</f>
        <v>160.81162375935412</v>
      </c>
      <c r="AY84">
        <f>ABS(100*(AG84-AG85)/(AVERAGE(AG84:AG85)))</f>
        <v>8.6869611457436751</v>
      </c>
      <c r="BC84" s="7">
        <f>AVERAGE(AD84:AD85)</f>
        <v>7.7932659325125488</v>
      </c>
      <c r="BD84" s="7">
        <f>AVERAGE(AE84:AE85)</f>
        <v>8.2939472398655703</v>
      </c>
      <c r="BE84" s="7">
        <f>AVERAGE(AF84:AF85)</f>
        <v>0.50068130735302052</v>
      </c>
      <c r="BF84" s="7">
        <f>AVERAGE(AG84:AG85)</f>
        <v>1.1592932242950735</v>
      </c>
    </row>
    <row r="85" spans="1:58" x14ac:dyDescent="0.35">
      <c r="A85">
        <v>74</v>
      </c>
      <c r="B85">
        <v>1</v>
      </c>
      <c r="C85" t="s">
        <v>45</v>
      </c>
      <c r="D85" t="s">
        <v>24</v>
      </c>
      <c r="E85" t="s">
        <v>66</v>
      </c>
      <c r="G85">
        <v>0.3</v>
      </c>
      <c r="H85">
        <v>0.3</v>
      </c>
      <c r="I85">
        <v>4390</v>
      </c>
      <c r="J85">
        <v>5059</v>
      </c>
      <c r="L85">
        <v>6819</v>
      </c>
      <c r="M85">
        <v>8.1620000000000008</v>
      </c>
      <c r="N85">
        <v>9.3030000000000008</v>
      </c>
      <c r="O85">
        <v>1.141</v>
      </c>
      <c r="Q85">
        <v>1.266</v>
      </c>
      <c r="R85">
        <v>1</v>
      </c>
      <c r="S85">
        <v>0</v>
      </c>
      <c r="T85">
        <v>0</v>
      </c>
      <c r="V85">
        <v>0</v>
      </c>
      <c r="Y85" s="4">
        <v>43880</v>
      </c>
      <c r="Z85" s="3">
        <v>6.0185185185185177E-3</v>
      </c>
      <c r="AB85">
        <v>1</v>
      </c>
      <c r="AD85" s="7">
        <f t="shared" si="14"/>
        <v>7.7407434616111193</v>
      </c>
      <c r="AE85" s="7">
        <f t="shared" si="15"/>
        <v>8.6440016390711172</v>
      </c>
      <c r="AF85" s="7">
        <f t="shared" si="16"/>
        <v>0.90325817745999792</v>
      </c>
      <c r="AG85" s="7">
        <f t="shared" si="17"/>
        <v>1.2096469002749497</v>
      </c>
    </row>
    <row r="86" spans="1:58" x14ac:dyDescent="0.35">
      <c r="A86">
        <v>75</v>
      </c>
      <c r="B86">
        <v>4</v>
      </c>
      <c r="C86" t="s">
        <v>81</v>
      </c>
      <c r="D86" t="s">
        <v>24</v>
      </c>
      <c r="E86" t="s">
        <v>66</v>
      </c>
      <c r="G86">
        <v>0.3</v>
      </c>
      <c r="H86">
        <v>0.3</v>
      </c>
      <c r="I86">
        <v>3211</v>
      </c>
      <c r="J86">
        <v>6192</v>
      </c>
      <c r="L86">
        <v>3006</v>
      </c>
      <c r="M86">
        <v>6.02</v>
      </c>
      <c r="N86">
        <v>11.358000000000001</v>
      </c>
      <c r="O86">
        <v>5.3380000000000001</v>
      </c>
      <c r="Q86">
        <v>0.56799999999999995</v>
      </c>
      <c r="R86">
        <v>1</v>
      </c>
      <c r="S86">
        <v>0</v>
      </c>
      <c r="T86">
        <v>0</v>
      </c>
      <c r="V86">
        <v>0</v>
      </c>
      <c r="Y86" s="4">
        <v>43880</v>
      </c>
      <c r="Z86" s="3">
        <v>1.6249999999999997E-2</v>
      </c>
      <c r="AB86">
        <v>1</v>
      </c>
      <c r="AD86" s="7">
        <f t="shared" si="14"/>
        <v>5.6766103551849358</v>
      </c>
      <c r="AE86" s="7">
        <f t="shared" si="15"/>
        <v>10.731431293281043</v>
      </c>
      <c r="AF86" s="7">
        <f t="shared" si="16"/>
        <v>5.0548209380961069</v>
      </c>
      <c r="AG86" s="7">
        <f t="shared" si="17"/>
        <v>0.50892220497835239</v>
      </c>
      <c r="AI86">
        <f>ABS(100*(AVERAGE(AD86:AD87)-5)/5)</f>
        <v>13.147042317088218</v>
      </c>
      <c r="AJ86">
        <f>ABS(100*(AD86-AD87)/(AVERAGE(AD86:AD87)))</f>
        <v>0.68082166130528876</v>
      </c>
      <c r="AN86">
        <f>ABS(100*(AVERAGE(AE86:AE87)-10)/10)</f>
        <v>4.6244212336520008</v>
      </c>
      <c r="AO86">
        <f>ABS(100*(AE86-AE87)/(AVERAGE(AE86:AE87)))</f>
        <v>5.1419958503784642</v>
      </c>
      <c r="AS86">
        <f>ABS(100*(AVERAGE(AF86:AF87)-5)/5)</f>
        <v>3.8981998497842341</v>
      </c>
      <c r="AT86">
        <f>ABS(100*(AF86-AF87)/(AVERAGE(AF86:AF87)))</f>
        <v>10.39443299480204</v>
      </c>
      <c r="AX86">
        <f>ABS(100*(AVERAGE(AG86:AG87)-0.5)/0.5)</f>
        <v>2.0380278378383743</v>
      </c>
      <c r="AY86">
        <f>ABS(100*(AG86-AG87)/(AVERAGE(AG86:AG87)))</f>
        <v>7.8039850548972565</v>
      </c>
      <c r="BC86" s="7">
        <f>AVERAGE(AD86:AD87)</f>
        <v>5.6573521158544109</v>
      </c>
      <c r="BD86" s="7">
        <f>AVERAGE(AE86:AE87)</f>
        <v>10.4624421233652</v>
      </c>
      <c r="BE86" s="7">
        <f>AVERAGE(AF86:AF87)</f>
        <v>4.8050900075107883</v>
      </c>
      <c r="BF86" s="7">
        <f>AVERAGE(AG86:AG87)</f>
        <v>0.48980986081080813</v>
      </c>
    </row>
    <row r="87" spans="1:58" x14ac:dyDescent="0.35">
      <c r="A87">
        <v>76</v>
      </c>
      <c r="B87">
        <v>4</v>
      </c>
      <c r="C87" t="s">
        <v>81</v>
      </c>
      <c r="D87" t="s">
        <v>24</v>
      </c>
      <c r="E87" t="s">
        <v>66</v>
      </c>
      <c r="G87">
        <v>0.3</v>
      </c>
      <c r="H87">
        <v>0.3</v>
      </c>
      <c r="I87">
        <v>3189</v>
      </c>
      <c r="J87">
        <v>5900</v>
      </c>
      <c r="L87">
        <v>2798</v>
      </c>
      <c r="M87">
        <v>5.98</v>
      </c>
      <c r="N87">
        <v>10.829000000000001</v>
      </c>
      <c r="O87">
        <v>4.8490000000000002</v>
      </c>
      <c r="Q87">
        <v>0.52800000000000002</v>
      </c>
      <c r="R87">
        <v>1</v>
      </c>
      <c r="S87">
        <v>0</v>
      </c>
      <c r="T87">
        <v>0</v>
      </c>
      <c r="V87">
        <v>0</v>
      </c>
      <c r="Y87" s="4">
        <v>43880</v>
      </c>
      <c r="Z87" s="3">
        <v>2.2152777777777775E-2</v>
      </c>
      <c r="AB87">
        <v>1</v>
      </c>
      <c r="AD87" s="7">
        <f t="shared" si="14"/>
        <v>5.6380938765238859</v>
      </c>
      <c r="AE87" s="7">
        <f t="shared" si="15"/>
        <v>10.193452953449356</v>
      </c>
      <c r="AF87" s="7">
        <f t="shared" si="16"/>
        <v>4.5553590769254697</v>
      </c>
      <c r="AG87" s="7">
        <f t="shared" si="17"/>
        <v>0.47069751664326387</v>
      </c>
    </row>
    <row r="88" spans="1:58" x14ac:dyDescent="0.35">
      <c r="A88">
        <v>77</v>
      </c>
      <c r="B88">
        <v>2</v>
      </c>
      <c r="D88" t="s">
        <v>46</v>
      </c>
      <c r="Y88" s="4">
        <v>43886</v>
      </c>
      <c r="Z88" s="3">
        <v>0.24144675925925926</v>
      </c>
      <c r="AD88" s="7"/>
      <c r="AE88" s="7"/>
      <c r="AF88" s="7"/>
      <c r="AG88" s="7"/>
    </row>
    <row r="89" spans="1:58" x14ac:dyDescent="0.35">
      <c r="A89">
        <v>78</v>
      </c>
      <c r="B89">
        <v>30</v>
      </c>
      <c r="R89">
        <v>1</v>
      </c>
    </row>
  </sheetData>
  <conditionalFormatting sqref="AR17:AR21 AW17:AW21 AJ17:AK21 AT17:AU21 AY17:AZ21">
    <cfRule type="cellIs" dxfId="3430" priority="399" operator="greaterThan">
      <formula>20</formula>
    </cfRule>
  </conditionalFormatting>
  <conditionalFormatting sqref="AL17:AM21 BA17:BA21 AV17:AV21">
    <cfRule type="cellIs" dxfId="3429" priority="398" operator="between">
      <formula>80</formula>
      <formula>120</formula>
    </cfRule>
  </conditionalFormatting>
  <conditionalFormatting sqref="AO17:AP21">
    <cfRule type="cellIs" dxfId="3428" priority="397" operator="greaterThan">
      <formula>20</formula>
    </cfRule>
  </conditionalFormatting>
  <conditionalFormatting sqref="AQ17:AQ21">
    <cfRule type="cellIs" dxfId="3427" priority="396" operator="between">
      <formula>80</formula>
      <formula>120</formula>
    </cfRule>
  </conditionalFormatting>
  <conditionalFormatting sqref="AJ22">
    <cfRule type="cellIs" dxfId="3426" priority="395" operator="greaterThan">
      <formula>20</formula>
    </cfRule>
  </conditionalFormatting>
  <conditionalFormatting sqref="AO22">
    <cfRule type="cellIs" dxfId="3425" priority="394" operator="greaterThan">
      <formula>20</formula>
    </cfRule>
  </conditionalFormatting>
  <conditionalFormatting sqref="AT22">
    <cfRule type="cellIs" dxfId="3424" priority="393" operator="greaterThan">
      <formula>20</formula>
    </cfRule>
  </conditionalFormatting>
  <conditionalFormatting sqref="AY22">
    <cfRule type="cellIs" dxfId="3423" priority="392" operator="greaterThan">
      <formula>20</formula>
    </cfRule>
  </conditionalFormatting>
  <conditionalFormatting sqref="AR24 AW24 AJ24:AK24 AT24:AU24 AY24:AZ24">
    <cfRule type="cellIs" dxfId="3422" priority="391" operator="greaterThan">
      <formula>20</formula>
    </cfRule>
  </conditionalFormatting>
  <conditionalFormatting sqref="AL24:AM24 BA24 AV24">
    <cfRule type="cellIs" dxfId="3421" priority="390" operator="between">
      <formula>80</formula>
      <formula>120</formula>
    </cfRule>
  </conditionalFormatting>
  <conditionalFormatting sqref="AO24:AP24">
    <cfRule type="cellIs" dxfId="3420" priority="389" operator="greaterThan">
      <formula>20</formula>
    </cfRule>
  </conditionalFormatting>
  <conditionalFormatting sqref="AQ24">
    <cfRule type="cellIs" dxfId="3419" priority="388" operator="between">
      <formula>80</formula>
      <formula>120</formula>
    </cfRule>
  </conditionalFormatting>
  <conditionalFormatting sqref="AI17:AI21 AN17:AN21 AS17:AS21 AX17:AX21">
    <cfRule type="cellIs" dxfId="3418" priority="387" operator="lessThan">
      <formula>20</formula>
    </cfRule>
  </conditionalFormatting>
  <conditionalFormatting sqref="AW41 AR41 AJ81:AK81 AW72 AW79:AW83 AR25:AR39 AW25:AW39 AT36:AU36 AY36:AZ36 AJ26:AK26 AK39 AK82:AK83 AT26:AU26 AT38:AU38 AU41 AS80:AU80 AR81:AU83 AS79 AY26:AZ26 AY38:AZ38 AZ41 AY80:AZ83 AK25 AJ28:AK28 AK27 AJ30:AK30 AK29 AJ32:AK32 AK31 AJ34:AK34 AK33 AJ36:AK36 AK35 AJ38:AK38 AK37 AU25 AT28:AU28 AU27 AT30:AU30 AU29 AT32:AU32 AU31 AT34:AU34 AU33 AU39 AZ25 AY28:AZ28 AZ27 AY30:AZ30 AZ29 AY32:AZ32 AZ31 AY34:AZ34 AZ33 AZ39">
    <cfRule type="cellIs" dxfId="3417" priority="386" operator="greaterThan">
      <formula>20</formula>
    </cfRule>
  </conditionalFormatting>
  <conditionalFormatting sqref="AV41 BA41 AL25:AM34 AL81:AM83 BA25:BA34 AV25:AV34 AV80:AV83 BA80:BA83 AL38:AM39 AV38:AV39 BA38:BA39 AL36:AM36 AV36 BA36">
    <cfRule type="cellIs" dxfId="3416" priority="385" operator="between">
      <formula>80</formula>
      <formula>120</formula>
    </cfRule>
  </conditionalFormatting>
  <conditionalFormatting sqref="AV84 BA84">
    <cfRule type="cellIs" dxfId="3415" priority="384" operator="between">
      <formula>80</formula>
      <formula>120</formula>
    </cfRule>
  </conditionalFormatting>
  <conditionalFormatting sqref="AW84 AR84:AS84 AK84 AZ84 AU84">
    <cfRule type="cellIs" dxfId="3414" priority="383" operator="greaterThan">
      <formula>20</formula>
    </cfRule>
  </conditionalFormatting>
  <conditionalFormatting sqref="AL84:AM84">
    <cfRule type="cellIs" dxfId="3413" priority="382" operator="between">
      <formula>80</formula>
      <formula>120</formula>
    </cfRule>
  </conditionalFormatting>
  <conditionalFormatting sqref="AV84">
    <cfRule type="cellIs" dxfId="3412" priority="381" operator="between">
      <formula>80</formula>
      <formula>120</formula>
    </cfRule>
  </conditionalFormatting>
  <conditionalFormatting sqref="BA84">
    <cfRule type="cellIs" dxfId="3411" priority="380" operator="between">
      <formula>80</formula>
      <formula>120</formula>
    </cfRule>
  </conditionalFormatting>
  <conditionalFormatting sqref="AS80:AU80 AW80 AY80:AZ80">
    <cfRule type="cellIs" dxfId="3410" priority="379" operator="greaterThan">
      <formula>20</formula>
    </cfRule>
  </conditionalFormatting>
  <conditionalFormatting sqref="AV80 BA80">
    <cfRule type="cellIs" dxfId="3409" priority="378" operator="between">
      <formula>80</formula>
      <formula>120</formula>
    </cfRule>
  </conditionalFormatting>
  <conditionalFormatting sqref="AK82 AR82:AU82 AW82 AY82:AZ82">
    <cfRule type="cellIs" dxfId="3408" priority="377" operator="greaterThan">
      <formula>20</formula>
    </cfRule>
  </conditionalFormatting>
  <conditionalFormatting sqref="AL82:AM82 AV82 BA82">
    <cfRule type="cellIs" dxfId="3407" priority="376" operator="between">
      <formula>80</formula>
      <formula>120</formula>
    </cfRule>
  </conditionalFormatting>
  <conditionalFormatting sqref="AK86 AR86 AW86 AZ86 AU86">
    <cfRule type="cellIs" dxfId="3406" priority="375" operator="greaterThan">
      <formula>20</formula>
    </cfRule>
  </conditionalFormatting>
  <conditionalFormatting sqref="AL86:AM86 AV86 BA86">
    <cfRule type="cellIs" dxfId="3405" priority="374" operator="between">
      <formula>80</formula>
      <formula>120</formula>
    </cfRule>
  </conditionalFormatting>
  <conditionalFormatting sqref="AJ88:AK88 AR88:AU88 AW88 AY88:AZ88">
    <cfRule type="cellIs" dxfId="3404" priority="373" operator="greaterThan">
      <formula>20</formula>
    </cfRule>
  </conditionalFormatting>
  <conditionalFormatting sqref="AL88:AM88 AV88 BA88">
    <cfRule type="cellIs" dxfId="3403" priority="372" operator="between">
      <formula>80</formula>
      <formula>120</formula>
    </cfRule>
  </conditionalFormatting>
  <conditionalFormatting sqref="AJ81:AK81 AR81:AU81 AW81 AY81:AZ81">
    <cfRule type="cellIs" dxfId="3402" priority="371" operator="greaterThan">
      <formula>20</formula>
    </cfRule>
  </conditionalFormatting>
  <conditionalFormatting sqref="AL81:AM81 AV81 BA81">
    <cfRule type="cellIs" dxfId="3401" priority="370" operator="between">
      <formula>80</formula>
      <formula>120</formula>
    </cfRule>
  </conditionalFormatting>
  <conditionalFormatting sqref="AK83 AR83:AU83 AW83 AY83:AZ83">
    <cfRule type="cellIs" dxfId="3400" priority="369" operator="greaterThan">
      <formula>20</formula>
    </cfRule>
  </conditionalFormatting>
  <conditionalFormatting sqref="AL83:AM83 AV83 BA83">
    <cfRule type="cellIs" dxfId="3399" priority="368" operator="between">
      <formula>80</formula>
      <formula>120</formula>
    </cfRule>
  </conditionalFormatting>
  <conditionalFormatting sqref="AV85 BA85">
    <cfRule type="cellIs" dxfId="3398" priority="367" operator="between">
      <formula>80</formula>
      <formula>120</formula>
    </cfRule>
  </conditionalFormatting>
  <conditionalFormatting sqref="AW85 AR85:AU85 AK85 AY85:AZ85">
    <cfRule type="cellIs" dxfId="3397" priority="366" operator="greaterThan">
      <formula>20</formula>
    </cfRule>
  </conditionalFormatting>
  <conditionalFormatting sqref="AL85:AM85">
    <cfRule type="cellIs" dxfId="3396" priority="365" operator="between">
      <formula>80</formula>
      <formula>120</formula>
    </cfRule>
  </conditionalFormatting>
  <conditionalFormatting sqref="AV85">
    <cfRule type="cellIs" dxfId="3395" priority="364" operator="between">
      <formula>80</formula>
      <formula>120</formula>
    </cfRule>
  </conditionalFormatting>
  <conditionalFormatting sqref="BA85">
    <cfRule type="cellIs" dxfId="3394" priority="363" operator="between">
      <formula>80</formula>
      <formula>120</formula>
    </cfRule>
  </conditionalFormatting>
  <conditionalFormatting sqref="AK84 AR84:AS84 AW84 AZ84 AU84">
    <cfRule type="cellIs" dxfId="3393" priority="352" operator="greaterThan">
      <formula>20</formula>
    </cfRule>
  </conditionalFormatting>
  <conditionalFormatting sqref="AL84:AM84 AV84 BA84">
    <cfRule type="cellIs" dxfId="3392" priority="351" operator="between">
      <formula>80</formula>
      <formula>120</formula>
    </cfRule>
  </conditionalFormatting>
  <conditionalFormatting sqref="AJ81:AK81 AR81:AU81 AW81 AY81:AZ81">
    <cfRule type="cellIs" dxfId="3391" priority="362" operator="greaterThan">
      <formula>20</formula>
    </cfRule>
  </conditionalFormatting>
  <conditionalFormatting sqref="AL81:AM81 AV81 BA81">
    <cfRule type="cellIs" dxfId="3390" priority="361" operator="between">
      <formula>80</formula>
      <formula>120</formula>
    </cfRule>
  </conditionalFormatting>
  <conditionalFormatting sqref="AK83 AR83:AU83 AW83 AY83:AZ83">
    <cfRule type="cellIs" dxfId="3389" priority="360" operator="greaterThan">
      <formula>20</formula>
    </cfRule>
  </conditionalFormatting>
  <conditionalFormatting sqref="AL83:AM83 AV83 BA83">
    <cfRule type="cellIs" dxfId="3388" priority="359" operator="between">
      <formula>80</formula>
      <formula>120</formula>
    </cfRule>
  </conditionalFormatting>
  <conditionalFormatting sqref="AK87 AR87:AU87 AW87 AY87:AZ87">
    <cfRule type="cellIs" dxfId="3387" priority="358" operator="greaterThan">
      <formula>20</formula>
    </cfRule>
  </conditionalFormatting>
  <conditionalFormatting sqref="AL87:AM87 AV87 BA87">
    <cfRule type="cellIs" dxfId="3386" priority="357" operator="between">
      <formula>80</formula>
      <formula>120</formula>
    </cfRule>
  </conditionalFormatting>
  <conditionalFormatting sqref="AS80:AU80 AW80 AY80:AZ80">
    <cfRule type="cellIs" dxfId="3385" priority="356" operator="greaterThan">
      <formula>20</formula>
    </cfRule>
  </conditionalFormatting>
  <conditionalFormatting sqref="AV80 BA80">
    <cfRule type="cellIs" dxfId="3384" priority="355" operator="between">
      <formula>80</formula>
      <formula>120</formula>
    </cfRule>
  </conditionalFormatting>
  <conditionalFormatting sqref="AK82 AR82:AU82 AW82 AY82:AZ82">
    <cfRule type="cellIs" dxfId="3383" priority="354" operator="greaterThan">
      <formula>20</formula>
    </cfRule>
  </conditionalFormatting>
  <conditionalFormatting sqref="AL82:AM82 AV82 BA82">
    <cfRule type="cellIs" dxfId="3382" priority="353" operator="between">
      <formula>80</formula>
      <formula>120</formula>
    </cfRule>
  </conditionalFormatting>
  <conditionalFormatting sqref="AV85 BA85">
    <cfRule type="cellIs" dxfId="3381" priority="350" operator="between">
      <formula>80</formula>
      <formula>120</formula>
    </cfRule>
  </conditionalFormatting>
  <conditionalFormatting sqref="AW85 AR85:AU85 AK85 AY85:AZ85">
    <cfRule type="cellIs" dxfId="3380" priority="349" operator="greaterThan">
      <formula>20</formula>
    </cfRule>
  </conditionalFormatting>
  <conditionalFormatting sqref="AL85:AM85">
    <cfRule type="cellIs" dxfId="3379" priority="348" operator="between">
      <formula>80</formula>
      <formula>120</formula>
    </cfRule>
  </conditionalFormatting>
  <conditionalFormatting sqref="AV85">
    <cfRule type="cellIs" dxfId="3378" priority="347" operator="between">
      <formula>80</formula>
      <formula>120</formula>
    </cfRule>
  </conditionalFormatting>
  <conditionalFormatting sqref="BA85">
    <cfRule type="cellIs" dxfId="3377" priority="346" operator="between">
      <formula>80</formula>
      <formula>120</formula>
    </cfRule>
  </conditionalFormatting>
  <conditionalFormatting sqref="AS80:AU80 AW80 AY80:AZ80">
    <cfRule type="cellIs" dxfId="3376" priority="335" operator="greaterThan">
      <formula>20</formula>
    </cfRule>
  </conditionalFormatting>
  <conditionalFormatting sqref="AV80 BA80">
    <cfRule type="cellIs" dxfId="3375" priority="334" operator="between">
      <formula>80</formula>
      <formula>120</formula>
    </cfRule>
  </conditionalFormatting>
  <conditionalFormatting sqref="AJ81:AK81 AR81:AU81 AW81 AY81:AZ81">
    <cfRule type="cellIs" dxfId="3374" priority="345" operator="greaterThan">
      <formula>20</formula>
    </cfRule>
  </conditionalFormatting>
  <conditionalFormatting sqref="AL81:AM81 AV81 BA81">
    <cfRule type="cellIs" dxfId="3373" priority="344" operator="between">
      <formula>80</formula>
      <formula>120</formula>
    </cfRule>
  </conditionalFormatting>
  <conditionalFormatting sqref="AK83 AR83:AU83 AW83 AY83:AZ83">
    <cfRule type="cellIs" dxfId="3372" priority="343" operator="greaterThan">
      <formula>20</formula>
    </cfRule>
  </conditionalFormatting>
  <conditionalFormatting sqref="AL83:AM83 AV83 BA83">
    <cfRule type="cellIs" dxfId="3371" priority="342" operator="between">
      <formula>80</formula>
      <formula>120</formula>
    </cfRule>
  </conditionalFormatting>
  <conditionalFormatting sqref="AS80:AU80 AW80 AY80:AZ80">
    <cfRule type="cellIs" dxfId="3370" priority="341" operator="greaterThan">
      <formula>20</formula>
    </cfRule>
  </conditionalFormatting>
  <conditionalFormatting sqref="AV80 BA80">
    <cfRule type="cellIs" dxfId="3369" priority="340" operator="between">
      <formula>80</formula>
      <formula>120</formula>
    </cfRule>
  </conditionalFormatting>
  <conditionalFormatting sqref="AK82 AR82:AU82 AW82 AY82:AZ82">
    <cfRule type="cellIs" dxfId="3368" priority="339" operator="greaterThan">
      <formula>20</formula>
    </cfRule>
  </conditionalFormatting>
  <conditionalFormatting sqref="AL82:AM82 AV82 BA82">
    <cfRule type="cellIs" dxfId="3367" priority="338" operator="between">
      <formula>80</formula>
      <formula>120</formula>
    </cfRule>
  </conditionalFormatting>
  <conditionalFormatting sqref="AK84 AR84:AS84 AW84 AZ84 AU84">
    <cfRule type="cellIs" dxfId="3366" priority="337" operator="greaterThan">
      <formula>20</formula>
    </cfRule>
  </conditionalFormatting>
  <conditionalFormatting sqref="AL84:AM84 AV84 BA84">
    <cfRule type="cellIs" dxfId="3365" priority="336" operator="between">
      <formula>80</formula>
      <formula>120</formula>
    </cfRule>
  </conditionalFormatting>
  <conditionalFormatting sqref="AK82 AR82:AU82 AW82 AY82:AZ82">
    <cfRule type="cellIs" dxfId="3364" priority="333" operator="greaterThan">
      <formula>20</formula>
    </cfRule>
  </conditionalFormatting>
  <conditionalFormatting sqref="AL82:AM82 AV82 BA82">
    <cfRule type="cellIs" dxfId="3363" priority="332" operator="between">
      <formula>80</formula>
      <formula>120</formula>
    </cfRule>
  </conditionalFormatting>
  <conditionalFormatting sqref="AK84 AR84:AS84 AW84 AZ84 AU84">
    <cfRule type="cellIs" dxfId="3362" priority="331" operator="greaterThan">
      <formula>20</formula>
    </cfRule>
  </conditionalFormatting>
  <conditionalFormatting sqref="AL84:AM84 AV84 BA84">
    <cfRule type="cellIs" dxfId="3361" priority="330" operator="between">
      <formula>80</formula>
      <formula>120</formula>
    </cfRule>
  </conditionalFormatting>
  <conditionalFormatting sqref="AJ81:AK81 AR81:AU81 AW81 AY81:AZ81">
    <cfRule type="cellIs" dxfId="3360" priority="329" operator="greaterThan">
      <formula>20</formula>
    </cfRule>
  </conditionalFormatting>
  <conditionalFormatting sqref="AL81:AM81 AV81 BA81">
    <cfRule type="cellIs" dxfId="3359" priority="328" operator="between">
      <formula>80</formula>
      <formula>120</formula>
    </cfRule>
  </conditionalFormatting>
  <conditionalFormatting sqref="AK83 AR83:AU83 AW83 AY83:AZ83">
    <cfRule type="cellIs" dxfId="3358" priority="327" operator="greaterThan">
      <formula>20</formula>
    </cfRule>
  </conditionalFormatting>
  <conditionalFormatting sqref="AL83:AM83 AV83 BA83">
    <cfRule type="cellIs" dxfId="3357" priority="326" operator="between">
      <formula>80</formula>
      <formula>120</formula>
    </cfRule>
  </conditionalFormatting>
  <conditionalFormatting sqref="AK85 AR85:AU85 AW85 AY85:AZ85">
    <cfRule type="cellIs" dxfId="3356" priority="325" operator="greaterThan">
      <formula>20</formula>
    </cfRule>
  </conditionalFormatting>
  <conditionalFormatting sqref="AL85:AM85 AV85 BA85">
    <cfRule type="cellIs" dxfId="3355" priority="324" operator="between">
      <formula>80</formula>
      <formula>120</formula>
    </cfRule>
  </conditionalFormatting>
  <conditionalFormatting sqref="AW79 AS79">
    <cfRule type="cellIs" dxfId="3354" priority="323" operator="greaterThan">
      <formula>20</formula>
    </cfRule>
  </conditionalFormatting>
  <conditionalFormatting sqref="AV85 BA85">
    <cfRule type="cellIs" dxfId="3353" priority="322" operator="between">
      <formula>80</formula>
      <formula>120</formula>
    </cfRule>
  </conditionalFormatting>
  <conditionalFormatting sqref="AW85 AR85:AU85 AK85 AY85:AZ85">
    <cfRule type="cellIs" dxfId="3352" priority="321" operator="greaterThan">
      <formula>20</formula>
    </cfRule>
  </conditionalFormatting>
  <conditionalFormatting sqref="AL85:AM85">
    <cfRule type="cellIs" dxfId="3351" priority="320" operator="between">
      <formula>80</formula>
      <formula>120</formula>
    </cfRule>
  </conditionalFormatting>
  <conditionalFormatting sqref="AV85">
    <cfRule type="cellIs" dxfId="3350" priority="319" operator="between">
      <formula>80</formula>
      <formula>120</formula>
    </cfRule>
  </conditionalFormatting>
  <conditionalFormatting sqref="BA85">
    <cfRule type="cellIs" dxfId="3349" priority="318" operator="between">
      <formula>80</formula>
      <formula>120</formula>
    </cfRule>
  </conditionalFormatting>
  <conditionalFormatting sqref="AS79 AW79">
    <cfRule type="cellIs" dxfId="3348" priority="317" operator="greaterThan">
      <formula>20</formula>
    </cfRule>
  </conditionalFormatting>
  <conditionalFormatting sqref="AJ81:AK81 AR81:AU81 AW81 AY81:AZ81">
    <cfRule type="cellIs" dxfId="3347" priority="316" operator="greaterThan">
      <formula>20</formula>
    </cfRule>
  </conditionalFormatting>
  <conditionalFormatting sqref="AL81:AM81 AV81 BA81">
    <cfRule type="cellIs" dxfId="3346" priority="315" operator="between">
      <formula>80</formula>
      <formula>120</formula>
    </cfRule>
  </conditionalFormatting>
  <conditionalFormatting sqref="AK83 AR83:AU83 AW83 AY83:AZ83">
    <cfRule type="cellIs" dxfId="3345" priority="314" operator="greaterThan">
      <formula>20</formula>
    </cfRule>
  </conditionalFormatting>
  <conditionalFormatting sqref="AL83:AM83 AV83 BA83">
    <cfRule type="cellIs" dxfId="3344" priority="313" operator="between">
      <formula>80</formula>
      <formula>120</formula>
    </cfRule>
  </conditionalFormatting>
  <conditionalFormatting sqref="AK82 AR82:AU82 AW82 AY82:AZ82">
    <cfRule type="cellIs" dxfId="3343" priority="312" operator="greaterThan">
      <formula>20</formula>
    </cfRule>
  </conditionalFormatting>
  <conditionalFormatting sqref="AL82:AM82 AV82 BA82">
    <cfRule type="cellIs" dxfId="3342" priority="311" operator="between">
      <formula>80</formula>
      <formula>120</formula>
    </cfRule>
  </conditionalFormatting>
  <conditionalFormatting sqref="AK84 AR84:AS84 AW84 AZ84 AU84">
    <cfRule type="cellIs" dxfId="3341" priority="310" operator="greaterThan">
      <formula>20</formula>
    </cfRule>
  </conditionalFormatting>
  <conditionalFormatting sqref="AL84:AM84 AV84 BA84">
    <cfRule type="cellIs" dxfId="3340" priority="309" operator="between">
      <formula>80</formula>
      <formula>120</formula>
    </cfRule>
  </conditionalFormatting>
  <conditionalFormatting sqref="AV86 BA86">
    <cfRule type="cellIs" dxfId="3339" priority="308" operator="between">
      <formula>80</formula>
      <formula>120</formula>
    </cfRule>
  </conditionalFormatting>
  <conditionalFormatting sqref="AW86 AR86 AK86 AZ86 AU86">
    <cfRule type="cellIs" dxfId="3338" priority="307" operator="greaterThan">
      <formula>20</formula>
    </cfRule>
  </conditionalFormatting>
  <conditionalFormatting sqref="AL86:AM86">
    <cfRule type="cellIs" dxfId="3337" priority="306" operator="between">
      <formula>80</formula>
      <formula>120</formula>
    </cfRule>
  </conditionalFormatting>
  <conditionalFormatting sqref="AV86">
    <cfRule type="cellIs" dxfId="3336" priority="305" operator="between">
      <formula>80</formula>
      <formula>120</formula>
    </cfRule>
  </conditionalFormatting>
  <conditionalFormatting sqref="BA86">
    <cfRule type="cellIs" dxfId="3335" priority="304" operator="between">
      <formula>80</formula>
      <formula>120</formula>
    </cfRule>
  </conditionalFormatting>
  <conditionalFormatting sqref="AK85 AR85:AU85 AW85 AY85:AZ85">
    <cfRule type="cellIs" dxfId="3334" priority="295" operator="greaterThan">
      <formula>20</formula>
    </cfRule>
  </conditionalFormatting>
  <conditionalFormatting sqref="AL85:AM85 AV85 BA85">
    <cfRule type="cellIs" dxfId="3333" priority="294" operator="between">
      <formula>80</formula>
      <formula>120</formula>
    </cfRule>
  </conditionalFormatting>
  <conditionalFormatting sqref="AK82 AR82:AU82 AW82 AY82:AZ82">
    <cfRule type="cellIs" dxfId="3332" priority="303" operator="greaterThan">
      <formula>20</formula>
    </cfRule>
  </conditionalFormatting>
  <conditionalFormatting sqref="AL82:AM82 AV82 BA82">
    <cfRule type="cellIs" dxfId="3331" priority="302" operator="between">
      <formula>80</formula>
      <formula>120</formula>
    </cfRule>
  </conditionalFormatting>
  <conditionalFormatting sqref="AK84 AR84:AS84 AW84 AZ84 AU84">
    <cfRule type="cellIs" dxfId="3330" priority="301" operator="greaterThan">
      <formula>20</formula>
    </cfRule>
  </conditionalFormatting>
  <conditionalFormatting sqref="AL84:AM84 AV84 BA84">
    <cfRule type="cellIs" dxfId="3329" priority="300" operator="between">
      <formula>80</formula>
      <formula>120</formula>
    </cfRule>
  </conditionalFormatting>
  <conditionalFormatting sqref="AJ81:AK81 AR81:AU81 AW81 AY81:AZ81">
    <cfRule type="cellIs" dxfId="3328" priority="299" operator="greaterThan">
      <formula>20</formula>
    </cfRule>
  </conditionalFormatting>
  <conditionalFormatting sqref="AL81:AM81 AV81 BA81">
    <cfRule type="cellIs" dxfId="3327" priority="298" operator="between">
      <formula>80</formula>
      <formula>120</formula>
    </cfRule>
  </conditionalFormatting>
  <conditionalFormatting sqref="AK83 AR83:AU83 AW83 AY83:AZ83">
    <cfRule type="cellIs" dxfId="3326" priority="297" operator="greaterThan">
      <formula>20</formula>
    </cfRule>
  </conditionalFormatting>
  <conditionalFormatting sqref="AL83:AM83 AV83 BA83">
    <cfRule type="cellIs" dxfId="3325" priority="296" operator="between">
      <formula>80</formula>
      <formula>120</formula>
    </cfRule>
  </conditionalFormatting>
  <conditionalFormatting sqref="AV86 BA86">
    <cfRule type="cellIs" dxfId="3324" priority="293" operator="between">
      <formula>80</formula>
      <formula>120</formula>
    </cfRule>
  </conditionalFormatting>
  <conditionalFormatting sqref="AW86 AR86 AK86 AZ86 AU86">
    <cfRule type="cellIs" dxfId="3323" priority="292" operator="greaterThan">
      <formula>20</formula>
    </cfRule>
  </conditionalFormatting>
  <conditionalFormatting sqref="AL86:AM86">
    <cfRule type="cellIs" dxfId="3322" priority="291" operator="between">
      <formula>80</formula>
      <formula>120</formula>
    </cfRule>
  </conditionalFormatting>
  <conditionalFormatting sqref="AV86">
    <cfRule type="cellIs" dxfId="3321" priority="290" operator="between">
      <formula>80</formula>
      <formula>120</formula>
    </cfRule>
  </conditionalFormatting>
  <conditionalFormatting sqref="BA86">
    <cfRule type="cellIs" dxfId="3320" priority="289" operator="between">
      <formula>80</formula>
      <formula>120</formula>
    </cfRule>
  </conditionalFormatting>
  <conditionalFormatting sqref="AJ81:AK81 AR81:AU81 AW81 AY81:AZ81">
    <cfRule type="cellIs" dxfId="3319" priority="278" operator="greaterThan">
      <formula>20</formula>
    </cfRule>
  </conditionalFormatting>
  <conditionalFormatting sqref="AL81:AM81 AV81 BA81">
    <cfRule type="cellIs" dxfId="3318" priority="277" operator="between">
      <formula>80</formula>
      <formula>120</formula>
    </cfRule>
  </conditionalFormatting>
  <conditionalFormatting sqref="AK82 AR82:AU82 AW82 AY82:AZ82">
    <cfRule type="cellIs" dxfId="3317" priority="288" operator="greaterThan">
      <formula>20</formula>
    </cfRule>
  </conditionalFormatting>
  <conditionalFormatting sqref="AL82:AM82 AV82 BA82">
    <cfRule type="cellIs" dxfId="3316" priority="287" operator="between">
      <formula>80</formula>
      <formula>120</formula>
    </cfRule>
  </conditionalFormatting>
  <conditionalFormatting sqref="AK84 AR84:AS84 AW84 AZ84 AU84">
    <cfRule type="cellIs" dxfId="3315" priority="286" operator="greaterThan">
      <formula>20</formula>
    </cfRule>
  </conditionalFormatting>
  <conditionalFormatting sqref="AL84:AM84 AV84 BA84">
    <cfRule type="cellIs" dxfId="3314" priority="285" operator="between">
      <formula>80</formula>
      <formula>120</formula>
    </cfRule>
  </conditionalFormatting>
  <conditionalFormatting sqref="AJ81:AK81 AR81:AU81 AW81 AY81:AZ81">
    <cfRule type="cellIs" dxfId="3313" priority="284" operator="greaterThan">
      <formula>20</formula>
    </cfRule>
  </conditionalFormatting>
  <conditionalFormatting sqref="AL81:AM81 AV81 BA81">
    <cfRule type="cellIs" dxfId="3312" priority="283" operator="between">
      <formula>80</formula>
      <formula>120</formula>
    </cfRule>
  </conditionalFormatting>
  <conditionalFormatting sqref="AK83 AR83:AU83 AW83 AY83:AZ83">
    <cfRule type="cellIs" dxfId="3311" priority="282" operator="greaterThan">
      <formula>20</formula>
    </cfRule>
  </conditionalFormatting>
  <conditionalFormatting sqref="AL83:AM83 AV83 BA83">
    <cfRule type="cellIs" dxfId="3310" priority="281" operator="between">
      <formula>80</formula>
      <formula>120</formula>
    </cfRule>
  </conditionalFormatting>
  <conditionalFormatting sqref="AK85 AR85:AU85 AW85 AY85:AZ85">
    <cfRule type="cellIs" dxfId="3309" priority="280" operator="greaterThan">
      <formula>20</formula>
    </cfRule>
  </conditionalFormatting>
  <conditionalFormatting sqref="AL85:AM85 AV85 BA85">
    <cfRule type="cellIs" dxfId="3308" priority="279" operator="between">
      <formula>80</formula>
      <formula>120</formula>
    </cfRule>
  </conditionalFormatting>
  <conditionalFormatting sqref="AK83 AR83:AU83 AW83 AY83:AZ83">
    <cfRule type="cellIs" dxfId="3307" priority="276" operator="greaterThan">
      <formula>20</formula>
    </cfRule>
  </conditionalFormatting>
  <conditionalFormatting sqref="AL83:AM83 AV83 BA83">
    <cfRule type="cellIs" dxfId="3306" priority="275" operator="between">
      <formula>80</formula>
      <formula>120</formula>
    </cfRule>
  </conditionalFormatting>
  <conditionalFormatting sqref="AK85 AR85:AU85 AW85 AY85:AZ85">
    <cfRule type="cellIs" dxfId="3305" priority="274" operator="greaterThan">
      <formula>20</formula>
    </cfRule>
  </conditionalFormatting>
  <conditionalFormatting sqref="AL85:AM85 AV85 BA85">
    <cfRule type="cellIs" dxfId="3304" priority="273" operator="between">
      <formula>80</formula>
      <formula>120</formula>
    </cfRule>
  </conditionalFormatting>
  <conditionalFormatting sqref="AK82 AR82:AU82 AW82 AY82:AZ82">
    <cfRule type="cellIs" dxfId="3303" priority="272" operator="greaterThan">
      <formula>20</formula>
    </cfRule>
  </conditionalFormatting>
  <conditionalFormatting sqref="AL82:AM82 AV82 BA82">
    <cfRule type="cellIs" dxfId="3302" priority="271" operator="between">
      <formula>80</formula>
      <formula>120</formula>
    </cfRule>
  </conditionalFormatting>
  <conditionalFormatting sqref="AK84 AR84:AS84 AW84 AZ84 AU84">
    <cfRule type="cellIs" dxfId="3301" priority="270" operator="greaterThan">
      <formula>20</formula>
    </cfRule>
  </conditionalFormatting>
  <conditionalFormatting sqref="AL84:AM84 AV84 BA84">
    <cfRule type="cellIs" dxfId="3300" priority="269" operator="between">
      <formula>80</formula>
      <formula>120</formula>
    </cfRule>
  </conditionalFormatting>
  <conditionalFormatting sqref="AK86 AR86 AW86 AZ86 AU86">
    <cfRule type="cellIs" dxfId="3299" priority="268" operator="greaterThan">
      <formula>20</formula>
    </cfRule>
  </conditionalFormatting>
  <conditionalFormatting sqref="AL86:AM86 AV86 BA86">
    <cfRule type="cellIs" dxfId="3298" priority="267" operator="between">
      <formula>80</formula>
      <formula>120</formula>
    </cfRule>
  </conditionalFormatting>
  <conditionalFormatting sqref="AW80 AS80:AU80 AY80:AZ80">
    <cfRule type="cellIs" dxfId="3297" priority="266" operator="greaterThan">
      <formula>20</formula>
    </cfRule>
  </conditionalFormatting>
  <conditionalFormatting sqref="AV80 BA80">
    <cfRule type="cellIs" dxfId="3296" priority="265" operator="between">
      <formula>80</formula>
      <formula>120</formula>
    </cfRule>
  </conditionalFormatting>
  <conditionalFormatting sqref="BA40">
    <cfRule type="cellIs" dxfId="3295" priority="264" operator="between">
      <formula>80</formula>
      <formula>120</formula>
    </cfRule>
  </conditionalFormatting>
  <conditionalFormatting sqref="AK39">
    <cfRule type="cellIs" dxfId="3294" priority="263" operator="greaterThan">
      <formula>20</formula>
    </cfRule>
  </conditionalFormatting>
  <conditionalFormatting sqref="AL39:AM39">
    <cfRule type="cellIs" dxfId="3293" priority="262" operator="between">
      <formula>80</formula>
      <formula>120</formula>
    </cfRule>
  </conditionalFormatting>
  <conditionalFormatting sqref="AK41">
    <cfRule type="cellIs" dxfId="3292" priority="261" operator="greaterThan">
      <formula>20</formula>
    </cfRule>
  </conditionalFormatting>
  <conditionalFormatting sqref="AL41:AM41">
    <cfRule type="cellIs" dxfId="3291" priority="260" operator="between">
      <formula>80</formula>
      <formula>120</formula>
    </cfRule>
  </conditionalFormatting>
  <conditionalFormatting sqref="AW37">
    <cfRule type="cellIs" dxfId="3290" priority="259" operator="greaterThan">
      <formula>20</formula>
    </cfRule>
  </conditionalFormatting>
  <conditionalFormatting sqref="AW43 AR43 AK43 AJ46:AK46 AR45:AR56 AW45:AW67 AT46:AU46 AU43 AY46:AZ46 AZ43 AK45 AJ48:AK51 AT48:AU49 AU45 AT51:AU51 AU50 AT53:AU53 AU52 AT55:AU56 AU54 AZ45 AY48:AZ49 AY51:AZ51 AZ50 AY53:AZ53 AZ52 AY55:AZ56 AZ54 AJ53:AK53 AK52 AJ55:AK56 AK54">
    <cfRule type="cellIs" dxfId="3289" priority="258" operator="greaterThan">
      <formula>20</formula>
    </cfRule>
  </conditionalFormatting>
  <conditionalFormatting sqref="AV43 BA43 AL43:AM43 AL46:AM56 AV46:AV56 BA47:BA56">
    <cfRule type="cellIs" dxfId="3288" priority="257" operator="between">
      <formula>80</formula>
      <formula>120</formula>
    </cfRule>
  </conditionalFormatting>
  <conditionalFormatting sqref="AJ44:AK44 AR44 AW44 AT44:AU44 AY44:AZ44">
    <cfRule type="cellIs" dxfId="3287" priority="254" operator="greaterThan">
      <formula>20</formula>
    </cfRule>
  </conditionalFormatting>
  <conditionalFormatting sqref="AL44:AM44 BA44 AV44">
    <cfRule type="cellIs" dxfId="3286" priority="253" operator="between">
      <formula>80</formula>
      <formula>120</formula>
    </cfRule>
  </conditionalFormatting>
  <conditionalFormatting sqref="AW42 AR42 AJ42:AK42 AT42:AU42 AY42:AZ42">
    <cfRule type="cellIs" dxfId="3285" priority="256" operator="greaterThan">
      <formula>20</formula>
    </cfRule>
  </conditionalFormatting>
  <conditionalFormatting sqref="AV42 BA42 AL42:AM42">
    <cfRule type="cellIs" dxfId="3284" priority="255" operator="between">
      <formula>80</formula>
      <formula>120</formula>
    </cfRule>
  </conditionalFormatting>
  <conditionalFormatting sqref="AJ40:AK40 AR40 AW40 AT40:AU40 AY40:AZ40">
    <cfRule type="cellIs" dxfId="3283" priority="252" operator="greaterThan">
      <formula>20</formula>
    </cfRule>
  </conditionalFormatting>
  <conditionalFormatting sqref="AL40:AM40 AV40">
    <cfRule type="cellIs" dxfId="3282" priority="251" operator="between">
      <formula>80</formula>
      <formula>120</formula>
    </cfRule>
  </conditionalFormatting>
  <conditionalFormatting sqref="AW74">
    <cfRule type="cellIs" dxfId="3281" priority="250" operator="greaterThan">
      <formula>20</formula>
    </cfRule>
  </conditionalFormatting>
  <conditionalFormatting sqref="AW76 AW78">
    <cfRule type="cellIs" dxfId="3280" priority="249" operator="greaterThan">
      <formula>20</formula>
    </cfRule>
  </conditionalFormatting>
  <conditionalFormatting sqref="AW77">
    <cfRule type="cellIs" dxfId="3279" priority="247" operator="greaterThan">
      <formula>20</formula>
    </cfRule>
  </conditionalFormatting>
  <conditionalFormatting sqref="AW75">
    <cfRule type="cellIs" dxfId="3278" priority="248" operator="greaterThan">
      <formula>20</formula>
    </cfRule>
  </conditionalFormatting>
  <conditionalFormatting sqref="AW73">
    <cfRule type="cellIs" dxfId="3277" priority="246" operator="greaterThan">
      <formula>20</formula>
    </cfRule>
  </conditionalFormatting>
  <conditionalFormatting sqref="AU35">
    <cfRule type="cellIs" dxfId="3276" priority="245" operator="greaterThan">
      <formula>20</formula>
    </cfRule>
  </conditionalFormatting>
  <conditionalFormatting sqref="AZ35">
    <cfRule type="cellIs" dxfId="3275" priority="244" operator="greaterThan">
      <formula>20</formula>
    </cfRule>
  </conditionalFormatting>
  <conditionalFormatting sqref="AL35:AM35">
    <cfRule type="cellIs" dxfId="3274" priority="243" operator="between">
      <formula>80</formula>
      <formula>120</formula>
    </cfRule>
  </conditionalFormatting>
  <conditionalFormatting sqref="AV35">
    <cfRule type="cellIs" dxfId="3273" priority="242" operator="between">
      <formula>80</formula>
      <formula>120</formula>
    </cfRule>
  </conditionalFormatting>
  <conditionalFormatting sqref="AV35">
    <cfRule type="cellIs" dxfId="3272" priority="241" operator="between">
      <formula>80</formula>
      <formula>120</formula>
    </cfRule>
  </conditionalFormatting>
  <conditionalFormatting sqref="BA35">
    <cfRule type="cellIs" dxfId="3271" priority="240" operator="between">
      <formula>80</formula>
      <formula>120</formula>
    </cfRule>
  </conditionalFormatting>
  <conditionalFormatting sqref="BA35">
    <cfRule type="cellIs" dxfId="3270" priority="239" operator="between">
      <formula>80</formula>
      <formula>120</formula>
    </cfRule>
  </conditionalFormatting>
  <conditionalFormatting sqref="AU37">
    <cfRule type="cellIs" dxfId="3269" priority="238" operator="greaterThan">
      <formula>20</formula>
    </cfRule>
  </conditionalFormatting>
  <conditionalFormatting sqref="AZ37">
    <cfRule type="cellIs" dxfId="3268" priority="237" operator="greaterThan">
      <formula>20</formula>
    </cfRule>
  </conditionalFormatting>
  <conditionalFormatting sqref="AW68:AW71">
    <cfRule type="cellIs" dxfId="3267" priority="236" operator="greaterThan">
      <formula>20</formula>
    </cfRule>
  </conditionalFormatting>
  <conditionalFormatting sqref="AW70">
    <cfRule type="cellIs" dxfId="3266" priority="235" operator="greaterThan">
      <formula>20</formula>
    </cfRule>
  </conditionalFormatting>
  <conditionalFormatting sqref="AL45:AM45">
    <cfRule type="cellIs" dxfId="3265" priority="234" operator="between">
      <formula>80</formula>
      <formula>120</formula>
    </cfRule>
  </conditionalFormatting>
  <conditionalFormatting sqref="AK47">
    <cfRule type="cellIs" dxfId="3264" priority="233" operator="greaterThan">
      <formula>20</formula>
    </cfRule>
  </conditionalFormatting>
  <conditionalFormatting sqref="AJ82:AJ83 AJ85 AJ87">
    <cfRule type="cellIs" dxfId="3263" priority="232" operator="greaterThan">
      <formula>20</formula>
    </cfRule>
  </conditionalFormatting>
  <conditionalFormatting sqref="AR73 AR57:AR71 AJ58:AK58 AK71 AK57 AJ60:AK60 AK59 AJ62:AK62 AK61 AJ64:AK64 AK63 AJ66:AK66 AK65 AJ68:AK68 AK67 AJ70:AK70 AK69">
    <cfRule type="cellIs" dxfId="3262" priority="231" operator="greaterThan">
      <formula>20</formula>
    </cfRule>
  </conditionalFormatting>
  <conditionalFormatting sqref="AL57:AM66 AL70:AM71 AL68:AM68">
    <cfRule type="cellIs" dxfId="3261" priority="230" operator="between">
      <formula>80</formula>
      <formula>120</formula>
    </cfRule>
  </conditionalFormatting>
  <conditionalFormatting sqref="AK71">
    <cfRule type="cellIs" dxfId="3260" priority="229" operator="greaterThan">
      <formula>20</formula>
    </cfRule>
  </conditionalFormatting>
  <conditionalFormatting sqref="AL71:AM71">
    <cfRule type="cellIs" dxfId="3259" priority="228" operator="between">
      <formula>80</formula>
      <formula>120</formula>
    </cfRule>
  </conditionalFormatting>
  <conditionalFormatting sqref="AK73">
    <cfRule type="cellIs" dxfId="3258" priority="227" operator="greaterThan">
      <formula>20</formula>
    </cfRule>
  </conditionalFormatting>
  <conditionalFormatting sqref="AL73:AM73">
    <cfRule type="cellIs" dxfId="3257" priority="226" operator="between">
      <formula>80</formula>
      <formula>120</formula>
    </cfRule>
  </conditionalFormatting>
  <conditionalFormatting sqref="AR75 AK75 AJ78:AK78 AR77:AR80 AK77 AJ80:AK80">
    <cfRule type="cellIs" dxfId="3256" priority="225" operator="greaterThan">
      <formula>20</formula>
    </cfRule>
  </conditionalFormatting>
  <conditionalFormatting sqref="AL75:AM75 AL78:AM80">
    <cfRule type="cellIs" dxfId="3255" priority="224" operator="between">
      <formula>80</formula>
      <formula>120</formula>
    </cfRule>
  </conditionalFormatting>
  <conditionalFormatting sqref="AJ76:AK76 AR76">
    <cfRule type="cellIs" dxfId="3254" priority="221" operator="greaterThan">
      <formula>20</formula>
    </cfRule>
  </conditionalFormatting>
  <conditionalFormatting sqref="AL76:AM76">
    <cfRule type="cellIs" dxfId="3253" priority="220" operator="between">
      <formula>80</formula>
      <formula>120</formula>
    </cfRule>
  </conditionalFormatting>
  <conditionalFormatting sqref="AR74 AJ74:AK74">
    <cfRule type="cellIs" dxfId="3252" priority="223" operator="greaterThan">
      <formula>20</formula>
    </cfRule>
  </conditionalFormatting>
  <conditionalFormatting sqref="AL74:AM74">
    <cfRule type="cellIs" dxfId="3251" priority="222" operator="between">
      <formula>80</formula>
      <formula>120</formula>
    </cfRule>
  </conditionalFormatting>
  <conditionalFormatting sqref="AJ72:AK72 AR72">
    <cfRule type="cellIs" dxfId="3250" priority="219" operator="greaterThan">
      <formula>20</formula>
    </cfRule>
  </conditionalFormatting>
  <conditionalFormatting sqref="AL72:AM72">
    <cfRule type="cellIs" dxfId="3249" priority="218" operator="between">
      <formula>80</formula>
      <formula>120</formula>
    </cfRule>
  </conditionalFormatting>
  <conditionalFormatting sqref="AL67:AM67">
    <cfRule type="cellIs" dxfId="3248" priority="217" operator="between">
      <formula>80</formula>
      <formula>120</formula>
    </cfRule>
  </conditionalFormatting>
  <conditionalFormatting sqref="AM77">
    <cfRule type="cellIs" dxfId="3247" priority="216" operator="between">
      <formula>80</formula>
      <formula>120</formula>
    </cfRule>
  </conditionalFormatting>
  <conditionalFormatting sqref="AK79">
    <cfRule type="cellIs" dxfId="3246" priority="215" operator="greaterThan">
      <formula>20</formula>
    </cfRule>
  </conditionalFormatting>
  <conditionalFormatting sqref="AU47">
    <cfRule type="cellIs" dxfId="3245" priority="214" operator="greaterThan">
      <formula>20</formula>
    </cfRule>
  </conditionalFormatting>
  <conditionalFormatting sqref="AV45">
    <cfRule type="cellIs" dxfId="3244" priority="213" operator="between">
      <formula>80</formula>
      <formula>120</formula>
    </cfRule>
  </conditionalFormatting>
  <conditionalFormatting sqref="AV45">
    <cfRule type="cellIs" dxfId="3243" priority="212" operator="between">
      <formula>80</formula>
      <formula>120</formula>
    </cfRule>
  </conditionalFormatting>
  <conditionalFormatting sqref="AT82 AT50">
    <cfRule type="cellIs" dxfId="3242" priority="211" operator="greaterThan">
      <formula>20</formula>
    </cfRule>
  </conditionalFormatting>
  <conditionalFormatting sqref="AT50">
    <cfRule type="cellIs" dxfId="3241" priority="210" operator="greaterThan">
      <formula>20</formula>
    </cfRule>
  </conditionalFormatting>
  <conditionalFormatting sqref="AT68:AU68 AT58:AU58 AT70:AU70 AU73 AU57 AT60:AU60 AU59 AT62:AU62 AU61 AT64:AU64 AU63 AT66:AU66 AU65 AU71">
    <cfRule type="cellIs" dxfId="3240" priority="209" operator="greaterThan">
      <formula>20</formula>
    </cfRule>
  </conditionalFormatting>
  <conditionalFormatting sqref="AV73 AV57:AV66 AV70:AV71 AV68">
    <cfRule type="cellIs" dxfId="3239" priority="208" operator="between">
      <formula>80</formula>
      <formula>120</formula>
    </cfRule>
  </conditionalFormatting>
  <conditionalFormatting sqref="AT78 AU75">
    <cfRule type="cellIs" dxfId="3238" priority="207" operator="greaterThan">
      <formula>20</formula>
    </cfRule>
  </conditionalFormatting>
  <conditionalFormatting sqref="AV75">
    <cfRule type="cellIs" dxfId="3237" priority="206" operator="between">
      <formula>80</formula>
      <formula>120</formula>
    </cfRule>
  </conditionalFormatting>
  <conditionalFormatting sqref="AT76:AU76">
    <cfRule type="cellIs" dxfId="3236" priority="203" operator="greaterThan">
      <formula>20</formula>
    </cfRule>
  </conditionalFormatting>
  <conditionalFormatting sqref="AV76">
    <cfRule type="cellIs" dxfId="3235" priority="202" operator="between">
      <formula>80</formula>
      <formula>120</formula>
    </cfRule>
  </conditionalFormatting>
  <conditionalFormatting sqref="AT74:AU74">
    <cfRule type="cellIs" dxfId="3234" priority="205" operator="greaterThan">
      <formula>20</formula>
    </cfRule>
  </conditionalFormatting>
  <conditionalFormatting sqref="AV74">
    <cfRule type="cellIs" dxfId="3233" priority="204" operator="between">
      <formula>80</formula>
      <formula>120</formula>
    </cfRule>
  </conditionalFormatting>
  <conditionalFormatting sqref="AT72:AU72">
    <cfRule type="cellIs" dxfId="3232" priority="201" operator="greaterThan">
      <formula>20</formula>
    </cfRule>
  </conditionalFormatting>
  <conditionalFormatting sqref="AV72">
    <cfRule type="cellIs" dxfId="3231" priority="200" operator="between">
      <formula>80</formula>
      <formula>120</formula>
    </cfRule>
  </conditionalFormatting>
  <conditionalFormatting sqref="AU67">
    <cfRule type="cellIs" dxfId="3230" priority="199" operator="greaterThan">
      <formula>20</formula>
    </cfRule>
  </conditionalFormatting>
  <conditionalFormatting sqref="AV67">
    <cfRule type="cellIs" dxfId="3229" priority="198" operator="between">
      <formula>80</formula>
      <formula>120</formula>
    </cfRule>
  </conditionalFormatting>
  <conditionalFormatting sqref="AV67">
    <cfRule type="cellIs" dxfId="3228" priority="197" operator="between">
      <formula>80</formula>
      <formula>120</formula>
    </cfRule>
  </conditionalFormatting>
  <conditionalFormatting sqref="AU69">
    <cfRule type="cellIs" dxfId="3227" priority="196" operator="greaterThan">
      <formula>20</formula>
    </cfRule>
  </conditionalFormatting>
  <conditionalFormatting sqref="AY50">
    <cfRule type="cellIs" dxfId="3226" priority="195" operator="greaterThan">
      <formula>20</formula>
    </cfRule>
  </conditionalFormatting>
  <conditionalFormatting sqref="AY50">
    <cfRule type="cellIs" dxfId="3225" priority="194" operator="greaterThan">
      <formula>20</formula>
    </cfRule>
  </conditionalFormatting>
  <conditionalFormatting sqref="AY82">
    <cfRule type="cellIs" dxfId="3224" priority="193" operator="greaterThan">
      <formula>20</formula>
    </cfRule>
  </conditionalFormatting>
  <conditionalFormatting sqref="AZ47">
    <cfRule type="cellIs" dxfId="3223" priority="192" operator="greaterThan">
      <formula>20</formula>
    </cfRule>
  </conditionalFormatting>
  <conditionalFormatting sqref="BA46">
    <cfRule type="cellIs" dxfId="3222" priority="191" operator="between">
      <formula>80</formula>
      <formula>120</formula>
    </cfRule>
  </conditionalFormatting>
  <conditionalFormatting sqref="BA46">
    <cfRule type="cellIs" dxfId="3221" priority="190" operator="between">
      <formula>80</formula>
      <formula>120</formula>
    </cfRule>
  </conditionalFormatting>
  <conditionalFormatting sqref="BA45">
    <cfRule type="cellIs" dxfId="3220" priority="189" operator="between">
      <formula>80</formula>
      <formula>120</formula>
    </cfRule>
  </conditionalFormatting>
  <conditionalFormatting sqref="BA45">
    <cfRule type="cellIs" dxfId="3219" priority="188" operator="between">
      <formula>80</formula>
      <formula>120</formula>
    </cfRule>
  </conditionalFormatting>
  <conditionalFormatting sqref="AY68:AZ68 AY58:AZ58 AY70:AZ70 AZ73 AZ57 AY60:AZ60 AZ59 AY62:AZ62 AZ61 AY64:AZ64 AZ63 AY66:AZ66 AZ65 AZ71">
    <cfRule type="cellIs" dxfId="3218" priority="187" operator="greaterThan">
      <formula>20</formula>
    </cfRule>
  </conditionalFormatting>
  <conditionalFormatting sqref="BA73 BA57:BA66 BA70:BA71 BA68">
    <cfRule type="cellIs" dxfId="3217" priority="186" operator="between">
      <formula>80</formula>
      <formula>120</formula>
    </cfRule>
  </conditionalFormatting>
  <conditionalFormatting sqref="BA72">
    <cfRule type="cellIs" dxfId="3216" priority="185" operator="between">
      <formula>80</formula>
      <formula>120</formula>
    </cfRule>
  </conditionalFormatting>
  <conditionalFormatting sqref="AY78 AZ75">
    <cfRule type="cellIs" dxfId="3215" priority="184" operator="greaterThan">
      <formula>20</formula>
    </cfRule>
  </conditionalFormatting>
  <conditionalFormatting sqref="BA75">
    <cfRule type="cellIs" dxfId="3214" priority="183" operator="between">
      <formula>80</formula>
      <formula>120</formula>
    </cfRule>
  </conditionalFormatting>
  <conditionalFormatting sqref="AY76:AZ76">
    <cfRule type="cellIs" dxfId="3213" priority="180" operator="greaterThan">
      <formula>20</formula>
    </cfRule>
  </conditionalFormatting>
  <conditionalFormatting sqref="BA76">
    <cfRule type="cellIs" dxfId="3212" priority="179" operator="between">
      <formula>80</formula>
      <formula>120</formula>
    </cfRule>
  </conditionalFormatting>
  <conditionalFormatting sqref="AY74:AZ74">
    <cfRule type="cellIs" dxfId="3211" priority="182" operator="greaterThan">
      <formula>20</formula>
    </cfRule>
  </conditionalFormatting>
  <conditionalFormatting sqref="BA74">
    <cfRule type="cellIs" dxfId="3210" priority="181" operator="between">
      <formula>80</formula>
      <formula>120</formula>
    </cfRule>
  </conditionalFormatting>
  <conditionalFormatting sqref="AY72:AZ72">
    <cfRule type="cellIs" dxfId="3209" priority="178" operator="greaterThan">
      <formula>20</formula>
    </cfRule>
  </conditionalFormatting>
  <conditionalFormatting sqref="AZ67">
    <cfRule type="cellIs" dxfId="3208" priority="177" operator="greaterThan">
      <formula>20</formula>
    </cfRule>
  </conditionalFormatting>
  <conditionalFormatting sqref="BA67">
    <cfRule type="cellIs" dxfId="3207" priority="176" operator="between">
      <formula>80</formula>
      <formula>120</formula>
    </cfRule>
  </conditionalFormatting>
  <conditionalFormatting sqref="BA67">
    <cfRule type="cellIs" dxfId="3206" priority="175" operator="between">
      <formula>80</formula>
      <formula>120</formula>
    </cfRule>
  </conditionalFormatting>
  <conditionalFormatting sqref="AZ69">
    <cfRule type="cellIs" dxfId="3205" priority="174" operator="greaterThan">
      <formula>20</formula>
    </cfRule>
  </conditionalFormatting>
  <conditionalFormatting sqref="AO36:AP36 AN80:AP81 AN79 AO26:AP26 AO38:AP38 AP41 AN83:AP83 AN82 AP82 AP25 AO28:AP28 AP27 AO30:AP30 AP29 AO32:AP32 AP31 AO34:AP34 AP33 AP39">
    <cfRule type="cellIs" dxfId="3204" priority="173" operator="greaterThan">
      <formula>20</formula>
    </cfRule>
  </conditionalFormatting>
  <conditionalFormatting sqref="AQ41 AQ25:AQ34 AQ80:AQ83 AQ38:AQ39 AQ36">
    <cfRule type="cellIs" dxfId="3203" priority="172" operator="between">
      <formula>80</formula>
      <formula>120</formula>
    </cfRule>
  </conditionalFormatting>
  <conditionalFormatting sqref="AQ84">
    <cfRule type="cellIs" dxfId="3202" priority="171" operator="between">
      <formula>80</formula>
      <formula>120</formula>
    </cfRule>
  </conditionalFormatting>
  <conditionalFormatting sqref="AN84 AP84">
    <cfRule type="cellIs" dxfId="3201" priority="170" operator="greaterThan">
      <formula>20</formula>
    </cfRule>
  </conditionalFormatting>
  <conditionalFormatting sqref="AQ84">
    <cfRule type="cellIs" dxfId="3200" priority="169" operator="between">
      <formula>80</formula>
      <formula>120</formula>
    </cfRule>
  </conditionalFormatting>
  <conditionalFormatting sqref="AN80:AP80">
    <cfRule type="cellIs" dxfId="3199" priority="168" operator="greaterThan">
      <formula>20</formula>
    </cfRule>
  </conditionalFormatting>
  <conditionalFormatting sqref="AQ80">
    <cfRule type="cellIs" dxfId="3198" priority="167" operator="between">
      <formula>80</formula>
      <formula>120</formula>
    </cfRule>
  </conditionalFormatting>
  <conditionalFormatting sqref="AN82 AP82">
    <cfRule type="cellIs" dxfId="3197" priority="166" operator="greaterThan">
      <formula>20</formula>
    </cfRule>
  </conditionalFormatting>
  <conditionalFormatting sqref="AQ82">
    <cfRule type="cellIs" dxfId="3196" priority="165" operator="between">
      <formula>80</formula>
      <formula>120</formula>
    </cfRule>
  </conditionalFormatting>
  <conditionalFormatting sqref="AP86">
    <cfRule type="cellIs" dxfId="3195" priority="164" operator="greaterThan">
      <formula>20</formula>
    </cfRule>
  </conditionalFormatting>
  <conditionalFormatting sqref="AQ86">
    <cfRule type="cellIs" dxfId="3194" priority="163" operator="between">
      <formula>80</formula>
      <formula>120</formula>
    </cfRule>
  </conditionalFormatting>
  <conditionalFormatting sqref="AN88:AP88">
    <cfRule type="cellIs" dxfId="3193" priority="162" operator="greaterThan">
      <formula>20</formula>
    </cfRule>
  </conditionalFormatting>
  <conditionalFormatting sqref="AQ88">
    <cfRule type="cellIs" dxfId="3192" priority="161" operator="between">
      <formula>80</formula>
      <formula>120</formula>
    </cfRule>
  </conditionalFormatting>
  <conditionalFormatting sqref="AN81:AP81">
    <cfRule type="cellIs" dxfId="3191" priority="160" operator="greaterThan">
      <formula>20</formula>
    </cfRule>
  </conditionalFormatting>
  <conditionalFormatting sqref="AQ81">
    <cfRule type="cellIs" dxfId="3190" priority="159" operator="between">
      <formula>80</formula>
      <formula>120</formula>
    </cfRule>
  </conditionalFormatting>
  <conditionalFormatting sqref="AN83:AP83">
    <cfRule type="cellIs" dxfId="3189" priority="158" operator="greaterThan">
      <formula>20</formula>
    </cfRule>
  </conditionalFormatting>
  <conditionalFormatting sqref="AQ83">
    <cfRule type="cellIs" dxfId="3188" priority="157" operator="between">
      <formula>80</formula>
      <formula>120</formula>
    </cfRule>
  </conditionalFormatting>
  <conditionalFormatting sqref="AQ85">
    <cfRule type="cellIs" dxfId="3187" priority="156" operator="between">
      <formula>80</formula>
      <formula>120</formula>
    </cfRule>
  </conditionalFormatting>
  <conditionalFormatting sqref="AN85:AP85">
    <cfRule type="cellIs" dxfId="3186" priority="155" operator="greaterThan">
      <formula>20</formula>
    </cfRule>
  </conditionalFormatting>
  <conditionalFormatting sqref="AQ85">
    <cfRule type="cellIs" dxfId="3185" priority="154" operator="between">
      <formula>80</formula>
      <formula>120</formula>
    </cfRule>
  </conditionalFormatting>
  <conditionalFormatting sqref="AN84 AP84">
    <cfRule type="cellIs" dxfId="3184" priority="143" operator="greaterThan">
      <formula>20</formula>
    </cfRule>
  </conditionalFormatting>
  <conditionalFormatting sqref="AQ84">
    <cfRule type="cellIs" dxfId="3183" priority="142" operator="between">
      <formula>80</formula>
      <formula>120</formula>
    </cfRule>
  </conditionalFormatting>
  <conditionalFormatting sqref="AN81:AP81">
    <cfRule type="cellIs" dxfId="3182" priority="153" operator="greaterThan">
      <formula>20</formula>
    </cfRule>
  </conditionalFormatting>
  <conditionalFormatting sqref="AQ81">
    <cfRule type="cellIs" dxfId="3181" priority="152" operator="between">
      <formula>80</formula>
      <formula>120</formula>
    </cfRule>
  </conditionalFormatting>
  <conditionalFormatting sqref="AN83:AP83">
    <cfRule type="cellIs" dxfId="3180" priority="151" operator="greaterThan">
      <formula>20</formula>
    </cfRule>
  </conditionalFormatting>
  <conditionalFormatting sqref="AQ83">
    <cfRule type="cellIs" dxfId="3179" priority="150" operator="between">
      <formula>80</formula>
      <formula>120</formula>
    </cfRule>
  </conditionalFormatting>
  <conditionalFormatting sqref="AN87:AP87">
    <cfRule type="cellIs" dxfId="3178" priority="149" operator="greaterThan">
      <formula>20</formula>
    </cfRule>
  </conditionalFormatting>
  <conditionalFormatting sqref="AQ87">
    <cfRule type="cellIs" dxfId="3177" priority="148" operator="between">
      <formula>80</formula>
      <formula>120</formula>
    </cfRule>
  </conditionalFormatting>
  <conditionalFormatting sqref="AN80:AP80">
    <cfRule type="cellIs" dxfId="3176" priority="147" operator="greaterThan">
      <formula>20</formula>
    </cfRule>
  </conditionalFormatting>
  <conditionalFormatting sqref="AQ80">
    <cfRule type="cellIs" dxfId="3175" priority="146" operator="between">
      <formula>80</formula>
      <formula>120</formula>
    </cfRule>
  </conditionalFormatting>
  <conditionalFormatting sqref="AN82 AP82">
    <cfRule type="cellIs" dxfId="3174" priority="145" operator="greaterThan">
      <formula>20</formula>
    </cfRule>
  </conditionalFormatting>
  <conditionalFormatting sqref="AQ82">
    <cfRule type="cellIs" dxfId="3173" priority="144" operator="between">
      <formula>80</formula>
      <formula>120</formula>
    </cfRule>
  </conditionalFormatting>
  <conditionalFormatting sqref="AQ85">
    <cfRule type="cellIs" dxfId="3172" priority="141" operator="between">
      <formula>80</formula>
      <formula>120</formula>
    </cfRule>
  </conditionalFormatting>
  <conditionalFormatting sqref="AN85:AP85">
    <cfRule type="cellIs" dxfId="3171" priority="140" operator="greaterThan">
      <formula>20</formula>
    </cfRule>
  </conditionalFormatting>
  <conditionalFormatting sqref="AQ85">
    <cfRule type="cellIs" dxfId="3170" priority="139" operator="between">
      <formula>80</formula>
      <formula>120</formula>
    </cfRule>
  </conditionalFormatting>
  <conditionalFormatting sqref="AN80:AP80">
    <cfRule type="cellIs" dxfId="3169" priority="128" operator="greaterThan">
      <formula>20</formula>
    </cfRule>
  </conditionalFormatting>
  <conditionalFormatting sqref="AQ80">
    <cfRule type="cellIs" dxfId="3168" priority="127" operator="between">
      <formula>80</formula>
      <formula>120</formula>
    </cfRule>
  </conditionalFormatting>
  <conditionalFormatting sqref="AN81:AP81">
    <cfRule type="cellIs" dxfId="3167" priority="138" operator="greaterThan">
      <formula>20</formula>
    </cfRule>
  </conditionalFormatting>
  <conditionalFormatting sqref="AQ81">
    <cfRule type="cellIs" dxfId="3166" priority="137" operator="between">
      <formula>80</formula>
      <formula>120</formula>
    </cfRule>
  </conditionalFormatting>
  <conditionalFormatting sqref="AN83:AP83">
    <cfRule type="cellIs" dxfId="3165" priority="136" operator="greaterThan">
      <formula>20</formula>
    </cfRule>
  </conditionalFormatting>
  <conditionalFormatting sqref="AQ83">
    <cfRule type="cellIs" dxfId="3164" priority="135" operator="between">
      <formula>80</formula>
      <formula>120</formula>
    </cfRule>
  </conditionalFormatting>
  <conditionalFormatting sqref="AN80:AP80">
    <cfRule type="cellIs" dxfId="3163" priority="134" operator="greaterThan">
      <formula>20</formula>
    </cfRule>
  </conditionalFormatting>
  <conditionalFormatting sqref="AQ80">
    <cfRule type="cellIs" dxfId="3162" priority="133" operator="between">
      <formula>80</formula>
      <formula>120</formula>
    </cfRule>
  </conditionalFormatting>
  <conditionalFormatting sqref="AN82 AP82">
    <cfRule type="cellIs" dxfId="3161" priority="132" operator="greaterThan">
      <formula>20</formula>
    </cfRule>
  </conditionalFormatting>
  <conditionalFormatting sqref="AQ82">
    <cfRule type="cellIs" dxfId="3160" priority="131" operator="between">
      <formula>80</formula>
      <formula>120</formula>
    </cfRule>
  </conditionalFormatting>
  <conditionalFormatting sqref="AN84 AP84">
    <cfRule type="cellIs" dxfId="3159" priority="130" operator="greaterThan">
      <formula>20</formula>
    </cfRule>
  </conditionalFormatting>
  <conditionalFormatting sqref="AQ84">
    <cfRule type="cellIs" dxfId="3158" priority="129" operator="between">
      <formula>80</formula>
      <formula>120</formula>
    </cfRule>
  </conditionalFormatting>
  <conditionalFormatting sqref="AN82 AP82">
    <cfRule type="cellIs" dxfId="3157" priority="126" operator="greaterThan">
      <formula>20</formula>
    </cfRule>
  </conditionalFormatting>
  <conditionalFormatting sqref="AQ82">
    <cfRule type="cellIs" dxfId="3156" priority="125" operator="between">
      <formula>80</formula>
      <formula>120</formula>
    </cfRule>
  </conditionalFormatting>
  <conditionalFormatting sqref="AN84 AP84">
    <cfRule type="cellIs" dxfId="3155" priority="124" operator="greaterThan">
      <formula>20</formula>
    </cfRule>
  </conditionalFormatting>
  <conditionalFormatting sqref="AQ84">
    <cfRule type="cellIs" dxfId="3154" priority="123" operator="between">
      <formula>80</formula>
      <formula>120</formula>
    </cfRule>
  </conditionalFormatting>
  <conditionalFormatting sqref="AN81:AP81">
    <cfRule type="cellIs" dxfId="3153" priority="122" operator="greaterThan">
      <formula>20</formula>
    </cfRule>
  </conditionalFormatting>
  <conditionalFormatting sqref="AQ81">
    <cfRule type="cellIs" dxfId="3152" priority="121" operator="between">
      <formula>80</formula>
      <formula>120</formula>
    </cfRule>
  </conditionalFormatting>
  <conditionalFormatting sqref="AN83:AP83">
    <cfRule type="cellIs" dxfId="3151" priority="120" operator="greaterThan">
      <formula>20</formula>
    </cfRule>
  </conditionalFormatting>
  <conditionalFormatting sqref="AQ83">
    <cfRule type="cellIs" dxfId="3150" priority="119" operator="between">
      <formula>80</formula>
      <formula>120</formula>
    </cfRule>
  </conditionalFormatting>
  <conditionalFormatting sqref="AN85:AP85">
    <cfRule type="cellIs" dxfId="3149" priority="118" operator="greaterThan">
      <formula>20</formula>
    </cfRule>
  </conditionalFormatting>
  <conditionalFormatting sqref="AQ85">
    <cfRule type="cellIs" dxfId="3148" priority="117" operator="between">
      <formula>80</formula>
      <formula>120</formula>
    </cfRule>
  </conditionalFormatting>
  <conditionalFormatting sqref="AN79">
    <cfRule type="cellIs" dxfId="3147" priority="116" operator="greaterThan">
      <formula>20</formula>
    </cfRule>
  </conditionalFormatting>
  <conditionalFormatting sqref="AQ85">
    <cfRule type="cellIs" dxfId="3146" priority="115" operator="between">
      <formula>80</formula>
      <formula>120</formula>
    </cfRule>
  </conditionalFormatting>
  <conditionalFormatting sqref="AN85:AP85">
    <cfRule type="cellIs" dxfId="3145" priority="114" operator="greaterThan">
      <formula>20</formula>
    </cfRule>
  </conditionalFormatting>
  <conditionalFormatting sqref="AQ85">
    <cfRule type="cellIs" dxfId="3144" priority="113" operator="between">
      <formula>80</formula>
      <formula>120</formula>
    </cfRule>
  </conditionalFormatting>
  <conditionalFormatting sqref="AN79">
    <cfRule type="cellIs" dxfId="3143" priority="112" operator="greaterThan">
      <formula>20</formula>
    </cfRule>
  </conditionalFormatting>
  <conditionalFormatting sqref="AN81:AP81">
    <cfRule type="cellIs" dxfId="3142" priority="111" operator="greaterThan">
      <formula>20</formula>
    </cfRule>
  </conditionalFormatting>
  <conditionalFormatting sqref="AQ81">
    <cfRule type="cellIs" dxfId="3141" priority="110" operator="between">
      <formula>80</formula>
      <formula>120</formula>
    </cfRule>
  </conditionalFormatting>
  <conditionalFormatting sqref="AN83:AP83">
    <cfRule type="cellIs" dxfId="3140" priority="109" operator="greaterThan">
      <formula>20</formula>
    </cfRule>
  </conditionalFormatting>
  <conditionalFormatting sqref="AQ83">
    <cfRule type="cellIs" dxfId="3139" priority="108" operator="between">
      <formula>80</formula>
      <formula>120</formula>
    </cfRule>
  </conditionalFormatting>
  <conditionalFormatting sqref="AN82 AP82">
    <cfRule type="cellIs" dxfId="3138" priority="107" operator="greaterThan">
      <formula>20</formula>
    </cfRule>
  </conditionalFormatting>
  <conditionalFormatting sqref="AQ82">
    <cfRule type="cellIs" dxfId="3137" priority="106" operator="between">
      <formula>80</formula>
      <formula>120</formula>
    </cfRule>
  </conditionalFormatting>
  <conditionalFormatting sqref="AN84 AP84">
    <cfRule type="cellIs" dxfId="3136" priority="105" operator="greaterThan">
      <formula>20</formula>
    </cfRule>
  </conditionalFormatting>
  <conditionalFormatting sqref="AQ84">
    <cfRule type="cellIs" dxfId="3135" priority="104" operator="between">
      <formula>80</formula>
      <formula>120</formula>
    </cfRule>
  </conditionalFormatting>
  <conditionalFormatting sqref="AQ86">
    <cfRule type="cellIs" dxfId="3134" priority="103" operator="between">
      <formula>80</formula>
      <formula>120</formula>
    </cfRule>
  </conditionalFormatting>
  <conditionalFormatting sqref="AP86">
    <cfRule type="cellIs" dxfId="3133" priority="102" operator="greaterThan">
      <formula>20</formula>
    </cfRule>
  </conditionalFormatting>
  <conditionalFormatting sqref="AQ86">
    <cfRule type="cellIs" dxfId="3132" priority="101" operator="between">
      <formula>80</formula>
      <formula>120</formula>
    </cfRule>
  </conditionalFormatting>
  <conditionalFormatting sqref="AN85:AP85">
    <cfRule type="cellIs" dxfId="3131" priority="92" operator="greaterThan">
      <formula>20</formula>
    </cfRule>
  </conditionalFormatting>
  <conditionalFormatting sqref="AQ85">
    <cfRule type="cellIs" dxfId="3130" priority="91" operator="between">
      <formula>80</formula>
      <formula>120</formula>
    </cfRule>
  </conditionalFormatting>
  <conditionalFormatting sqref="AN82 AP82">
    <cfRule type="cellIs" dxfId="3129" priority="100" operator="greaterThan">
      <formula>20</formula>
    </cfRule>
  </conditionalFormatting>
  <conditionalFormatting sqref="AQ82">
    <cfRule type="cellIs" dxfId="3128" priority="99" operator="between">
      <formula>80</formula>
      <formula>120</formula>
    </cfRule>
  </conditionalFormatting>
  <conditionalFormatting sqref="AN84 AP84">
    <cfRule type="cellIs" dxfId="3127" priority="98" operator="greaterThan">
      <formula>20</formula>
    </cfRule>
  </conditionalFormatting>
  <conditionalFormatting sqref="AQ84">
    <cfRule type="cellIs" dxfId="3126" priority="97" operator="between">
      <formula>80</formula>
      <formula>120</formula>
    </cfRule>
  </conditionalFormatting>
  <conditionalFormatting sqref="AN81:AP81">
    <cfRule type="cellIs" dxfId="3125" priority="96" operator="greaterThan">
      <formula>20</formula>
    </cfRule>
  </conditionalFormatting>
  <conditionalFormatting sqref="AQ81">
    <cfRule type="cellIs" dxfId="3124" priority="95" operator="between">
      <formula>80</formula>
      <formula>120</formula>
    </cfRule>
  </conditionalFormatting>
  <conditionalFormatting sqref="AN83:AP83">
    <cfRule type="cellIs" dxfId="3123" priority="94" operator="greaterThan">
      <formula>20</formula>
    </cfRule>
  </conditionalFormatting>
  <conditionalFormatting sqref="AQ83">
    <cfRule type="cellIs" dxfId="3122" priority="93" operator="between">
      <formula>80</formula>
      <formula>120</formula>
    </cfRule>
  </conditionalFormatting>
  <conditionalFormatting sqref="AQ86">
    <cfRule type="cellIs" dxfId="3121" priority="90" operator="between">
      <formula>80</formula>
      <formula>120</formula>
    </cfRule>
  </conditionalFormatting>
  <conditionalFormatting sqref="AP86">
    <cfRule type="cellIs" dxfId="3120" priority="89" operator="greaterThan">
      <formula>20</formula>
    </cfRule>
  </conditionalFormatting>
  <conditionalFormatting sqref="AQ86">
    <cfRule type="cellIs" dxfId="3119" priority="88" operator="between">
      <formula>80</formula>
      <formula>120</formula>
    </cfRule>
  </conditionalFormatting>
  <conditionalFormatting sqref="AN81:AP81">
    <cfRule type="cellIs" dxfId="3118" priority="77" operator="greaterThan">
      <formula>20</formula>
    </cfRule>
  </conditionalFormatting>
  <conditionalFormatting sqref="AQ81">
    <cfRule type="cellIs" dxfId="3117" priority="76" operator="between">
      <formula>80</formula>
      <formula>120</formula>
    </cfRule>
  </conditionalFormatting>
  <conditionalFormatting sqref="AN82 AP82">
    <cfRule type="cellIs" dxfId="3116" priority="87" operator="greaterThan">
      <formula>20</formula>
    </cfRule>
  </conditionalFormatting>
  <conditionalFormatting sqref="AQ82">
    <cfRule type="cellIs" dxfId="3115" priority="86" operator="between">
      <formula>80</formula>
      <formula>120</formula>
    </cfRule>
  </conditionalFormatting>
  <conditionalFormatting sqref="AN84 AP84">
    <cfRule type="cellIs" dxfId="3114" priority="85" operator="greaterThan">
      <formula>20</formula>
    </cfRule>
  </conditionalFormatting>
  <conditionalFormatting sqref="AQ84">
    <cfRule type="cellIs" dxfId="3113" priority="84" operator="between">
      <formula>80</formula>
      <formula>120</formula>
    </cfRule>
  </conditionalFormatting>
  <conditionalFormatting sqref="AN81:AP81">
    <cfRule type="cellIs" dxfId="3112" priority="83" operator="greaterThan">
      <formula>20</formula>
    </cfRule>
  </conditionalFormatting>
  <conditionalFormatting sqref="AQ81">
    <cfRule type="cellIs" dxfId="3111" priority="82" operator="between">
      <formula>80</formula>
      <formula>120</formula>
    </cfRule>
  </conditionalFormatting>
  <conditionalFormatting sqref="AN83:AP83">
    <cfRule type="cellIs" dxfId="3110" priority="81" operator="greaterThan">
      <formula>20</formula>
    </cfRule>
  </conditionalFormatting>
  <conditionalFormatting sqref="AQ83">
    <cfRule type="cellIs" dxfId="3109" priority="80" operator="between">
      <formula>80</formula>
      <formula>120</formula>
    </cfRule>
  </conditionalFormatting>
  <conditionalFormatting sqref="AN85:AP85">
    <cfRule type="cellIs" dxfId="3108" priority="79" operator="greaterThan">
      <formula>20</formula>
    </cfRule>
  </conditionalFormatting>
  <conditionalFormatting sqref="AQ85">
    <cfRule type="cellIs" dxfId="3107" priority="78" operator="between">
      <formula>80</formula>
      <formula>120</formula>
    </cfRule>
  </conditionalFormatting>
  <conditionalFormatting sqref="AN83:AP83">
    <cfRule type="cellIs" dxfId="3106" priority="75" operator="greaterThan">
      <formula>20</formula>
    </cfRule>
  </conditionalFormatting>
  <conditionalFormatting sqref="AQ83">
    <cfRule type="cellIs" dxfId="3105" priority="74" operator="between">
      <formula>80</formula>
      <formula>120</formula>
    </cfRule>
  </conditionalFormatting>
  <conditionalFormatting sqref="AN85:AP85">
    <cfRule type="cellIs" dxfId="3104" priority="73" operator="greaterThan">
      <formula>20</formula>
    </cfRule>
  </conditionalFormatting>
  <conditionalFormatting sqref="AQ85">
    <cfRule type="cellIs" dxfId="3103" priority="72" operator="between">
      <formula>80</formula>
      <formula>120</formula>
    </cfRule>
  </conditionalFormatting>
  <conditionalFormatting sqref="AN82 AP82">
    <cfRule type="cellIs" dxfId="3102" priority="71" operator="greaterThan">
      <formula>20</formula>
    </cfRule>
  </conditionalFormatting>
  <conditionalFormatting sqref="AQ82">
    <cfRule type="cellIs" dxfId="3101" priority="70" operator="between">
      <formula>80</formula>
      <formula>120</formula>
    </cfRule>
  </conditionalFormatting>
  <conditionalFormatting sqref="AN84 AP84">
    <cfRule type="cellIs" dxfId="3100" priority="69" operator="greaterThan">
      <formula>20</formula>
    </cfRule>
  </conditionalFormatting>
  <conditionalFormatting sqref="AQ84">
    <cfRule type="cellIs" dxfId="3099" priority="68" operator="between">
      <formula>80</formula>
      <formula>120</formula>
    </cfRule>
  </conditionalFormatting>
  <conditionalFormatting sqref="AP86">
    <cfRule type="cellIs" dxfId="3098" priority="67" operator="greaterThan">
      <formula>20</formula>
    </cfRule>
  </conditionalFormatting>
  <conditionalFormatting sqref="AQ86">
    <cfRule type="cellIs" dxfId="3097" priority="66" operator="between">
      <formula>80</formula>
      <formula>120</formula>
    </cfRule>
  </conditionalFormatting>
  <conditionalFormatting sqref="AN80:AP80">
    <cfRule type="cellIs" dxfId="3096" priority="65" operator="greaterThan">
      <formula>20</formula>
    </cfRule>
  </conditionalFormatting>
  <conditionalFormatting sqref="AQ80">
    <cfRule type="cellIs" dxfId="3095" priority="64" operator="between">
      <formula>80</formula>
      <formula>120</formula>
    </cfRule>
  </conditionalFormatting>
  <conditionalFormatting sqref="AO46 AP43 AO48:AP49 AO51:AP51 AP50 AO53:AP53 AP52 AO55:AP56 AP54">
    <cfRule type="cellIs" dxfId="3094" priority="63" operator="greaterThan">
      <formula>20</formula>
    </cfRule>
  </conditionalFormatting>
  <conditionalFormatting sqref="AQ43 AQ48:AQ56">
    <cfRule type="cellIs" dxfId="3093" priority="62" operator="between">
      <formula>80</formula>
      <formula>120</formula>
    </cfRule>
  </conditionalFormatting>
  <conditionalFormatting sqref="AO44:AP44">
    <cfRule type="cellIs" dxfId="3092" priority="59" operator="greaterThan">
      <formula>20</formula>
    </cfRule>
  </conditionalFormatting>
  <conditionalFormatting sqref="AQ44">
    <cfRule type="cellIs" dxfId="3091" priority="58" operator="between">
      <formula>80</formula>
      <formula>120</formula>
    </cfRule>
  </conditionalFormatting>
  <conditionalFormatting sqref="AO42:AP42">
    <cfRule type="cellIs" dxfId="3090" priority="61" operator="greaterThan">
      <formula>20</formula>
    </cfRule>
  </conditionalFormatting>
  <conditionalFormatting sqref="AQ42">
    <cfRule type="cellIs" dxfId="3089" priority="60" operator="between">
      <formula>80</formula>
      <formula>120</formula>
    </cfRule>
  </conditionalFormatting>
  <conditionalFormatting sqref="AO40:AP40">
    <cfRule type="cellIs" dxfId="3088" priority="57" operator="greaterThan">
      <formula>20</formula>
    </cfRule>
  </conditionalFormatting>
  <conditionalFormatting sqref="AQ40">
    <cfRule type="cellIs" dxfId="3087" priority="56" operator="between">
      <formula>80</formula>
      <formula>120</formula>
    </cfRule>
  </conditionalFormatting>
  <conditionalFormatting sqref="AP35">
    <cfRule type="cellIs" dxfId="3086" priority="55" operator="greaterThan">
      <formula>20</formula>
    </cfRule>
  </conditionalFormatting>
  <conditionalFormatting sqref="AQ35">
    <cfRule type="cellIs" dxfId="3085" priority="54" operator="between">
      <formula>80</formula>
      <formula>120</formula>
    </cfRule>
  </conditionalFormatting>
  <conditionalFormatting sqref="AQ35">
    <cfRule type="cellIs" dxfId="3084" priority="53" operator="between">
      <formula>80</formula>
      <formula>120</formula>
    </cfRule>
  </conditionalFormatting>
  <conditionalFormatting sqref="AP37">
    <cfRule type="cellIs" dxfId="3083" priority="52" operator="greaterThan">
      <formula>20</formula>
    </cfRule>
  </conditionalFormatting>
  <conditionalFormatting sqref="AO68:AP68 AO58:AP58 AO70:AP70 AP73 AP57 AO60:AP60 AP59 AO62:AP62 AP61 AO64:AP64 AP63 AO66:AP66 AP65 AP71">
    <cfRule type="cellIs" dxfId="3082" priority="51" operator="greaterThan">
      <formula>20</formula>
    </cfRule>
  </conditionalFormatting>
  <conditionalFormatting sqref="AQ73 AQ57:AQ66 AQ70:AQ71 AQ68">
    <cfRule type="cellIs" dxfId="3081" priority="50" operator="between">
      <formula>80</formula>
      <formula>120</formula>
    </cfRule>
  </conditionalFormatting>
  <conditionalFormatting sqref="AO78 AP75">
    <cfRule type="cellIs" dxfId="3080" priority="49" operator="greaterThan">
      <formula>20</formula>
    </cfRule>
  </conditionalFormatting>
  <conditionalFormatting sqref="AQ75">
    <cfRule type="cellIs" dxfId="3079" priority="48" operator="between">
      <formula>80</formula>
      <formula>120</formula>
    </cfRule>
  </conditionalFormatting>
  <conditionalFormatting sqref="AO76:AP76">
    <cfRule type="cellIs" dxfId="3078" priority="45" operator="greaterThan">
      <formula>20</formula>
    </cfRule>
  </conditionalFormatting>
  <conditionalFormatting sqref="AQ76">
    <cfRule type="cellIs" dxfId="3077" priority="44" operator="between">
      <formula>80</formula>
      <formula>120</formula>
    </cfRule>
  </conditionalFormatting>
  <conditionalFormatting sqref="AO74:AP74">
    <cfRule type="cellIs" dxfId="3076" priority="47" operator="greaterThan">
      <formula>20</formula>
    </cfRule>
  </conditionalFormatting>
  <conditionalFormatting sqref="AQ74">
    <cfRule type="cellIs" dxfId="3075" priority="46" operator="between">
      <formula>80</formula>
      <formula>120</formula>
    </cfRule>
  </conditionalFormatting>
  <conditionalFormatting sqref="AO72:AP72">
    <cfRule type="cellIs" dxfId="3074" priority="43" operator="greaterThan">
      <formula>20</formula>
    </cfRule>
  </conditionalFormatting>
  <conditionalFormatting sqref="AQ72">
    <cfRule type="cellIs" dxfId="3073" priority="42" operator="between">
      <formula>80</formula>
      <formula>120</formula>
    </cfRule>
  </conditionalFormatting>
  <conditionalFormatting sqref="AP67">
    <cfRule type="cellIs" dxfId="3072" priority="41" operator="greaterThan">
      <formula>20</formula>
    </cfRule>
  </conditionalFormatting>
  <conditionalFormatting sqref="AQ67">
    <cfRule type="cellIs" dxfId="3071" priority="40" operator="between">
      <formula>80</formula>
      <formula>120</formula>
    </cfRule>
  </conditionalFormatting>
  <conditionalFormatting sqref="AQ67">
    <cfRule type="cellIs" dxfId="3070" priority="39" operator="between">
      <formula>80</formula>
      <formula>120</formula>
    </cfRule>
  </conditionalFormatting>
  <conditionalFormatting sqref="AP69">
    <cfRule type="cellIs" dxfId="3069" priority="38" operator="greaterThan">
      <formula>20</formula>
    </cfRule>
  </conditionalFormatting>
  <conditionalFormatting sqref="AO50">
    <cfRule type="cellIs" dxfId="3068" priority="37" operator="greaterThan">
      <formula>20</formula>
    </cfRule>
  </conditionalFormatting>
  <conditionalFormatting sqref="AO82">
    <cfRule type="cellIs" dxfId="3067" priority="36" operator="greaterThan">
      <formula>20</formula>
    </cfRule>
  </conditionalFormatting>
  <conditionalFormatting sqref="AP45:AP46">
    <cfRule type="cellIs" dxfId="3066" priority="35" operator="greaterThan">
      <formula>20</formula>
    </cfRule>
  </conditionalFormatting>
  <conditionalFormatting sqref="AQ46:AQ47">
    <cfRule type="cellIs" dxfId="3065" priority="34" operator="between">
      <formula>80</formula>
      <formula>120</formula>
    </cfRule>
  </conditionalFormatting>
  <conditionalFormatting sqref="AP47">
    <cfRule type="cellIs" dxfId="3064" priority="33" operator="greaterThan">
      <formula>20</formula>
    </cfRule>
  </conditionalFormatting>
  <conditionalFormatting sqref="AQ45">
    <cfRule type="cellIs" dxfId="3063" priority="32" operator="between">
      <formula>80</formula>
      <formula>120</formula>
    </cfRule>
  </conditionalFormatting>
  <conditionalFormatting sqref="AQ45">
    <cfRule type="cellIs" dxfId="3062" priority="31" operator="between">
      <formula>80</formula>
      <formula>120</formula>
    </cfRule>
  </conditionalFormatting>
  <conditionalFormatting sqref="AK47 AP47 AU47 AZ47 AK79">
    <cfRule type="cellIs" dxfId="3061" priority="30" operator="lessThan">
      <formula>20</formula>
    </cfRule>
  </conditionalFormatting>
  <conditionalFormatting sqref="AJ47 AJ45 AJ43 AJ41 AJ39 AJ37 AJ35 AJ33 AJ31 AJ29 AJ27 AJ25">
    <cfRule type="cellIs" dxfId="3060" priority="29" operator="greaterThan">
      <formula>20</formula>
    </cfRule>
  </conditionalFormatting>
  <conditionalFormatting sqref="AJ79 AJ77 AJ75 AJ73 AJ71 AJ69 AJ67 AJ65 AJ63 AJ61 AJ59 AJ57 AJ54 AJ52">
    <cfRule type="cellIs" dxfId="3059" priority="28" operator="greaterThan">
      <formula>20</formula>
    </cfRule>
  </conditionalFormatting>
  <conditionalFormatting sqref="AJ86 AJ84">
    <cfRule type="cellIs" dxfId="3058" priority="27" operator="greaterThan">
      <formula>20</formula>
    </cfRule>
  </conditionalFormatting>
  <conditionalFormatting sqref="AK79">
    <cfRule type="cellIs" dxfId="3057" priority="26" operator="greaterThan">
      <formula>20</formula>
    </cfRule>
  </conditionalFormatting>
  <conditionalFormatting sqref="AL77">
    <cfRule type="cellIs" dxfId="3056" priority="25" operator="between">
      <formula>80</formula>
      <formula>120</formula>
    </cfRule>
  </conditionalFormatting>
  <conditionalFormatting sqref="AO47 AO45 AO43 AO41 AO39 AO37 AO35 AO33 AO31 AO29 AO27 AO25">
    <cfRule type="cellIs" dxfId="3055" priority="24" operator="greaterThan">
      <formula>20</formula>
    </cfRule>
  </conditionalFormatting>
  <conditionalFormatting sqref="AO86 AO84 AO79 AO77 AO75 AO73 AO71 AO69 AO67 AO65 AO63 AO61 AO59 AO57 AO54 AO52">
    <cfRule type="cellIs" dxfId="3054" priority="23" operator="greaterThan">
      <formula>20</formula>
    </cfRule>
  </conditionalFormatting>
  <conditionalFormatting sqref="AP77:AP78">
    <cfRule type="cellIs" dxfId="3053" priority="22" operator="greaterThan">
      <formula>20</formula>
    </cfRule>
  </conditionalFormatting>
  <conditionalFormatting sqref="AQ78:AQ79">
    <cfRule type="cellIs" dxfId="3052" priority="21" operator="between">
      <formula>80</formula>
      <formula>120</formula>
    </cfRule>
  </conditionalFormatting>
  <conditionalFormatting sqref="AP79">
    <cfRule type="cellIs" dxfId="3051" priority="20" operator="greaterThan">
      <formula>20</formula>
    </cfRule>
  </conditionalFormatting>
  <conditionalFormatting sqref="AQ77">
    <cfRule type="cellIs" dxfId="3050" priority="19" operator="between">
      <formula>80</formula>
      <formula>120</formula>
    </cfRule>
  </conditionalFormatting>
  <conditionalFormatting sqref="AQ77">
    <cfRule type="cellIs" dxfId="3049" priority="18" operator="between">
      <formula>80</formula>
      <formula>120</formula>
    </cfRule>
  </conditionalFormatting>
  <conditionalFormatting sqref="AP79">
    <cfRule type="cellIs" dxfId="3048" priority="17" operator="lessThan">
      <formula>20</formula>
    </cfRule>
  </conditionalFormatting>
  <conditionalFormatting sqref="AT86 AT84 AT79 AT77 AT75 AT73 AT71 AT69 AT67 AT65 AT63 AT61 AT59 AT57 AT54 AT52 AT47 AT45 AT43 AT41 AT39 AT37 AT35 AT33 AT31 AT29 AT27 AT25">
    <cfRule type="cellIs" dxfId="3047" priority="16" operator="greaterThan">
      <formula>20</formula>
    </cfRule>
  </conditionalFormatting>
  <conditionalFormatting sqref="AU77:AU78">
    <cfRule type="cellIs" dxfId="3046" priority="15" operator="greaterThan">
      <formula>20</formula>
    </cfRule>
  </conditionalFormatting>
  <conditionalFormatting sqref="AV78:AV79">
    <cfRule type="cellIs" dxfId="3045" priority="14" operator="between">
      <formula>80</formula>
      <formula>120</formula>
    </cfRule>
  </conditionalFormatting>
  <conditionalFormatting sqref="AU79">
    <cfRule type="cellIs" dxfId="3044" priority="13" operator="greaterThan">
      <formula>20</formula>
    </cfRule>
  </conditionalFormatting>
  <conditionalFormatting sqref="AV77">
    <cfRule type="cellIs" dxfId="3043" priority="12" operator="between">
      <formula>80</formula>
      <formula>120</formula>
    </cfRule>
  </conditionalFormatting>
  <conditionalFormatting sqref="AV77">
    <cfRule type="cellIs" dxfId="3042" priority="11" operator="between">
      <formula>80</formula>
      <formula>120</formula>
    </cfRule>
  </conditionalFormatting>
  <conditionalFormatting sqref="AU79">
    <cfRule type="cellIs" dxfId="3041" priority="10" operator="lessThan">
      <formula>20</formula>
    </cfRule>
  </conditionalFormatting>
  <conditionalFormatting sqref="AY86 AY84 AY79 AY77 AY75 AY73 AY71 AY69 AY67 AY65 AY63 AY61 AY59 AY57 AY54 AY52 AY47 AY45 AY43 AY41 AY39 AY37 AY35 AY33 AY31 AY29 AY27 AY25">
    <cfRule type="cellIs" dxfId="3040" priority="9" operator="greaterThan">
      <formula>20</formula>
    </cfRule>
  </conditionalFormatting>
  <conditionalFormatting sqref="AZ77:AZ78">
    <cfRule type="cellIs" dxfId="3039" priority="8" operator="greaterThan">
      <formula>20</formula>
    </cfRule>
  </conditionalFormatting>
  <conditionalFormatting sqref="BA79">
    <cfRule type="cellIs" dxfId="3038" priority="7" operator="between">
      <formula>80</formula>
      <formula>120</formula>
    </cfRule>
  </conditionalFormatting>
  <conditionalFormatting sqref="AZ79">
    <cfRule type="cellIs" dxfId="3037" priority="6" operator="greaterThan">
      <formula>20</formula>
    </cfRule>
  </conditionalFormatting>
  <conditionalFormatting sqref="BA78">
    <cfRule type="cellIs" dxfId="3036" priority="5" operator="between">
      <formula>80</formula>
      <formula>120</formula>
    </cfRule>
  </conditionalFormatting>
  <conditionalFormatting sqref="BA78">
    <cfRule type="cellIs" dxfId="3035" priority="4" operator="between">
      <formula>80</formula>
      <formula>120</formula>
    </cfRule>
  </conditionalFormatting>
  <conditionalFormatting sqref="BA77">
    <cfRule type="cellIs" dxfId="3034" priority="3" operator="between">
      <formula>80</formula>
      <formula>120</formula>
    </cfRule>
  </conditionalFormatting>
  <conditionalFormatting sqref="BA77">
    <cfRule type="cellIs" dxfId="3033" priority="2" operator="between">
      <formula>80</formula>
      <formula>120</formula>
    </cfRule>
  </conditionalFormatting>
  <conditionalFormatting sqref="AZ79">
    <cfRule type="cellIs" dxfId="3032" priority="1" operator="lessThan">
      <formula>20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opLeftCell="A40" workbookViewId="0">
      <selection activeCell="A84" activeCellId="2" sqref="A22:XFD23 A52:XFD53 A84:XFD85"/>
    </sheetView>
  </sheetViews>
  <sheetFormatPr defaultRowHeight="14.5" x14ac:dyDescent="0.35"/>
  <cols>
    <col min="3" max="3" width="26.36328125" customWidth="1"/>
    <col min="5" max="5" width="11.81640625" bestFit="1" customWidth="1"/>
    <col min="7" max="7" width="12" customWidth="1"/>
    <col min="9" max="9" width="11.6328125" customWidth="1"/>
  </cols>
  <sheetData>
    <row r="1" spans="1:58" ht="29" x14ac:dyDescent="0.35">
      <c r="A1" t="s">
        <v>209</v>
      </c>
      <c r="D1" t="s">
        <v>210</v>
      </c>
      <c r="E1" s="1" t="s">
        <v>12</v>
      </c>
      <c r="F1" t="s">
        <v>211</v>
      </c>
      <c r="G1" s="1" t="s">
        <v>13</v>
      </c>
      <c r="H1" t="s">
        <v>212</v>
      </c>
      <c r="I1" s="1" t="s">
        <v>14</v>
      </c>
    </row>
    <row r="2" spans="1:58" x14ac:dyDescent="0.35">
      <c r="D2">
        <v>0</v>
      </c>
      <c r="E2">
        <f>I16</f>
        <v>53</v>
      </c>
      <c r="F2">
        <v>0</v>
      </c>
      <c r="G2" s="1">
        <f>J16</f>
        <v>117</v>
      </c>
      <c r="H2">
        <v>0</v>
      </c>
      <c r="I2" s="1">
        <f>L16</f>
        <v>47</v>
      </c>
    </row>
    <row r="3" spans="1:58" x14ac:dyDescent="0.35">
      <c r="D3">
        <f>5*G17/1000</f>
        <v>5.0000000000000001E-4</v>
      </c>
      <c r="E3">
        <f>I17</f>
        <v>857</v>
      </c>
      <c r="F3">
        <f>10*H17/1000</f>
        <v>1E-3</v>
      </c>
      <c r="G3" s="1">
        <f t="shared" ref="G3:G7" si="0">J17</f>
        <v>1785</v>
      </c>
      <c r="H3">
        <f>0.5*H17/1000</f>
        <v>5.0000000000000002E-5</v>
      </c>
      <c r="I3" s="1">
        <f t="shared" ref="I3:I7" si="1">L17</f>
        <v>875</v>
      </c>
    </row>
    <row r="4" spans="1:58" x14ac:dyDescent="0.35">
      <c r="D4">
        <f t="shared" ref="D4:D7" si="2">5*G18/1000</f>
        <v>1.5E-3</v>
      </c>
      <c r="E4">
        <f t="shared" ref="E4:E7" si="3">I18</f>
        <v>2729</v>
      </c>
      <c r="F4">
        <f t="shared" ref="F4:F7" si="4">10*H18/1000</f>
        <v>3.0000000000000001E-3</v>
      </c>
      <c r="G4" s="1">
        <f t="shared" si="0"/>
        <v>5631</v>
      </c>
      <c r="H4">
        <f t="shared" ref="H4:H7" si="5">0.5*H18/1000</f>
        <v>1.4999999999999999E-4</v>
      </c>
      <c r="I4" s="1">
        <f t="shared" si="1"/>
        <v>2559</v>
      </c>
    </row>
    <row r="5" spans="1:58" x14ac:dyDescent="0.35">
      <c r="D5">
        <f t="shared" si="2"/>
        <v>2.5000000000000001E-3</v>
      </c>
      <c r="E5">
        <f t="shared" si="3"/>
        <v>4610</v>
      </c>
      <c r="F5">
        <f t="shared" si="4"/>
        <v>5.0000000000000001E-3</v>
      </c>
      <c r="G5" s="1">
        <f t="shared" si="0"/>
        <v>9535</v>
      </c>
      <c r="H5">
        <f t="shared" si="5"/>
        <v>2.5000000000000001E-4</v>
      </c>
      <c r="I5" s="1">
        <f t="shared" si="1"/>
        <v>4234</v>
      </c>
    </row>
    <row r="6" spans="1:58" x14ac:dyDescent="0.35">
      <c r="D6">
        <f t="shared" si="2"/>
        <v>3.5000000000000001E-3</v>
      </c>
      <c r="E6">
        <f t="shared" si="3"/>
        <v>6601</v>
      </c>
      <c r="F6">
        <f t="shared" si="4"/>
        <v>7.0000000000000001E-3</v>
      </c>
      <c r="G6" s="1">
        <f t="shared" si="0"/>
        <v>13362</v>
      </c>
      <c r="H6">
        <f t="shared" si="5"/>
        <v>3.5E-4</v>
      </c>
      <c r="I6" s="1">
        <f t="shared" si="1"/>
        <v>5963</v>
      </c>
    </row>
    <row r="7" spans="1:58" x14ac:dyDescent="0.35">
      <c r="D7">
        <f t="shared" si="2"/>
        <v>4.4999999999999997E-3</v>
      </c>
      <c r="E7">
        <f t="shared" si="3"/>
        <v>8506</v>
      </c>
      <c r="F7">
        <f t="shared" si="4"/>
        <v>8.9999999999999993E-3</v>
      </c>
      <c r="G7" s="1">
        <f t="shared" si="0"/>
        <v>16700</v>
      </c>
      <c r="H7">
        <f t="shared" si="5"/>
        <v>4.4999999999999999E-4</v>
      </c>
      <c r="I7" s="1">
        <f t="shared" si="1"/>
        <v>7646</v>
      </c>
    </row>
    <row r="8" spans="1:58" x14ac:dyDescent="0.35">
      <c r="C8" t="s">
        <v>207</v>
      </c>
      <c r="E8">
        <f>SLOPE(D2:D7,E2:E7)</f>
        <v>5.2840871452086676E-7</v>
      </c>
      <c r="G8">
        <f>SLOPE(F2:F7,G2:G7)</f>
        <v>5.3420024484819364E-7</v>
      </c>
      <c r="I8">
        <f>SLOPE(H2:H7,I2:I7)</f>
        <v>5.9143771796378067E-8</v>
      </c>
    </row>
    <row r="9" spans="1:58" x14ac:dyDescent="0.35">
      <c r="C9" t="s">
        <v>208</v>
      </c>
      <c r="E9" s="6">
        <f>INTERCEPT(D2:D7,E2:E7)</f>
        <v>2.6414343941772844E-5</v>
      </c>
      <c r="G9" s="6">
        <f>INTERCEPT(F2:F7,G2:G7)</f>
        <v>-2.9476256615894834E-5</v>
      </c>
      <c r="I9" s="6">
        <f>INTERCEPT(H2:H7,I2:I7)</f>
        <v>-1.8636316309943667E-6</v>
      </c>
    </row>
    <row r="10" spans="1:58" x14ac:dyDescent="0.35">
      <c r="C10" t="s">
        <v>213</v>
      </c>
      <c r="E10">
        <f>RSQ(D2:D7,E2:E7)</f>
        <v>0.99957556446048712</v>
      </c>
      <c r="G10">
        <f>RSQ(F2:F7,G2:G7)</f>
        <v>0.99942572493144066</v>
      </c>
      <c r="I10">
        <f>RSQ(H2:H7,I2:I7)</f>
        <v>0.99997372674158935</v>
      </c>
    </row>
    <row r="11" spans="1:58" s="1" customFormat="1" ht="174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6</v>
      </c>
      <c r="L11" s="1" t="s">
        <v>14</v>
      </c>
      <c r="M11" s="1" t="s">
        <v>15</v>
      </c>
      <c r="N11" s="1" t="s">
        <v>16</v>
      </c>
      <c r="O11" s="1" t="s">
        <v>17</v>
      </c>
      <c r="P11" s="1" t="s">
        <v>7</v>
      </c>
      <c r="Q11" s="1" t="s">
        <v>18</v>
      </c>
      <c r="R11" s="1" t="s">
        <v>8</v>
      </c>
      <c r="S11" s="1" t="s">
        <v>19</v>
      </c>
      <c r="T11" s="1" t="s">
        <v>20</v>
      </c>
      <c r="U11" s="1" t="s">
        <v>9</v>
      </c>
      <c r="V11" s="1" t="s">
        <v>21</v>
      </c>
      <c r="W11" s="1" t="s">
        <v>22</v>
      </c>
      <c r="X11" s="1" t="s">
        <v>23</v>
      </c>
      <c r="Y11" s="1" t="s">
        <v>48</v>
      </c>
      <c r="Z11" s="1" t="s">
        <v>49</v>
      </c>
      <c r="AA11" s="1" t="s">
        <v>33</v>
      </c>
      <c r="AB11" s="1" t="s">
        <v>25</v>
      </c>
      <c r="AC11" s="1" t="s">
        <v>26</v>
      </c>
      <c r="AD11" s="1" t="s">
        <v>203</v>
      </c>
      <c r="AE11" s="1" t="s">
        <v>204</v>
      </c>
      <c r="AF11" s="1" t="s">
        <v>205</v>
      </c>
      <c r="AG11" s="1" t="s">
        <v>206</v>
      </c>
      <c r="AI11" s="1" t="s">
        <v>35</v>
      </c>
      <c r="AJ11" s="1" t="s">
        <v>36</v>
      </c>
      <c r="AK11" s="1" t="s">
        <v>37</v>
      </c>
      <c r="AL11" s="1" t="s">
        <v>27</v>
      </c>
      <c r="AN11" s="1" t="s">
        <v>77</v>
      </c>
      <c r="AO11" s="1" t="s">
        <v>78</v>
      </c>
      <c r="AP11" s="1" t="s">
        <v>79</v>
      </c>
      <c r="AQ11" s="1" t="s">
        <v>80</v>
      </c>
      <c r="AS11" s="1" t="s">
        <v>38</v>
      </c>
      <c r="AT11" s="1" t="s">
        <v>39</v>
      </c>
      <c r="AU11" s="1" t="s">
        <v>40</v>
      </c>
      <c r="AV11" s="1" t="s">
        <v>32</v>
      </c>
      <c r="AX11" s="1" t="s">
        <v>41</v>
      </c>
      <c r="AY11" s="1" t="s">
        <v>42</v>
      </c>
      <c r="AZ11" s="1" t="s">
        <v>43</v>
      </c>
      <c r="BA11" s="1" t="s">
        <v>28</v>
      </c>
      <c r="BC11" s="1" t="s">
        <v>34</v>
      </c>
      <c r="BD11" s="1" t="s">
        <v>29</v>
      </c>
      <c r="BE11" s="1" t="s">
        <v>30</v>
      </c>
      <c r="BF11" s="1" t="s">
        <v>31</v>
      </c>
    </row>
    <row r="12" spans="1:58" x14ac:dyDescent="0.35">
      <c r="A12">
        <v>1</v>
      </c>
      <c r="B12">
        <v>1</v>
      </c>
      <c r="C12" t="s">
        <v>47</v>
      </c>
      <c r="D12" t="s">
        <v>24</v>
      </c>
      <c r="E12" t="s">
        <v>66</v>
      </c>
      <c r="G12">
        <v>0.3</v>
      </c>
      <c r="H12">
        <v>0.3</v>
      </c>
      <c r="I12">
        <v>4197</v>
      </c>
      <c r="J12">
        <v>5182</v>
      </c>
      <c r="L12">
        <v>7684</v>
      </c>
      <c r="M12">
        <v>7.8120000000000003</v>
      </c>
      <c r="N12">
        <v>9.5250000000000004</v>
      </c>
      <c r="O12">
        <v>1.7130000000000001</v>
      </c>
      <c r="Q12">
        <v>1.415</v>
      </c>
      <c r="R12">
        <v>1</v>
      </c>
      <c r="S12">
        <v>0</v>
      </c>
      <c r="T12">
        <v>0</v>
      </c>
      <c r="V12">
        <v>0</v>
      </c>
      <c r="Y12" s="4">
        <v>43880</v>
      </c>
      <c r="Z12" s="3">
        <v>0.45712962962962966</v>
      </c>
      <c r="AB12">
        <v>1</v>
      </c>
      <c r="AD12" s="7">
        <f t="shared" ref="AD12:AD76" si="6">((I12*$E$8)+$E$9)*1000/G12</f>
        <v>7.4804857292861682</v>
      </c>
      <c r="AE12" s="7">
        <f>((J12*$G$8)+$G$9)*1000/H12</f>
        <v>9.1291647072914834</v>
      </c>
      <c r="AF12" s="7">
        <f>AE12-AD12</f>
        <v>1.6486789780053153</v>
      </c>
      <c r="AG12" s="7">
        <f>((L12*$I$8)+$I$9)*1000/H12</f>
        <v>1.5086570361745824</v>
      </c>
    </row>
    <row r="13" spans="1:58" x14ac:dyDescent="0.35">
      <c r="A13">
        <v>2</v>
      </c>
      <c r="B13">
        <v>1</v>
      </c>
      <c r="C13" t="s">
        <v>47</v>
      </c>
      <c r="D13" t="s">
        <v>24</v>
      </c>
      <c r="E13" t="s">
        <v>66</v>
      </c>
      <c r="G13">
        <v>0.3</v>
      </c>
      <c r="H13">
        <v>0.3</v>
      </c>
      <c r="I13">
        <v>4262</v>
      </c>
      <c r="J13">
        <v>5154</v>
      </c>
      <c r="L13">
        <v>7781</v>
      </c>
      <c r="M13">
        <v>7.9290000000000003</v>
      </c>
      <c r="N13">
        <v>9.4740000000000002</v>
      </c>
      <c r="O13">
        <v>1.5449999999999999</v>
      </c>
      <c r="Q13">
        <v>1.4319999999999999</v>
      </c>
      <c r="R13">
        <v>1</v>
      </c>
      <c r="S13">
        <v>0</v>
      </c>
      <c r="T13">
        <v>0</v>
      </c>
      <c r="V13">
        <v>0</v>
      </c>
      <c r="Y13" s="4">
        <v>43880</v>
      </c>
      <c r="Z13" s="3">
        <v>0.46297453703703706</v>
      </c>
      <c r="AB13">
        <v>1</v>
      </c>
      <c r="AD13" s="7">
        <f t="shared" si="6"/>
        <v>7.5949742840990231</v>
      </c>
      <c r="AE13" s="7">
        <f t="shared" ref="AE13:AE76" si="7">((J13*$G$8)+$G$9)*1000/H13</f>
        <v>9.0793060177723177</v>
      </c>
      <c r="AF13" s="7">
        <f t="shared" ref="AF13:AF76" si="8">AE13-AD13</f>
        <v>1.4843317336732946</v>
      </c>
      <c r="AG13" s="7">
        <f t="shared" ref="AG13:AG76" si="9">((L13*$I$8)+$I$9)*1000/H13</f>
        <v>1.5277801890554112</v>
      </c>
    </row>
    <row r="14" spans="1:58" x14ac:dyDescent="0.35">
      <c r="A14">
        <v>3</v>
      </c>
      <c r="B14">
        <v>2</v>
      </c>
      <c r="D14" t="s">
        <v>46</v>
      </c>
      <c r="Y14" s="4">
        <v>43880</v>
      </c>
      <c r="Z14" s="3">
        <v>0.46697916666666667</v>
      </c>
      <c r="AB14">
        <v>1</v>
      </c>
      <c r="AD14" s="7" t="e">
        <f t="shared" si="6"/>
        <v>#DIV/0!</v>
      </c>
      <c r="AE14" s="7" t="e">
        <f t="shared" si="7"/>
        <v>#DIV/0!</v>
      </c>
      <c r="AF14" s="7" t="e">
        <f t="shared" si="8"/>
        <v>#DIV/0!</v>
      </c>
      <c r="AG14" s="7" t="e">
        <f t="shared" si="9"/>
        <v>#DIV/0!</v>
      </c>
    </row>
    <row r="15" spans="1:58" x14ac:dyDescent="0.35">
      <c r="A15">
        <v>4</v>
      </c>
      <c r="B15">
        <v>3</v>
      </c>
      <c r="C15" t="s">
        <v>44</v>
      </c>
      <c r="D15" t="s">
        <v>24</v>
      </c>
      <c r="E15" t="s">
        <v>66</v>
      </c>
      <c r="G15">
        <v>0.3</v>
      </c>
      <c r="H15">
        <v>0.3</v>
      </c>
      <c r="I15">
        <v>55</v>
      </c>
      <c r="J15">
        <v>147</v>
      </c>
      <c r="L15">
        <v>8</v>
      </c>
      <c r="M15">
        <v>0.112</v>
      </c>
      <c r="N15">
        <v>0.27200000000000002</v>
      </c>
      <c r="O15">
        <v>0.161</v>
      </c>
      <c r="Q15">
        <v>1E-3</v>
      </c>
      <c r="R15">
        <v>1</v>
      </c>
      <c r="S15">
        <v>0</v>
      </c>
      <c r="T15">
        <v>0</v>
      </c>
      <c r="V15">
        <v>0</v>
      </c>
      <c r="Y15" s="4">
        <v>43880</v>
      </c>
      <c r="Z15" s="3">
        <v>0.4762615740740741</v>
      </c>
      <c r="AB15">
        <v>1</v>
      </c>
      <c r="AD15" s="7">
        <f t="shared" si="6"/>
        <v>0.18492274413473506</v>
      </c>
      <c r="AE15" s="7">
        <f t="shared" si="7"/>
        <v>0.16350393125596543</v>
      </c>
      <c r="AF15" s="7">
        <f t="shared" si="8"/>
        <v>-2.1418812878769622E-2</v>
      </c>
      <c r="AG15" s="7">
        <f t="shared" si="9"/>
        <v>-4.6349381887444748E-3</v>
      </c>
    </row>
    <row r="16" spans="1:58" x14ac:dyDescent="0.35">
      <c r="A16">
        <v>5</v>
      </c>
      <c r="B16">
        <v>3</v>
      </c>
      <c r="C16" t="s">
        <v>44</v>
      </c>
      <c r="D16" t="s">
        <v>24</v>
      </c>
      <c r="E16" t="s">
        <v>66</v>
      </c>
      <c r="G16">
        <v>0.3</v>
      </c>
      <c r="H16">
        <v>0.3</v>
      </c>
      <c r="I16">
        <v>53</v>
      </c>
      <c r="J16">
        <v>117</v>
      </c>
      <c r="L16">
        <v>47</v>
      </c>
      <c r="M16">
        <v>0.109</v>
      </c>
      <c r="N16">
        <v>0.216</v>
      </c>
      <c r="O16">
        <v>0.108</v>
      </c>
      <c r="Q16">
        <v>8.0000000000000002E-3</v>
      </c>
      <c r="R16">
        <v>1</v>
      </c>
      <c r="S16">
        <v>0</v>
      </c>
      <c r="T16">
        <v>0</v>
      </c>
      <c r="V16">
        <v>0</v>
      </c>
      <c r="Y16" s="4">
        <v>43880</v>
      </c>
      <c r="Z16" s="3">
        <v>0.48160879629629627</v>
      </c>
      <c r="AB16">
        <v>1</v>
      </c>
      <c r="AD16" s="7">
        <f t="shared" si="6"/>
        <v>0.1814000193712626</v>
      </c>
      <c r="AE16" s="7">
        <f t="shared" si="7"/>
        <v>0.11008390677114606</v>
      </c>
      <c r="AF16" s="7">
        <f t="shared" si="8"/>
        <v>-7.1316112600116541E-2</v>
      </c>
      <c r="AG16" s="7">
        <f t="shared" si="9"/>
        <v>3.053752144784675E-3</v>
      </c>
    </row>
    <row r="17" spans="1:58" x14ac:dyDescent="0.35">
      <c r="A17">
        <v>6</v>
      </c>
      <c r="B17">
        <v>4</v>
      </c>
      <c r="C17" t="s">
        <v>106</v>
      </c>
      <c r="D17" t="s">
        <v>24</v>
      </c>
      <c r="E17" t="s">
        <v>66</v>
      </c>
      <c r="G17">
        <v>0.1</v>
      </c>
      <c r="H17">
        <v>0.1</v>
      </c>
      <c r="I17">
        <v>857</v>
      </c>
      <c r="J17">
        <v>1785</v>
      </c>
      <c r="L17">
        <v>875</v>
      </c>
      <c r="M17">
        <v>5.2039999999999997</v>
      </c>
      <c r="N17">
        <v>9.9060000000000006</v>
      </c>
      <c r="O17">
        <v>4.702</v>
      </c>
      <c r="Q17">
        <v>0.44900000000000001</v>
      </c>
      <c r="R17">
        <v>1</v>
      </c>
      <c r="S17">
        <v>0</v>
      </c>
      <c r="T17">
        <v>0</v>
      </c>
      <c r="V17">
        <v>0</v>
      </c>
      <c r="Y17" s="4">
        <v>43880</v>
      </c>
      <c r="Z17" s="3">
        <v>0.49178240740740736</v>
      </c>
      <c r="AB17">
        <v>1</v>
      </c>
      <c r="AD17" s="7">
        <f t="shared" si="6"/>
        <v>4.7926061228615566</v>
      </c>
      <c r="AE17" s="7">
        <f t="shared" si="7"/>
        <v>9.2407118043813075</v>
      </c>
      <c r="AF17" s="7">
        <f t="shared" si="8"/>
        <v>4.4481056815197508</v>
      </c>
      <c r="AG17" s="7">
        <f t="shared" si="9"/>
        <v>0.49887168690836442</v>
      </c>
      <c r="AI17">
        <f>ABS(100*(AD17-5)/5)</f>
        <v>4.1478775427688674</v>
      </c>
      <c r="AN17">
        <f>ABS(100*(AE17-10)/10)</f>
        <v>7.5928819561869263</v>
      </c>
      <c r="AS17">
        <f>ABS(100*(AF17-5)/5)</f>
        <v>11.037886369604983</v>
      </c>
      <c r="AX17">
        <f>ABS(100*(AG17-0.5)/0.5)</f>
        <v>0.22566261832711598</v>
      </c>
    </row>
    <row r="18" spans="1:58" x14ac:dyDescent="0.35">
      <c r="A18">
        <v>7</v>
      </c>
      <c r="B18">
        <v>5</v>
      </c>
      <c r="C18" t="s">
        <v>106</v>
      </c>
      <c r="D18" t="s">
        <v>24</v>
      </c>
      <c r="E18" t="s">
        <v>66</v>
      </c>
      <c r="G18">
        <v>0.3</v>
      </c>
      <c r="H18">
        <v>0.3</v>
      </c>
      <c r="I18">
        <v>2729</v>
      </c>
      <c r="J18">
        <v>5631</v>
      </c>
      <c r="L18">
        <v>2559</v>
      </c>
      <c r="M18">
        <v>5.1429999999999998</v>
      </c>
      <c r="N18">
        <v>10.342000000000001</v>
      </c>
      <c r="O18">
        <v>5.1989999999999998</v>
      </c>
      <c r="Q18">
        <v>0.48199999999999998</v>
      </c>
      <c r="R18">
        <v>1</v>
      </c>
      <c r="S18">
        <v>0</v>
      </c>
      <c r="T18">
        <v>0</v>
      </c>
      <c r="V18">
        <v>0</v>
      </c>
      <c r="Y18" s="4">
        <v>43880</v>
      </c>
      <c r="Z18" s="3">
        <v>0.5025115740740741</v>
      </c>
      <c r="AB18">
        <v>1</v>
      </c>
      <c r="AD18" s="7">
        <f t="shared" si="6"/>
        <v>4.8948057528973941</v>
      </c>
      <c r="AE18" s="7">
        <f t="shared" si="7"/>
        <v>9.9286844070809455</v>
      </c>
      <c r="AF18" s="7">
        <f t="shared" si="8"/>
        <v>5.0338786541835514</v>
      </c>
      <c r="AG18" s="7">
        <f t="shared" si="9"/>
        <v>0.49828426798645709</v>
      </c>
      <c r="AI18">
        <f t="shared" ref="AI18:AI21" si="10">ABS(100*(AD18-5)/5)</f>
        <v>2.1038849420521188</v>
      </c>
      <c r="AN18">
        <f t="shared" ref="AN18:AN21" si="11">ABS(100*(AE18-10)/10)</f>
        <v>0.71315592919054538</v>
      </c>
      <c r="AS18">
        <f t="shared" ref="AS18:AS21" si="12">ABS(100*(AF18-5)/5)</f>
        <v>0.67757308367102809</v>
      </c>
      <c r="AX18">
        <f t="shared" ref="AX18:AX21" si="13">ABS(100*(AG18-0.5)/0.5)</f>
        <v>0.34314640270858288</v>
      </c>
    </row>
    <row r="19" spans="1:58" x14ac:dyDescent="0.35">
      <c r="A19">
        <v>8</v>
      </c>
      <c r="B19">
        <v>6</v>
      </c>
      <c r="C19" t="s">
        <v>106</v>
      </c>
      <c r="D19" t="s">
        <v>24</v>
      </c>
      <c r="E19" t="s">
        <v>66</v>
      </c>
      <c r="G19">
        <v>0.5</v>
      </c>
      <c r="H19">
        <v>0.5</v>
      </c>
      <c r="I19">
        <v>4610</v>
      </c>
      <c r="J19">
        <v>9535</v>
      </c>
      <c r="L19">
        <v>4234</v>
      </c>
      <c r="M19">
        <v>5.1369999999999996</v>
      </c>
      <c r="N19">
        <v>10.423999999999999</v>
      </c>
      <c r="O19">
        <v>5.2880000000000003</v>
      </c>
      <c r="Q19">
        <v>0.48</v>
      </c>
      <c r="R19">
        <v>1</v>
      </c>
      <c r="S19">
        <v>0</v>
      </c>
      <c r="T19">
        <v>0</v>
      </c>
      <c r="V19">
        <v>0</v>
      </c>
      <c r="Y19" s="4">
        <v>43880</v>
      </c>
      <c r="Z19" s="3">
        <v>0.51356481481481475</v>
      </c>
      <c r="AB19">
        <v>1</v>
      </c>
      <c r="AD19" s="7">
        <f t="shared" si="6"/>
        <v>4.9247570357659374</v>
      </c>
      <c r="AE19" s="7">
        <f t="shared" si="7"/>
        <v>10.128246156023263</v>
      </c>
      <c r="AF19" s="7">
        <f t="shared" si="8"/>
        <v>5.2034891202573252</v>
      </c>
      <c r="AG19" s="7">
        <f t="shared" si="9"/>
        <v>0.49710219630974073</v>
      </c>
      <c r="AI19">
        <f t="shared" si="10"/>
        <v>1.5048592846812525</v>
      </c>
      <c r="AN19">
        <f t="shared" si="11"/>
        <v>1.2824615602326261</v>
      </c>
      <c r="AS19">
        <f t="shared" si="12"/>
        <v>4.0697824051465048</v>
      </c>
      <c r="AX19">
        <f t="shared" si="13"/>
        <v>0.57956073805185415</v>
      </c>
    </row>
    <row r="20" spans="1:58" x14ac:dyDescent="0.35">
      <c r="A20">
        <v>9</v>
      </c>
      <c r="B20">
        <v>7</v>
      </c>
      <c r="C20" t="s">
        <v>106</v>
      </c>
      <c r="D20" t="s">
        <v>24</v>
      </c>
      <c r="E20" t="s">
        <v>66</v>
      </c>
      <c r="G20">
        <v>0.7</v>
      </c>
      <c r="H20">
        <v>0.7</v>
      </c>
      <c r="I20">
        <v>6601</v>
      </c>
      <c r="J20">
        <v>13362</v>
      </c>
      <c r="L20">
        <v>5963</v>
      </c>
      <c r="M20">
        <v>5.2169999999999996</v>
      </c>
      <c r="N20">
        <v>10.352</v>
      </c>
      <c r="O20">
        <v>5.1349999999999998</v>
      </c>
      <c r="Q20">
        <v>0.47799999999999998</v>
      </c>
      <c r="R20">
        <v>1</v>
      </c>
      <c r="S20">
        <v>0</v>
      </c>
      <c r="T20">
        <v>0</v>
      </c>
      <c r="V20">
        <v>0</v>
      </c>
      <c r="Y20" s="4">
        <v>43880</v>
      </c>
      <c r="Z20" s="3">
        <v>0.52506944444444448</v>
      </c>
      <c r="AB20">
        <v>1</v>
      </c>
      <c r="AD20" s="7">
        <f t="shared" si="6"/>
        <v>5.0206289549914498</v>
      </c>
      <c r="AE20" s="7">
        <f t="shared" si="7"/>
        <v>10.155010592922386</v>
      </c>
      <c r="AF20" s="7">
        <f t="shared" si="8"/>
        <v>5.1343816379309359</v>
      </c>
      <c r="AG20" s="7">
        <f t="shared" si="9"/>
        <v>0.50115811370115448</v>
      </c>
      <c r="AI20">
        <f t="shared" si="10"/>
        <v>0.41257909982899577</v>
      </c>
      <c r="AN20">
        <f t="shared" si="11"/>
        <v>1.5501059292238573</v>
      </c>
      <c r="AS20">
        <f t="shared" si="12"/>
        <v>2.6876327586187188</v>
      </c>
      <c r="AX20">
        <f t="shared" si="13"/>
        <v>0.2316227402308968</v>
      </c>
    </row>
    <row r="21" spans="1:58" x14ac:dyDescent="0.35">
      <c r="A21">
        <v>10</v>
      </c>
      <c r="B21">
        <v>8</v>
      </c>
      <c r="C21" t="s">
        <v>106</v>
      </c>
      <c r="D21" t="s">
        <v>24</v>
      </c>
      <c r="E21" t="s">
        <v>66</v>
      </c>
      <c r="G21">
        <v>0.9</v>
      </c>
      <c r="H21">
        <v>0.9</v>
      </c>
      <c r="I21">
        <v>8506</v>
      </c>
      <c r="J21">
        <v>16700</v>
      </c>
      <c r="L21">
        <v>7646</v>
      </c>
      <c r="M21">
        <v>5.2060000000000004</v>
      </c>
      <c r="N21">
        <v>9.9930000000000003</v>
      </c>
      <c r="O21">
        <v>4.7859999999999996</v>
      </c>
      <c r="Q21">
        <v>0.46899999999999997</v>
      </c>
      <c r="R21">
        <v>1</v>
      </c>
      <c r="S21">
        <v>0</v>
      </c>
      <c r="T21">
        <v>0</v>
      </c>
      <c r="V21">
        <v>0</v>
      </c>
      <c r="Y21" s="4">
        <v>43880</v>
      </c>
      <c r="Z21" s="3">
        <v>0.53687499999999999</v>
      </c>
      <c r="AB21">
        <v>1</v>
      </c>
      <c r="AD21" s="7">
        <f t="shared" si="6"/>
        <v>5.0233987440625167</v>
      </c>
      <c r="AE21" s="7">
        <f t="shared" si="7"/>
        <v>9.8796309248321528</v>
      </c>
      <c r="AF21" s="7">
        <f t="shared" si="8"/>
        <v>4.856232180769636</v>
      </c>
      <c r="AG21" s="7">
        <f t="shared" si="9"/>
        <v>0.50038849724901369</v>
      </c>
      <c r="AI21">
        <f t="shared" si="10"/>
        <v>0.46797488125033482</v>
      </c>
      <c r="AN21">
        <f t="shared" si="11"/>
        <v>1.2036907516784723</v>
      </c>
      <c r="AS21">
        <f t="shared" si="12"/>
        <v>2.8753563846072794</v>
      </c>
      <c r="AX21">
        <f t="shared" si="13"/>
        <v>7.7699449802737242E-2</v>
      </c>
    </row>
    <row r="22" spans="1:58" x14ac:dyDescent="0.35">
      <c r="A22">
        <v>11</v>
      </c>
      <c r="B22">
        <v>1</v>
      </c>
      <c r="C22" t="s">
        <v>45</v>
      </c>
      <c r="D22" t="s">
        <v>24</v>
      </c>
      <c r="E22" t="s">
        <v>66</v>
      </c>
      <c r="G22">
        <v>0.3</v>
      </c>
      <c r="H22">
        <v>0.3</v>
      </c>
      <c r="I22">
        <v>3922</v>
      </c>
      <c r="J22">
        <v>4839</v>
      </c>
      <c r="L22">
        <v>7464</v>
      </c>
      <c r="M22">
        <v>7.3120000000000003</v>
      </c>
      <c r="N22">
        <v>8.9009999999999998</v>
      </c>
      <c r="O22">
        <v>1.589</v>
      </c>
      <c r="Q22">
        <v>1.377</v>
      </c>
      <c r="R22">
        <v>1</v>
      </c>
      <c r="S22">
        <v>0</v>
      </c>
      <c r="T22">
        <v>0</v>
      </c>
      <c r="V22">
        <v>0</v>
      </c>
      <c r="Y22" s="4">
        <v>43880</v>
      </c>
      <c r="Z22" s="3">
        <v>0.54702546296296295</v>
      </c>
      <c r="AB22">
        <v>1</v>
      </c>
      <c r="AD22" s="7">
        <f t="shared" si="6"/>
        <v>6.9961110743087085</v>
      </c>
      <c r="AE22" s="7">
        <f t="shared" si="7"/>
        <v>8.5183957606817149</v>
      </c>
      <c r="AF22" s="7">
        <f t="shared" si="8"/>
        <v>1.5222846863730064</v>
      </c>
      <c r="AG22" s="7">
        <f t="shared" si="9"/>
        <v>1.4652849368572383</v>
      </c>
      <c r="AJ22">
        <f>ABS(100*(AD22-AD23)/(AVERAGE(AD22:AD23)))</f>
        <v>1.5220744665920318</v>
      </c>
      <c r="AO22">
        <f>ABS(100*(AE22-AE23)/(AVERAGE(AE22:AE23)))</f>
        <v>1.3256678284640442</v>
      </c>
      <c r="AT22">
        <f>ABS(100*(AF22-AF23)/(AVERAGE(AF22:AF23)))</f>
        <v>0.4279236828733286</v>
      </c>
      <c r="AY22">
        <f>ABS(100*(AG22-AG23)/(AVERAGE(AG22:AG23)))</f>
        <v>0.89195338755081277</v>
      </c>
    </row>
    <row r="23" spans="1:58" x14ac:dyDescent="0.35">
      <c r="A23">
        <v>12</v>
      </c>
      <c r="B23">
        <v>1</v>
      </c>
      <c r="C23" t="s">
        <v>45</v>
      </c>
      <c r="D23" t="s">
        <v>24</v>
      </c>
      <c r="E23" t="s">
        <v>66</v>
      </c>
      <c r="G23">
        <v>0.3</v>
      </c>
      <c r="H23">
        <v>0.3</v>
      </c>
      <c r="I23">
        <v>3862</v>
      </c>
      <c r="J23">
        <v>4776</v>
      </c>
      <c r="L23">
        <v>7398</v>
      </c>
      <c r="M23">
        <v>7.2039999999999997</v>
      </c>
      <c r="N23">
        <v>8.7859999999999996</v>
      </c>
      <c r="O23">
        <v>1.5820000000000001</v>
      </c>
      <c r="Q23">
        <v>1.3660000000000001</v>
      </c>
      <c r="R23">
        <v>1</v>
      </c>
      <c r="S23">
        <v>0</v>
      </c>
      <c r="T23">
        <v>0</v>
      </c>
      <c r="V23">
        <v>0</v>
      </c>
      <c r="Y23" s="4">
        <v>43880</v>
      </c>
      <c r="Z23" s="3">
        <v>0.55282407407407408</v>
      </c>
      <c r="AB23">
        <v>1</v>
      </c>
      <c r="AD23" s="7">
        <f t="shared" si="6"/>
        <v>6.8904293314045351</v>
      </c>
      <c r="AE23" s="7">
        <f t="shared" si="7"/>
        <v>8.4062137092635929</v>
      </c>
      <c r="AF23" s="7">
        <f t="shared" si="8"/>
        <v>1.5157843778590578</v>
      </c>
      <c r="AG23" s="7">
        <f t="shared" si="9"/>
        <v>1.4522733070620353</v>
      </c>
    </row>
    <row r="24" spans="1:58" x14ac:dyDescent="0.35">
      <c r="A24">
        <v>13</v>
      </c>
      <c r="B24">
        <v>2</v>
      </c>
      <c r="D24" t="s">
        <v>46</v>
      </c>
      <c r="Y24" s="4"/>
      <c r="Z24" s="3"/>
      <c r="AB24">
        <v>1</v>
      </c>
      <c r="AD24" s="7" t="e">
        <f t="shared" si="6"/>
        <v>#DIV/0!</v>
      </c>
      <c r="AE24" s="7" t="e">
        <f t="shared" si="7"/>
        <v>#DIV/0!</v>
      </c>
      <c r="AF24" s="7" t="e">
        <f t="shared" si="8"/>
        <v>#DIV/0!</v>
      </c>
      <c r="AG24" s="7" t="e">
        <f t="shared" si="9"/>
        <v>#DIV/0!</v>
      </c>
    </row>
    <row r="25" spans="1:58" x14ac:dyDescent="0.35">
      <c r="A25">
        <v>13</v>
      </c>
      <c r="B25">
        <v>9</v>
      </c>
      <c r="C25" t="s">
        <v>107</v>
      </c>
      <c r="D25" t="s">
        <v>24</v>
      </c>
      <c r="E25" t="s">
        <v>66</v>
      </c>
      <c r="G25">
        <v>0.3</v>
      </c>
      <c r="H25">
        <v>0.3</v>
      </c>
      <c r="I25">
        <v>3417</v>
      </c>
      <c r="J25">
        <v>4517</v>
      </c>
      <c r="L25">
        <v>6751</v>
      </c>
      <c r="M25">
        <v>6.3940000000000001</v>
      </c>
      <c r="N25">
        <v>8.3130000000000006</v>
      </c>
      <c r="O25">
        <v>1.92</v>
      </c>
      <c r="Q25">
        <v>1.254</v>
      </c>
      <c r="R25">
        <v>1</v>
      </c>
      <c r="S25">
        <v>0</v>
      </c>
      <c r="T25">
        <v>0</v>
      </c>
      <c r="V25">
        <v>0</v>
      </c>
      <c r="Y25" s="4">
        <v>43880</v>
      </c>
      <c r="Z25" s="3">
        <v>0.56303240740740745</v>
      </c>
      <c r="AB25">
        <v>1</v>
      </c>
      <c r="AD25" s="7">
        <f t="shared" si="6"/>
        <v>6.1066230715319154</v>
      </c>
      <c r="AE25" s="7">
        <f t="shared" si="7"/>
        <v>7.9450208312113197</v>
      </c>
      <c r="AF25" s="7">
        <f t="shared" si="8"/>
        <v>1.8383977596794043</v>
      </c>
      <c r="AG25" s="7">
        <f t="shared" si="9"/>
        <v>1.3247199058878467</v>
      </c>
      <c r="AJ25">
        <f>ABS(100*(AD25-AD26)/(AVERAGE(AD25:AD26)))</f>
        <v>0.74712891187074071</v>
      </c>
      <c r="AO25">
        <f>ABS(100*(AE25-AE26)/(AVERAGE(AE25:AE26)))</f>
        <v>0.15676362099616672</v>
      </c>
      <c r="AT25">
        <f>ABS(100*(AF25-AF26)/(AVERAGE(AF25:AF26)))</f>
        <v>1.8296183249252569</v>
      </c>
      <c r="AY25">
        <f>ABS(100*(AG25-AG26)/(AVERAGE(AG25:AG26)))</f>
        <v>1.1688137169795576</v>
      </c>
      <c r="BC25" s="7">
        <f>AVERAGE(AD25:AD26)</f>
        <v>6.1295207824944864</v>
      </c>
      <c r="BD25" s="7">
        <f>AVERAGE(AE25:AE26)</f>
        <v>7.951253167401215</v>
      </c>
      <c r="BE25" s="7">
        <f>AVERAGE(AF25:AF26)</f>
        <v>1.8217323849067286</v>
      </c>
      <c r="BF25" s="7">
        <f>AVERAGE(AG25:AG26)</f>
        <v>1.3325071691743697</v>
      </c>
    </row>
    <row r="26" spans="1:58" x14ac:dyDescent="0.35">
      <c r="A26">
        <v>14</v>
      </c>
      <c r="B26">
        <v>9</v>
      </c>
      <c r="C26" t="s">
        <v>107</v>
      </c>
      <c r="D26" t="s">
        <v>24</v>
      </c>
      <c r="E26" t="s">
        <v>66</v>
      </c>
      <c r="G26">
        <v>0.3</v>
      </c>
      <c r="H26">
        <v>0.3</v>
      </c>
      <c r="I26">
        <v>3443</v>
      </c>
      <c r="J26">
        <v>4524</v>
      </c>
      <c r="L26">
        <v>6830</v>
      </c>
      <c r="M26">
        <v>6.4420000000000002</v>
      </c>
      <c r="N26">
        <v>8.327</v>
      </c>
      <c r="O26">
        <v>1.8859999999999999</v>
      </c>
      <c r="Q26">
        <v>1.268</v>
      </c>
      <c r="R26">
        <v>1</v>
      </c>
      <c r="S26">
        <v>0</v>
      </c>
      <c r="T26">
        <v>0</v>
      </c>
      <c r="V26">
        <v>0</v>
      </c>
      <c r="Y26" s="4">
        <v>43880</v>
      </c>
      <c r="Z26" s="3">
        <v>0.56884259259259262</v>
      </c>
      <c r="AB26">
        <v>1</v>
      </c>
      <c r="AD26" s="7">
        <f t="shared" si="6"/>
        <v>6.1524184934570574</v>
      </c>
      <c r="AE26" s="7">
        <f t="shared" si="7"/>
        <v>7.9574855035911103</v>
      </c>
      <c r="AF26" s="7">
        <f t="shared" si="8"/>
        <v>1.8050670101340529</v>
      </c>
      <c r="AG26" s="7">
        <f t="shared" si="9"/>
        <v>1.3402944324608927</v>
      </c>
    </row>
    <row r="27" spans="1:58" x14ac:dyDescent="0.35">
      <c r="A27">
        <v>15</v>
      </c>
      <c r="B27">
        <v>10</v>
      </c>
      <c r="C27" t="s">
        <v>108</v>
      </c>
      <c r="D27" t="s">
        <v>24</v>
      </c>
      <c r="E27" t="s">
        <v>66</v>
      </c>
      <c r="G27">
        <v>0.3</v>
      </c>
      <c r="H27">
        <v>0.3</v>
      </c>
      <c r="I27">
        <v>1427</v>
      </c>
      <c r="J27">
        <v>2898</v>
      </c>
      <c r="L27">
        <v>1194</v>
      </c>
      <c r="M27">
        <v>2.774</v>
      </c>
      <c r="N27">
        <v>5.3520000000000003</v>
      </c>
      <c r="O27">
        <v>2.577</v>
      </c>
      <c r="Q27">
        <v>0.21299999999999999</v>
      </c>
      <c r="R27">
        <v>1</v>
      </c>
      <c r="S27">
        <v>0</v>
      </c>
      <c r="T27">
        <v>0</v>
      </c>
      <c r="V27">
        <v>0</v>
      </c>
      <c r="Y27" s="4">
        <v>43880</v>
      </c>
      <c r="Z27" s="3">
        <v>0.57878472222222221</v>
      </c>
      <c r="AB27">
        <v>1</v>
      </c>
      <c r="AD27" s="7">
        <f t="shared" si="6"/>
        <v>2.6015119318768325</v>
      </c>
      <c r="AE27" s="7">
        <f t="shared" si="7"/>
        <v>5.0621201765139014</v>
      </c>
      <c r="AF27" s="7">
        <f t="shared" si="8"/>
        <v>2.460608244637069</v>
      </c>
      <c r="AG27" s="7">
        <f t="shared" si="9"/>
        <v>0.22918010631293684</v>
      </c>
      <c r="AJ27">
        <f>ABS(100*(AD27-AD28)/(AVERAGE(AD27:AD28)))</f>
        <v>5.2094032686094245</v>
      </c>
      <c r="AO27">
        <f>ABS(100*(AE27-AE28)/(AVERAGE(AE27:AE28)))</f>
        <v>2.7750588859872347</v>
      </c>
      <c r="AT27">
        <f>ABS(100*(AF27-AF28)/(AVERAGE(AF27:AF28)))</f>
        <v>0.13425750944603401</v>
      </c>
      <c r="AY27">
        <f>ABS(100*(AG27-AG28)/(AVERAGE(AG27:AG28)))</f>
        <v>5.2074607914715276</v>
      </c>
      <c r="BC27" s="7">
        <f>AVERAGE(AD27:AD28)</f>
        <v>2.6710857459554136</v>
      </c>
      <c r="BD27" s="7">
        <f>AVERAGE(AE27:AE28)</f>
        <v>5.1333468758269944</v>
      </c>
      <c r="BE27" s="7">
        <f>AVERAGE(AF27:AF28)</f>
        <v>2.4622611298715809</v>
      </c>
      <c r="BF27" s="7">
        <f>AVERAGE(AG27:AG28)</f>
        <v>0.22336430208629299</v>
      </c>
    </row>
    <row r="28" spans="1:58" x14ac:dyDescent="0.35">
      <c r="A28">
        <v>16</v>
      </c>
      <c r="B28">
        <v>10</v>
      </c>
      <c r="C28" t="s">
        <v>108</v>
      </c>
      <c r="D28" t="s">
        <v>24</v>
      </c>
      <c r="E28" t="s">
        <v>66</v>
      </c>
      <c r="G28">
        <v>0.3</v>
      </c>
      <c r="H28">
        <v>0.3</v>
      </c>
      <c r="I28">
        <v>1506</v>
      </c>
      <c r="J28">
        <v>2978</v>
      </c>
      <c r="L28">
        <v>1135</v>
      </c>
      <c r="M28">
        <v>2.9180000000000001</v>
      </c>
      <c r="N28">
        <v>5.4969999999999999</v>
      </c>
      <c r="O28">
        <v>2.5790000000000002</v>
      </c>
      <c r="Q28">
        <v>0.20100000000000001</v>
      </c>
      <c r="R28">
        <v>1</v>
      </c>
      <c r="S28">
        <v>0</v>
      </c>
      <c r="T28">
        <v>0</v>
      </c>
      <c r="V28">
        <v>0</v>
      </c>
      <c r="Y28" s="4">
        <v>43880</v>
      </c>
      <c r="Z28" s="3">
        <v>0.58449074074074081</v>
      </c>
      <c r="AB28">
        <v>1</v>
      </c>
      <c r="AD28" s="7">
        <f t="shared" si="6"/>
        <v>2.7406595600339942</v>
      </c>
      <c r="AE28" s="7">
        <f t="shared" si="7"/>
        <v>5.2045735751400866</v>
      </c>
      <c r="AF28" s="7">
        <f t="shared" si="8"/>
        <v>2.4639140151060923</v>
      </c>
      <c r="AG28" s="7">
        <f t="shared" si="9"/>
        <v>0.21754849785964911</v>
      </c>
    </row>
    <row r="29" spans="1:58" x14ac:dyDescent="0.35">
      <c r="A29">
        <v>17</v>
      </c>
      <c r="B29">
        <v>11</v>
      </c>
      <c r="C29" t="s">
        <v>109</v>
      </c>
      <c r="D29" t="s">
        <v>24</v>
      </c>
      <c r="E29" t="s">
        <v>66</v>
      </c>
      <c r="G29">
        <v>0.3</v>
      </c>
      <c r="H29">
        <v>0.3</v>
      </c>
      <c r="I29">
        <v>2349</v>
      </c>
      <c r="J29">
        <v>3379</v>
      </c>
      <c r="L29">
        <v>1083</v>
      </c>
      <c r="M29">
        <v>4.452</v>
      </c>
      <c r="N29">
        <v>6.234</v>
      </c>
      <c r="O29">
        <v>1.782</v>
      </c>
      <c r="Q29">
        <v>0.191</v>
      </c>
      <c r="R29">
        <v>1</v>
      </c>
      <c r="S29">
        <v>0</v>
      </c>
      <c r="T29">
        <v>0</v>
      </c>
      <c r="V29">
        <v>0</v>
      </c>
      <c r="Y29" s="4">
        <v>43880</v>
      </c>
      <c r="Z29" s="3">
        <v>0.59454861111111112</v>
      </c>
      <c r="AB29">
        <v>1</v>
      </c>
      <c r="AD29" s="7">
        <f t="shared" si="6"/>
        <v>4.2254880478376302</v>
      </c>
      <c r="AE29" s="7">
        <f t="shared" si="7"/>
        <v>5.9186212357538386</v>
      </c>
      <c r="AF29" s="7">
        <f t="shared" si="8"/>
        <v>1.6931331879162084</v>
      </c>
      <c r="AG29" s="7">
        <f t="shared" si="9"/>
        <v>0.20729691074827691</v>
      </c>
      <c r="AJ29">
        <f>ABS(100*(AD29-AD30)/(AVERAGE(AD29:AD30)))</f>
        <v>1.174009867768135</v>
      </c>
      <c r="AO29">
        <f>ABS(100*(AE29-AE30)/(AVERAGE(AE29:AE30)))</f>
        <v>2.0251224125379497</v>
      </c>
      <c r="AT29">
        <f>ABS(100*(AF29-AF30)/(AVERAGE(AF29:AF30)))</f>
        <v>9.5821956924888845</v>
      </c>
      <c r="AY29">
        <f>ABS(100*(AG29-AG30)/(AVERAGE(AG29:AG30)))</f>
        <v>4.075731724071221</v>
      </c>
      <c r="BC29" s="7">
        <f>AVERAGE(AD29:AD30)</f>
        <v>4.2008289744933229</v>
      </c>
      <c r="BD29" s="7">
        <f>AVERAGE(AE29:AE30)</f>
        <v>5.9791639301699675</v>
      </c>
      <c r="BE29" s="7">
        <f>AVERAGE(AF29:AF30)</f>
        <v>1.7783349556766441</v>
      </c>
      <c r="BF29" s="7">
        <f>AVERAGE(AG29:AG30)</f>
        <v>0.20315684672253045</v>
      </c>
    </row>
    <row r="30" spans="1:58" x14ac:dyDescent="0.35">
      <c r="A30">
        <v>18</v>
      </c>
      <c r="B30">
        <v>11</v>
      </c>
      <c r="C30" t="s">
        <v>109</v>
      </c>
      <c r="D30" t="s">
        <v>24</v>
      </c>
      <c r="E30" t="s">
        <v>66</v>
      </c>
      <c r="G30">
        <v>0.3</v>
      </c>
      <c r="H30">
        <v>0.3</v>
      </c>
      <c r="I30">
        <v>2321</v>
      </c>
      <c r="J30">
        <v>3447</v>
      </c>
      <c r="L30">
        <v>1041</v>
      </c>
      <c r="M30">
        <v>4.4009999999999998</v>
      </c>
      <c r="N30">
        <v>6.3579999999999997</v>
      </c>
      <c r="O30">
        <v>1.9570000000000001</v>
      </c>
      <c r="Q30">
        <v>0.183</v>
      </c>
      <c r="R30">
        <v>1</v>
      </c>
      <c r="S30">
        <v>0</v>
      </c>
      <c r="T30">
        <v>0</v>
      </c>
      <c r="V30">
        <v>0</v>
      </c>
      <c r="Y30" s="4">
        <v>43880</v>
      </c>
      <c r="Z30" s="3">
        <v>0.60031250000000003</v>
      </c>
      <c r="AB30">
        <v>1</v>
      </c>
      <c r="AD30" s="7">
        <f t="shared" si="6"/>
        <v>4.1761699011490157</v>
      </c>
      <c r="AE30" s="7">
        <f t="shared" si="7"/>
        <v>6.0397066245860955</v>
      </c>
      <c r="AF30" s="7">
        <f t="shared" si="8"/>
        <v>1.8635367234370799</v>
      </c>
      <c r="AG30" s="7">
        <f t="shared" si="9"/>
        <v>0.19901678269678399</v>
      </c>
    </row>
    <row r="31" spans="1:58" x14ac:dyDescent="0.35">
      <c r="A31">
        <v>19</v>
      </c>
      <c r="B31">
        <v>12</v>
      </c>
      <c r="C31" t="s">
        <v>110</v>
      </c>
      <c r="D31" t="s">
        <v>24</v>
      </c>
      <c r="E31" t="s">
        <v>66</v>
      </c>
      <c r="G31">
        <v>0.3</v>
      </c>
      <c r="H31">
        <v>0.3</v>
      </c>
      <c r="I31">
        <v>2006</v>
      </c>
      <c r="J31">
        <v>2763</v>
      </c>
      <c r="L31">
        <v>382</v>
      </c>
      <c r="M31">
        <v>3.827</v>
      </c>
      <c r="N31">
        <v>5.1040000000000001</v>
      </c>
      <c r="O31">
        <v>1.2769999999999999</v>
      </c>
      <c r="Q31">
        <v>6.5000000000000002E-2</v>
      </c>
      <c r="R31">
        <v>1</v>
      </c>
      <c r="S31">
        <v>0</v>
      </c>
      <c r="T31">
        <v>0</v>
      </c>
      <c r="V31">
        <v>0</v>
      </c>
      <c r="Y31" s="4">
        <v>43880</v>
      </c>
      <c r="Z31" s="3">
        <v>0.61028935185185185</v>
      </c>
      <c r="AB31">
        <v>1</v>
      </c>
      <c r="AD31" s="7">
        <f t="shared" si="6"/>
        <v>3.6213407509021054</v>
      </c>
      <c r="AE31" s="7">
        <f t="shared" si="7"/>
        <v>4.821730066332214</v>
      </c>
      <c r="AF31" s="7">
        <f t="shared" si="8"/>
        <v>1.2003893154301086</v>
      </c>
      <c r="AG31" s="7">
        <f t="shared" si="9"/>
        <v>6.9097630650740191E-2</v>
      </c>
      <c r="AJ31">
        <f>ABS(100*(AD31-AD32)/(AVERAGE(AD31:AD32)))</f>
        <v>2.0638937561152302</v>
      </c>
      <c r="AO31">
        <f>ABS(100*(AE31-AE32)/(AVERAGE(AE31:AE32)))</f>
        <v>6.15644153140029</v>
      </c>
      <c r="AT31">
        <f>ABS(100*(AF31-AF32)/(AVERAGE(AF31:AF32)))</f>
        <v>27.346122632172765</v>
      </c>
      <c r="AY31">
        <f>ABS(100*(AG31-AG32)/(AVERAGE(AG31:AG32)))</f>
        <v>10.796518334350434</v>
      </c>
      <c r="BC31" s="7">
        <f>AVERAGE(AD31:AD32)</f>
        <v>3.5843521408856445</v>
      </c>
      <c r="BD31" s="7">
        <f>AVERAGE(AE31:AE32)</f>
        <v>4.9748674698553632</v>
      </c>
      <c r="BE31" s="7">
        <f>AVERAGE(AF31:AF32)</f>
        <v>1.3905153289697185</v>
      </c>
      <c r="BF31" s="7">
        <f>AVERAGE(AG31:AG32)</f>
        <v>7.3040548770498731E-2</v>
      </c>
    </row>
    <row r="32" spans="1:58" x14ac:dyDescent="0.35">
      <c r="A32">
        <v>20</v>
      </c>
      <c r="B32">
        <v>12</v>
      </c>
      <c r="C32" t="s">
        <v>110</v>
      </c>
      <c r="D32" t="s">
        <v>24</v>
      </c>
      <c r="E32" t="s">
        <v>66</v>
      </c>
      <c r="G32">
        <v>0.3</v>
      </c>
      <c r="H32">
        <v>0.3</v>
      </c>
      <c r="I32">
        <v>1964</v>
      </c>
      <c r="J32">
        <v>2935</v>
      </c>
      <c r="L32">
        <v>422</v>
      </c>
      <c r="M32">
        <v>3.7519999999999998</v>
      </c>
      <c r="N32">
        <v>5.42</v>
      </c>
      <c r="O32">
        <v>1.667</v>
      </c>
      <c r="Q32">
        <v>7.1999999999999995E-2</v>
      </c>
      <c r="R32">
        <v>1</v>
      </c>
      <c r="S32">
        <v>0</v>
      </c>
      <c r="T32">
        <v>0</v>
      </c>
      <c r="V32">
        <v>0</v>
      </c>
      <c r="Y32" s="4">
        <v>43880</v>
      </c>
      <c r="Z32" s="3">
        <v>0.61605324074074075</v>
      </c>
      <c r="AB32">
        <v>1</v>
      </c>
      <c r="AD32" s="7">
        <f t="shared" si="6"/>
        <v>3.547363530869184</v>
      </c>
      <c r="AE32" s="7">
        <f t="shared" si="7"/>
        <v>5.1280048733785124</v>
      </c>
      <c r="AF32" s="7">
        <f t="shared" si="8"/>
        <v>1.5806413425093284</v>
      </c>
      <c r="AG32" s="7">
        <f t="shared" si="9"/>
        <v>7.6983466890257257E-2</v>
      </c>
    </row>
    <row r="33" spans="1:58" x14ac:dyDescent="0.35">
      <c r="A33">
        <v>21</v>
      </c>
      <c r="B33">
        <v>13</v>
      </c>
      <c r="C33" t="s">
        <v>111</v>
      </c>
      <c r="D33" t="s">
        <v>24</v>
      </c>
      <c r="E33" t="s">
        <v>66</v>
      </c>
      <c r="G33">
        <v>0.3</v>
      </c>
      <c r="H33">
        <v>0.3</v>
      </c>
      <c r="I33">
        <v>1428</v>
      </c>
      <c r="J33">
        <v>3163</v>
      </c>
      <c r="L33">
        <v>990</v>
      </c>
      <c r="M33">
        <v>2.7749999999999999</v>
      </c>
      <c r="N33">
        <v>5.8380000000000001</v>
      </c>
      <c r="O33">
        <v>3.0630000000000002</v>
      </c>
      <c r="Q33">
        <v>0.17199999999999999</v>
      </c>
      <c r="R33">
        <v>1</v>
      </c>
      <c r="S33">
        <v>0</v>
      </c>
      <c r="T33">
        <v>0</v>
      </c>
      <c r="V33">
        <v>0</v>
      </c>
      <c r="Y33" s="4">
        <v>43880</v>
      </c>
      <c r="Z33" s="3">
        <v>0.62596064814814811</v>
      </c>
      <c r="AB33">
        <v>1</v>
      </c>
      <c r="AD33" s="7">
        <f t="shared" si="6"/>
        <v>2.6032732942585688</v>
      </c>
      <c r="AE33" s="7">
        <f t="shared" si="7"/>
        <v>5.5339970594631396</v>
      </c>
      <c r="AF33" s="7">
        <f t="shared" si="8"/>
        <v>2.9307237652045708</v>
      </c>
      <c r="AG33" s="7">
        <f t="shared" si="9"/>
        <v>0.18896234149139973</v>
      </c>
      <c r="AJ33">
        <f>ABS(100*(AD33-AD34)/(AVERAGE(AD33:AD34)))</f>
        <v>0.53981526537464763</v>
      </c>
      <c r="AO33">
        <f>ABS(100*(AE33-AE34)/(AVERAGE(AE33:AE34)))</f>
        <v>5.0134874209059621</v>
      </c>
      <c r="AT33">
        <f>ABS(100*(AF33-AF34)/(AVERAGE(AF33:AF34)))</f>
        <v>10.212225971144822</v>
      </c>
      <c r="AY33">
        <f>ABS(100*(AG33-AG34)/(AVERAGE(AG33:AG34)))</f>
        <v>5.5781509685344952</v>
      </c>
      <c r="BC33" s="7">
        <f>AVERAGE(AD33:AD34)</f>
        <v>2.6103187437855135</v>
      </c>
      <c r="BD33" s="7">
        <f>AVERAGE(AE33:AE34)</f>
        <v>5.398666330768263</v>
      </c>
      <c r="BE33" s="7">
        <f>AVERAGE(AF33:AF34)</f>
        <v>2.7883475869827494</v>
      </c>
      <c r="BF33" s="7">
        <f>AVERAGE(AG33:AG34)</f>
        <v>0.19438385390606772</v>
      </c>
    </row>
    <row r="34" spans="1:58" x14ac:dyDescent="0.35">
      <c r="A34">
        <v>22</v>
      </c>
      <c r="B34">
        <v>13</v>
      </c>
      <c r="C34" t="s">
        <v>111</v>
      </c>
      <c r="D34" t="s">
        <v>24</v>
      </c>
      <c r="E34" t="s">
        <v>66</v>
      </c>
      <c r="G34">
        <v>0.3</v>
      </c>
      <c r="H34">
        <v>0.3</v>
      </c>
      <c r="I34">
        <v>1436</v>
      </c>
      <c r="J34">
        <v>3011</v>
      </c>
      <c r="L34">
        <v>1045</v>
      </c>
      <c r="M34">
        <v>2.7909999999999999</v>
      </c>
      <c r="N34">
        <v>5.5579999999999998</v>
      </c>
      <c r="O34">
        <v>2.7669999999999999</v>
      </c>
      <c r="Q34">
        <v>0.183</v>
      </c>
      <c r="R34">
        <v>1</v>
      </c>
      <c r="S34">
        <v>0</v>
      </c>
      <c r="T34">
        <v>0</v>
      </c>
      <c r="V34">
        <v>0</v>
      </c>
      <c r="Y34" s="4">
        <v>43880</v>
      </c>
      <c r="Z34" s="3">
        <v>0.63166666666666671</v>
      </c>
      <c r="AB34">
        <v>1</v>
      </c>
      <c r="AD34" s="7">
        <f t="shared" si="6"/>
        <v>2.6173641933124587</v>
      </c>
      <c r="AE34" s="7">
        <f t="shared" si="7"/>
        <v>5.2633356020733872</v>
      </c>
      <c r="AF34" s="7">
        <f t="shared" si="8"/>
        <v>2.6459714087609285</v>
      </c>
      <c r="AG34" s="7">
        <f t="shared" si="9"/>
        <v>0.19980536632073573</v>
      </c>
    </row>
    <row r="35" spans="1:58" x14ac:dyDescent="0.35">
      <c r="A35">
        <v>23</v>
      </c>
      <c r="B35">
        <v>14</v>
      </c>
      <c r="C35" t="s">
        <v>112</v>
      </c>
      <c r="D35" t="s">
        <v>24</v>
      </c>
      <c r="E35" t="s">
        <v>66</v>
      </c>
      <c r="G35">
        <v>0.3</v>
      </c>
      <c r="H35">
        <v>0.3</v>
      </c>
      <c r="I35">
        <v>1285</v>
      </c>
      <c r="J35">
        <v>2212</v>
      </c>
      <c r="L35">
        <v>839</v>
      </c>
      <c r="M35">
        <v>2.5150000000000001</v>
      </c>
      <c r="N35">
        <v>4.09</v>
      </c>
      <c r="O35">
        <v>1.575</v>
      </c>
      <c r="Q35">
        <v>0.14299999999999999</v>
      </c>
      <c r="R35">
        <v>1</v>
      </c>
      <c r="S35">
        <v>0</v>
      </c>
      <c r="T35">
        <v>0</v>
      </c>
      <c r="V35">
        <v>0</v>
      </c>
      <c r="Y35" s="4">
        <v>43880</v>
      </c>
      <c r="Z35" s="3">
        <v>0.64146990740740739</v>
      </c>
      <c r="AB35">
        <v>1</v>
      </c>
      <c r="AD35" s="7">
        <f t="shared" si="6"/>
        <v>2.3513984736702893</v>
      </c>
      <c r="AE35" s="7">
        <f t="shared" si="7"/>
        <v>3.8405822832943648</v>
      </c>
      <c r="AF35" s="7">
        <f t="shared" si="8"/>
        <v>1.4891838096240755</v>
      </c>
      <c r="AG35" s="7">
        <f t="shared" si="9"/>
        <v>0.15919330968722276</v>
      </c>
      <c r="AJ35">
        <f>ABS(100*(AD35-AD36)/(AVERAGE(AD35:AD36)))</f>
        <v>0.60105704681738059</v>
      </c>
      <c r="AO35">
        <f>ABS(100*(AE35-AE36)/(AVERAGE(AE35:AE36)))</f>
        <v>3.4626958395672016</v>
      </c>
      <c r="AT35">
        <f>ABS(100*(AF35-AF36)/(AVERAGE(AF35:AF36)))</f>
        <v>9.5544562596236187</v>
      </c>
      <c r="AY35">
        <f>ABS(100*(AG35-AG36)/(AVERAGE(AG35:AG36)))</f>
        <v>0.61729171815984452</v>
      </c>
      <c r="BC35" s="7">
        <f>AVERAGE(AD35:AD36)</f>
        <v>2.3443530241433441</v>
      </c>
      <c r="BD35" s="7">
        <f>AVERAGE(AE35:AE36)</f>
        <v>3.9082476476418027</v>
      </c>
      <c r="BE35" s="7">
        <f>AVERAGE(AF35:AF36)</f>
        <v>1.5638946234984583</v>
      </c>
      <c r="BF35" s="7">
        <f>AVERAGE(AG35:AG36)</f>
        <v>0.15968617445219258</v>
      </c>
    </row>
    <row r="36" spans="1:58" x14ac:dyDescent="0.35">
      <c r="A36">
        <v>24</v>
      </c>
      <c r="B36">
        <v>14</v>
      </c>
      <c r="C36" t="s">
        <v>112</v>
      </c>
      <c r="D36" t="s">
        <v>24</v>
      </c>
      <c r="E36" t="s">
        <v>66</v>
      </c>
      <c r="G36">
        <v>0.3</v>
      </c>
      <c r="H36">
        <v>0.3</v>
      </c>
      <c r="I36">
        <v>1277</v>
      </c>
      <c r="J36">
        <v>2288</v>
      </c>
      <c r="L36">
        <v>844</v>
      </c>
      <c r="M36">
        <v>2.5</v>
      </c>
      <c r="N36">
        <v>4.2290000000000001</v>
      </c>
      <c r="O36">
        <v>1.7290000000000001</v>
      </c>
      <c r="Q36">
        <v>0.14399999999999999</v>
      </c>
      <c r="R36">
        <v>1</v>
      </c>
      <c r="S36">
        <v>0</v>
      </c>
      <c r="T36">
        <v>0</v>
      </c>
      <c r="V36">
        <v>0</v>
      </c>
      <c r="Y36" s="4">
        <v>43880</v>
      </c>
      <c r="Z36" s="3">
        <v>0.64712962962962961</v>
      </c>
      <c r="AB36">
        <v>1</v>
      </c>
      <c r="AD36" s="7">
        <f t="shared" si="6"/>
        <v>2.3373075746163994</v>
      </c>
      <c r="AE36" s="7">
        <f t="shared" si="7"/>
        <v>3.9759130119892405</v>
      </c>
      <c r="AF36" s="7">
        <f t="shared" si="8"/>
        <v>1.6386054373728411</v>
      </c>
      <c r="AG36" s="7">
        <f t="shared" si="9"/>
        <v>0.16017903921716242</v>
      </c>
    </row>
    <row r="37" spans="1:58" x14ac:dyDescent="0.35">
      <c r="A37">
        <v>25</v>
      </c>
      <c r="B37">
        <v>15</v>
      </c>
      <c r="C37" t="s">
        <v>113</v>
      </c>
      <c r="D37" t="s">
        <v>24</v>
      </c>
      <c r="E37" t="s">
        <v>66</v>
      </c>
      <c r="G37">
        <v>0.3</v>
      </c>
      <c r="H37">
        <v>0.3</v>
      </c>
      <c r="I37">
        <v>1602</v>
      </c>
      <c r="J37">
        <v>3248</v>
      </c>
      <c r="L37">
        <v>1236</v>
      </c>
      <c r="M37">
        <v>3.0920000000000001</v>
      </c>
      <c r="N37">
        <v>5.9930000000000003</v>
      </c>
      <c r="O37">
        <v>2.9009999999999998</v>
      </c>
      <c r="Q37">
        <v>0.222</v>
      </c>
      <c r="R37">
        <v>1</v>
      </c>
      <c r="S37">
        <v>0</v>
      </c>
      <c r="T37">
        <v>0</v>
      </c>
      <c r="V37">
        <v>0</v>
      </c>
      <c r="Y37" s="4">
        <v>43880</v>
      </c>
      <c r="Z37" s="3">
        <v>0.65707175925925931</v>
      </c>
      <c r="AB37">
        <v>1</v>
      </c>
      <c r="AD37" s="7">
        <f t="shared" si="6"/>
        <v>2.9097503486806713</v>
      </c>
      <c r="AE37" s="7">
        <f t="shared" si="7"/>
        <v>5.6853537955034605</v>
      </c>
      <c r="AF37" s="7">
        <f t="shared" si="8"/>
        <v>2.7756034468227893</v>
      </c>
      <c r="AG37" s="7">
        <f t="shared" si="9"/>
        <v>0.23746023436442976</v>
      </c>
      <c r="AJ37">
        <f>ABS(100*(AD37-AD38)/(AVERAGE(AD37:AD38)))</f>
        <v>1.0343851079747419</v>
      </c>
      <c r="AO37">
        <f>ABS(100*(AE37-AE38)/(AVERAGE(AE37:AE38)))</f>
        <v>2.6659712214984181</v>
      </c>
      <c r="AT37">
        <f>ABS(100*(AF37-AF38)/(AVERAGE(AF37:AF38)))</f>
        <v>4.4050917242640439</v>
      </c>
      <c r="AY37">
        <f>ABS(100*(AG37-AG38)/(AVERAGE(AG37:AG38)))</f>
        <v>0</v>
      </c>
      <c r="BC37" s="7">
        <f>AVERAGE(AD37:AD38)</f>
        <v>2.8947787684359136</v>
      </c>
      <c r="BD37" s="7">
        <f>AVERAGE(AE37:AE38)</f>
        <v>5.6105657612247128</v>
      </c>
      <c r="BE37" s="7">
        <f>AVERAGE(AF37:AF38)</f>
        <v>2.7157869927888001</v>
      </c>
      <c r="BF37" s="7">
        <f>AVERAGE(AG37:AG38)</f>
        <v>0.23746023436442976</v>
      </c>
    </row>
    <row r="38" spans="1:58" x14ac:dyDescent="0.35">
      <c r="A38">
        <v>26</v>
      </c>
      <c r="B38">
        <v>15</v>
      </c>
      <c r="C38" t="s">
        <v>113</v>
      </c>
      <c r="D38" t="s">
        <v>24</v>
      </c>
      <c r="E38" t="s">
        <v>66</v>
      </c>
      <c r="G38">
        <v>0.3</v>
      </c>
      <c r="H38">
        <v>0.3</v>
      </c>
      <c r="I38">
        <v>1585</v>
      </c>
      <c r="J38">
        <v>3164</v>
      </c>
      <c r="L38">
        <v>1236</v>
      </c>
      <c r="M38">
        <v>3.0609999999999999</v>
      </c>
      <c r="N38">
        <v>5.84</v>
      </c>
      <c r="O38">
        <v>2.7789999999999999</v>
      </c>
      <c r="Q38">
        <v>0.222</v>
      </c>
      <c r="R38">
        <v>1</v>
      </c>
      <c r="S38">
        <v>0</v>
      </c>
      <c r="T38">
        <v>0</v>
      </c>
      <c r="V38">
        <v>0</v>
      </c>
      <c r="Y38" s="4">
        <v>43880</v>
      </c>
      <c r="Z38" s="3">
        <v>0.6627777777777778</v>
      </c>
      <c r="AB38">
        <v>1</v>
      </c>
      <c r="AD38" s="7">
        <f t="shared" si="6"/>
        <v>2.8798071881911556</v>
      </c>
      <c r="AE38" s="7">
        <f t="shared" si="7"/>
        <v>5.535777726945966</v>
      </c>
      <c r="AF38" s="7">
        <f t="shared" si="8"/>
        <v>2.6559705387548105</v>
      </c>
      <c r="AG38" s="7">
        <f t="shared" si="9"/>
        <v>0.23746023436442976</v>
      </c>
    </row>
    <row r="39" spans="1:58" x14ac:dyDescent="0.35">
      <c r="A39">
        <v>27</v>
      </c>
      <c r="B39">
        <v>16</v>
      </c>
      <c r="C39" t="s">
        <v>114</v>
      </c>
      <c r="D39" t="s">
        <v>24</v>
      </c>
      <c r="E39" t="s">
        <v>66</v>
      </c>
      <c r="G39">
        <v>0.3</v>
      </c>
      <c r="H39">
        <v>0.3</v>
      </c>
      <c r="I39">
        <v>2400</v>
      </c>
      <c r="J39">
        <v>3323</v>
      </c>
      <c r="L39">
        <v>2159</v>
      </c>
      <c r="M39">
        <v>4.5439999999999996</v>
      </c>
      <c r="N39">
        <v>6.1310000000000002</v>
      </c>
      <c r="O39">
        <v>1.587</v>
      </c>
      <c r="Q39">
        <v>0.40400000000000003</v>
      </c>
      <c r="R39">
        <v>1</v>
      </c>
      <c r="S39">
        <v>0</v>
      </c>
      <c r="T39">
        <v>0</v>
      </c>
      <c r="V39">
        <v>0</v>
      </c>
      <c r="Y39" s="4">
        <v>43880</v>
      </c>
      <c r="Z39" s="3">
        <v>0.67274305555555547</v>
      </c>
      <c r="AB39">
        <v>1</v>
      </c>
      <c r="AD39" s="7">
        <f t="shared" si="6"/>
        <v>4.3153175293061778</v>
      </c>
      <c r="AE39" s="7">
        <f t="shared" si="7"/>
        <v>5.8189038567155089</v>
      </c>
      <c r="AF39" s="7">
        <f t="shared" si="8"/>
        <v>1.5035863274093311</v>
      </c>
      <c r="AG39" s="7">
        <f t="shared" si="9"/>
        <v>0.41942590559128629</v>
      </c>
      <c r="AJ39">
        <f>ABS(100*(AD39-AD40)/(AVERAGE(AD39:AD40)))</f>
        <v>0.86083620585775644</v>
      </c>
      <c r="AO39">
        <f>ABS(100*(AE39-AE40)/(AVERAGE(AE39:AE40)))</f>
        <v>0.45797027996487139</v>
      </c>
      <c r="AT39">
        <f>ABS(100*(AF39-AF40)/(AVERAGE(AF39:AF40)))</f>
        <v>4.1485699992929028</v>
      </c>
      <c r="AY39">
        <f>ABS(100*(AG39-AG40)/(AVERAGE(AG39:AG40)))</f>
        <v>0.46893541833368863</v>
      </c>
      <c r="BC39" s="7">
        <f>AVERAGE(AD39:AD40)</f>
        <v>4.2968232242979472</v>
      </c>
      <c r="BD39" s="7">
        <f>AVERAGE(AE39:AE40)</f>
        <v>5.8322588628367136</v>
      </c>
      <c r="BE39" s="7">
        <f>AVERAGE(AF39:AF40)</f>
        <v>1.5354356385387664</v>
      </c>
      <c r="BF39" s="7">
        <f>AVERAGE(AG39:AG40)</f>
        <v>0.42041163512122592</v>
      </c>
    </row>
    <row r="40" spans="1:58" x14ac:dyDescent="0.35">
      <c r="A40">
        <v>28</v>
      </c>
      <c r="B40">
        <v>16</v>
      </c>
      <c r="C40" t="s">
        <v>114</v>
      </c>
      <c r="D40" t="s">
        <v>24</v>
      </c>
      <c r="E40" t="s">
        <v>66</v>
      </c>
      <c r="G40">
        <v>0.3</v>
      </c>
      <c r="H40">
        <v>0.3</v>
      </c>
      <c r="I40">
        <v>2379</v>
      </c>
      <c r="J40">
        <v>3338</v>
      </c>
      <c r="L40">
        <v>2169</v>
      </c>
      <c r="M40">
        <v>4.5060000000000002</v>
      </c>
      <c r="N40">
        <v>6.1580000000000004</v>
      </c>
      <c r="O40">
        <v>1.6519999999999999</v>
      </c>
      <c r="Q40">
        <v>0.40600000000000003</v>
      </c>
      <c r="R40">
        <v>1</v>
      </c>
      <c r="S40">
        <v>0</v>
      </c>
      <c r="T40">
        <v>0</v>
      </c>
      <c r="V40">
        <v>0</v>
      </c>
      <c r="Y40" s="4">
        <v>43880</v>
      </c>
      <c r="Z40" s="3">
        <v>0.67848379629629629</v>
      </c>
      <c r="AB40">
        <v>1</v>
      </c>
      <c r="AD40" s="7">
        <f t="shared" si="6"/>
        <v>4.2783289192897165</v>
      </c>
      <c r="AE40" s="7">
        <f t="shared" si="7"/>
        <v>5.8456138689579182</v>
      </c>
      <c r="AF40" s="7">
        <f t="shared" si="8"/>
        <v>1.5672849496682018</v>
      </c>
      <c r="AG40" s="7">
        <f t="shared" si="9"/>
        <v>0.42139736465116551</v>
      </c>
      <c r="BB40" s="2"/>
    </row>
    <row r="41" spans="1:58" x14ac:dyDescent="0.35">
      <c r="A41">
        <v>29</v>
      </c>
      <c r="B41">
        <v>17</v>
      </c>
      <c r="C41" t="s">
        <v>115</v>
      </c>
      <c r="D41" t="s">
        <v>24</v>
      </c>
      <c r="E41" t="s">
        <v>66</v>
      </c>
      <c r="G41">
        <v>0.3</v>
      </c>
      <c r="H41">
        <v>0.3</v>
      </c>
      <c r="I41">
        <v>1483</v>
      </c>
      <c r="J41">
        <v>3441</v>
      </c>
      <c r="L41">
        <v>1362</v>
      </c>
      <c r="M41">
        <v>2.8759999999999999</v>
      </c>
      <c r="N41">
        <v>6.3479999999999999</v>
      </c>
      <c r="O41">
        <v>3.4710000000000001</v>
      </c>
      <c r="Q41">
        <v>0.247</v>
      </c>
      <c r="R41">
        <v>1</v>
      </c>
      <c r="S41">
        <v>0</v>
      </c>
      <c r="T41">
        <v>0</v>
      </c>
      <c r="V41">
        <v>0</v>
      </c>
      <c r="Y41" s="4">
        <v>43880</v>
      </c>
      <c r="Z41" s="3">
        <v>0.68850694444444438</v>
      </c>
      <c r="AB41">
        <v>1</v>
      </c>
      <c r="AD41" s="7">
        <f t="shared" si="6"/>
        <v>2.7001482252540612</v>
      </c>
      <c r="AE41" s="7">
        <f t="shared" si="7"/>
        <v>6.0290226196891314</v>
      </c>
      <c r="AF41" s="7">
        <f t="shared" si="8"/>
        <v>3.3288743944350703</v>
      </c>
      <c r="AG41" s="7">
        <f t="shared" si="9"/>
        <v>0.26230061851890857</v>
      </c>
      <c r="AJ41">
        <f>ABS(100*(AD41-AD42)/(AVERAGE(AD41:AD42)))</f>
        <v>1.4248811054453541</v>
      </c>
      <c r="AO41">
        <f>ABS(100*(AE41-AE42)/(AVERAGE(AE41:AE42)))</f>
        <v>1.0390931456315415</v>
      </c>
      <c r="AT41">
        <f>ABS(100*(AF41-AF42)/(AVERAGE(AF41:AF42)))</f>
        <v>3.0830665631515437</v>
      </c>
      <c r="AY41">
        <f>ABS(100*(AG41-AG42)/(AVERAGE(AG41:AG42)))</f>
        <v>2.5885240832730809</v>
      </c>
      <c r="BC41" s="7">
        <f>AVERAGE(AD41:AD42)</f>
        <v>2.7195232114531596</v>
      </c>
      <c r="BD41" s="7">
        <f>AVERAGE(AE41:AE42)</f>
        <v>5.9978609387396542</v>
      </c>
      <c r="BE41" s="7">
        <f>AVERAGE(AF41:AF42)</f>
        <v>3.2783377272864942</v>
      </c>
      <c r="BF41" s="7">
        <f>AVERAGE(AG41:AG42)</f>
        <v>0.25894913811711379</v>
      </c>
    </row>
    <row r="42" spans="1:58" x14ac:dyDescent="0.35">
      <c r="A42">
        <v>30</v>
      </c>
      <c r="B42">
        <v>17</v>
      </c>
      <c r="C42" t="s">
        <v>115</v>
      </c>
      <c r="D42" t="s">
        <v>24</v>
      </c>
      <c r="E42" t="s">
        <v>66</v>
      </c>
      <c r="G42">
        <v>0.3</v>
      </c>
      <c r="H42">
        <v>0.3</v>
      </c>
      <c r="I42">
        <v>1505</v>
      </c>
      <c r="J42">
        <v>3406</v>
      </c>
      <c r="L42">
        <v>1328</v>
      </c>
      <c r="M42">
        <v>2.9159999999999999</v>
      </c>
      <c r="N42">
        <v>6.2839999999999998</v>
      </c>
      <c r="O42">
        <v>3.3679999999999999</v>
      </c>
      <c r="Q42">
        <v>0.24</v>
      </c>
      <c r="R42">
        <v>1</v>
      </c>
      <c r="S42">
        <v>0</v>
      </c>
      <c r="T42">
        <v>0</v>
      </c>
      <c r="V42">
        <v>0</v>
      </c>
      <c r="Y42" s="4">
        <v>43880</v>
      </c>
      <c r="Z42" s="3">
        <v>0.69421296296296298</v>
      </c>
      <c r="AB42">
        <v>1</v>
      </c>
      <c r="AD42" s="7">
        <f t="shared" si="6"/>
        <v>2.7388981976522579</v>
      </c>
      <c r="AE42" s="7">
        <f t="shared" si="7"/>
        <v>5.9666992577901761</v>
      </c>
      <c r="AF42" s="7">
        <f t="shared" si="8"/>
        <v>3.2278010601379181</v>
      </c>
      <c r="AG42" s="7">
        <f t="shared" si="9"/>
        <v>0.255597657715319</v>
      </c>
    </row>
    <row r="43" spans="1:58" x14ac:dyDescent="0.35">
      <c r="A43">
        <v>31</v>
      </c>
      <c r="B43">
        <v>18</v>
      </c>
      <c r="C43" t="s">
        <v>116</v>
      </c>
      <c r="D43" t="s">
        <v>24</v>
      </c>
      <c r="E43" t="s">
        <v>66</v>
      </c>
      <c r="G43">
        <v>0.3</v>
      </c>
      <c r="H43">
        <v>0.3</v>
      </c>
      <c r="I43">
        <v>2169</v>
      </c>
      <c r="J43">
        <v>6151</v>
      </c>
      <c r="L43">
        <v>3396</v>
      </c>
      <c r="M43">
        <v>4.125</v>
      </c>
      <c r="N43">
        <v>11.284000000000001</v>
      </c>
      <c r="O43">
        <v>7.1589999999999998</v>
      </c>
      <c r="Q43">
        <v>0.64200000000000002</v>
      </c>
      <c r="R43">
        <v>1</v>
      </c>
      <c r="S43">
        <v>0</v>
      </c>
      <c r="T43">
        <v>0</v>
      </c>
      <c r="V43">
        <v>0</v>
      </c>
      <c r="Y43" s="4">
        <v>43880</v>
      </c>
      <c r="Z43" s="3">
        <v>0.70439814814814816</v>
      </c>
      <c r="AB43">
        <v>1</v>
      </c>
      <c r="AD43" s="7">
        <f t="shared" si="6"/>
        <v>3.9084428191251104</v>
      </c>
      <c r="AE43" s="7">
        <f t="shared" si="7"/>
        <v>10.854631498151148</v>
      </c>
      <c r="AF43" s="7">
        <f t="shared" si="8"/>
        <v>6.9461886790260383</v>
      </c>
      <c r="AG43" s="7">
        <f t="shared" si="9"/>
        <v>0.6632953912983518</v>
      </c>
      <c r="AJ43">
        <f>ABS(100*(AD43-AD44)/(AVERAGE(AD43:AD44)))</f>
        <v>0.58414142183836903</v>
      </c>
      <c r="AO43">
        <f>ABS(100*(AE43-AE44)/(AVERAGE(AE43:AE44)))</f>
        <v>0.34390588968465413</v>
      </c>
      <c r="AT43">
        <f>ABS(100*(AF43-AF44)/(AVERAGE(AF43:AF44)))</f>
        <v>0.20847685147367898</v>
      </c>
      <c r="AY43">
        <f>ABS(100*(AG43-AG44)/(AVERAGE(AG43:AG44)))</f>
        <v>1.5922206187866297</v>
      </c>
      <c r="BC43" s="7">
        <f>AVERAGE(AD43:AD44)</f>
        <v>3.9198916746063954</v>
      </c>
      <c r="BD43" s="7">
        <f>AVERAGE(AE43:AE44)</f>
        <v>10.873328506720835</v>
      </c>
      <c r="BE43" s="7">
        <f>AVERAGE(AF43:AF44)</f>
        <v>6.9534368321144395</v>
      </c>
      <c r="BF43" s="7">
        <f>AVERAGE(AG43:AG44)</f>
        <v>0.66861833076002586</v>
      </c>
    </row>
    <row r="44" spans="1:58" x14ac:dyDescent="0.35">
      <c r="A44">
        <v>32</v>
      </c>
      <c r="B44">
        <v>18</v>
      </c>
      <c r="C44" t="s">
        <v>116</v>
      </c>
      <c r="D44" t="s">
        <v>24</v>
      </c>
      <c r="E44" t="s">
        <v>66</v>
      </c>
      <c r="G44">
        <v>0.3</v>
      </c>
      <c r="H44">
        <v>0.3</v>
      </c>
      <c r="I44">
        <v>2182</v>
      </c>
      <c r="J44">
        <v>6172</v>
      </c>
      <c r="L44">
        <v>3450</v>
      </c>
      <c r="M44">
        <v>4.149</v>
      </c>
      <c r="N44">
        <v>11.323</v>
      </c>
      <c r="O44">
        <v>7.1740000000000004</v>
      </c>
      <c r="Q44">
        <v>0.65200000000000002</v>
      </c>
      <c r="R44">
        <v>1</v>
      </c>
      <c r="S44">
        <v>0</v>
      </c>
      <c r="T44">
        <v>0</v>
      </c>
      <c r="V44">
        <v>0</v>
      </c>
      <c r="Y44" s="4">
        <v>43880</v>
      </c>
      <c r="Z44" s="3">
        <v>0.71037037037037043</v>
      </c>
      <c r="AB44">
        <v>1</v>
      </c>
      <c r="AD44" s="7">
        <f t="shared" si="6"/>
        <v>3.93134053008768</v>
      </c>
      <c r="AE44" s="7">
        <f t="shared" si="7"/>
        <v>10.892025515290522</v>
      </c>
      <c r="AF44" s="7">
        <f t="shared" si="8"/>
        <v>6.9606849852028416</v>
      </c>
      <c r="AG44" s="7">
        <f t="shared" si="9"/>
        <v>0.67394127022169992</v>
      </c>
    </row>
    <row r="45" spans="1:58" x14ac:dyDescent="0.35">
      <c r="A45">
        <v>33</v>
      </c>
      <c r="B45">
        <v>19</v>
      </c>
      <c r="C45" t="s">
        <v>117</v>
      </c>
      <c r="D45" t="s">
        <v>24</v>
      </c>
      <c r="E45" t="s">
        <v>66</v>
      </c>
      <c r="G45">
        <v>0.3</v>
      </c>
      <c r="H45">
        <v>0.3</v>
      </c>
      <c r="I45">
        <v>3811</v>
      </c>
      <c r="J45">
        <v>9431</v>
      </c>
      <c r="L45">
        <v>4826</v>
      </c>
      <c r="M45">
        <v>7.11</v>
      </c>
      <c r="N45">
        <v>17.187000000000001</v>
      </c>
      <c r="O45">
        <v>10.077</v>
      </c>
      <c r="Q45">
        <v>0.90900000000000003</v>
      </c>
      <c r="R45">
        <v>1</v>
      </c>
      <c r="S45">
        <v>0</v>
      </c>
      <c r="T45">
        <v>0</v>
      </c>
      <c r="V45">
        <v>0</v>
      </c>
      <c r="Y45" s="4">
        <v>43880</v>
      </c>
      <c r="Z45" s="3">
        <v>0.7209374999999999</v>
      </c>
      <c r="AB45">
        <v>1</v>
      </c>
      <c r="AD45" s="7">
        <f t="shared" si="6"/>
        <v>6.8005998499359865</v>
      </c>
      <c r="AE45" s="7">
        <f t="shared" si="7"/>
        <v>16.695220841824732</v>
      </c>
      <c r="AF45" s="7">
        <f t="shared" si="8"/>
        <v>9.8946209918887451</v>
      </c>
      <c r="AG45" s="7">
        <f t="shared" si="9"/>
        <v>0.94521403686108729</v>
      </c>
      <c r="AJ45">
        <f>ABS(100*(AD45-AD46)/(AVERAGE(AD45:AD46)))</f>
        <v>3.5364561175926159</v>
      </c>
      <c r="AL45">
        <f>100*((AVERAGE(AD45:AD46)*50)-(AVERAGE(AD43:AD44)*50))/(1000*0.15)</f>
        <v>100.10409536200865</v>
      </c>
      <c r="AO45">
        <f>ABS(100*(AE45-AE46)/(AVERAGE(AE45:AE46)))</f>
        <v>1.0665163067648484E-2</v>
      </c>
      <c r="AQ45">
        <f>100*((AVERAGE(AE45:AE46)*50)-(AVERAGE(AE43:AE44)*50))/(2000*0.15)</f>
        <v>97.04637781408853</v>
      </c>
      <c r="AT45">
        <f>ABS(100*(AF45-AF46)/(AVERAGE(AF45:AF46)))</f>
        <v>2.4869159952974034</v>
      </c>
      <c r="AV45">
        <f>100*((AVERAGE(AF45:AF46)*50)-(AVERAGE(AF43:AF44)*50))/(1000*0.15)</f>
        <v>93.988660266168424</v>
      </c>
      <c r="AY45">
        <f>ABS(100*(AG45-AG46)/(AVERAGE(AG45:AG46)))</f>
        <v>1.7162980755308019</v>
      </c>
      <c r="BA45">
        <f>100*((AVERAGE(AG45:AG46)*50)-(AVERAGE(AG43:AG44)*50))/(100*0.15)</f>
        <v>94.925753733186824</v>
      </c>
      <c r="BC45" s="7">
        <f>AVERAGE(AD45:AD46)</f>
        <v>6.9230145354666544</v>
      </c>
      <c r="BD45" s="7">
        <f>AVERAGE(AE45:AE46)</f>
        <v>16.696111175566145</v>
      </c>
      <c r="BE45" s="7">
        <f>AVERAGE(AF45:AF46)</f>
        <v>9.7730966400994923</v>
      </c>
      <c r="BF45" s="7">
        <f>AVERAGE(AG45:AG46)</f>
        <v>0.95339559195958623</v>
      </c>
    </row>
    <row r="46" spans="1:58" x14ac:dyDescent="0.35">
      <c r="A46">
        <v>34</v>
      </c>
      <c r="B46">
        <v>19</v>
      </c>
      <c r="C46" t="s">
        <v>117</v>
      </c>
      <c r="D46" t="s">
        <v>24</v>
      </c>
      <c r="E46" t="s">
        <v>66</v>
      </c>
      <c r="G46">
        <v>0.3</v>
      </c>
      <c r="H46">
        <v>0.3</v>
      </c>
      <c r="I46">
        <v>3950</v>
      </c>
      <c r="J46">
        <v>9432</v>
      </c>
      <c r="L46">
        <v>4909</v>
      </c>
      <c r="M46">
        <v>7.3630000000000004</v>
      </c>
      <c r="N46">
        <v>17.189</v>
      </c>
      <c r="O46">
        <v>9.8260000000000005</v>
      </c>
      <c r="Q46">
        <v>0.92400000000000004</v>
      </c>
      <c r="R46">
        <v>1</v>
      </c>
      <c r="S46">
        <v>0</v>
      </c>
      <c r="T46">
        <v>0</v>
      </c>
      <c r="V46">
        <v>0</v>
      </c>
      <c r="Y46" s="4">
        <v>43880</v>
      </c>
      <c r="Z46" s="3">
        <v>0.7270833333333333</v>
      </c>
      <c r="AB46">
        <v>1</v>
      </c>
      <c r="AD46" s="7">
        <f t="shared" si="6"/>
        <v>7.045429220997323</v>
      </c>
      <c r="AE46" s="7">
        <f t="shared" si="7"/>
        <v>16.697001509307562</v>
      </c>
      <c r="AF46" s="7">
        <f t="shared" si="8"/>
        <v>9.6515722883102377</v>
      </c>
      <c r="AG46" s="7">
        <f t="shared" si="9"/>
        <v>0.96157714705808517</v>
      </c>
    </row>
    <row r="47" spans="1:58" x14ac:dyDescent="0.35">
      <c r="A47">
        <v>35</v>
      </c>
      <c r="B47">
        <v>20</v>
      </c>
      <c r="C47" t="s">
        <v>118</v>
      </c>
      <c r="D47" t="s">
        <v>24</v>
      </c>
      <c r="E47" t="s">
        <v>66</v>
      </c>
      <c r="G47">
        <v>0.3</v>
      </c>
      <c r="H47">
        <v>0.3</v>
      </c>
      <c r="I47">
        <v>1496</v>
      </c>
      <c r="J47">
        <v>3469</v>
      </c>
      <c r="L47">
        <v>1230</v>
      </c>
      <c r="M47">
        <v>2.899</v>
      </c>
      <c r="N47">
        <v>6.3979999999999997</v>
      </c>
      <c r="O47">
        <v>3.5</v>
      </c>
      <c r="Q47">
        <v>0.221</v>
      </c>
      <c r="R47">
        <v>1</v>
      </c>
      <c r="S47">
        <v>0</v>
      </c>
      <c r="T47">
        <v>0</v>
      </c>
      <c r="V47">
        <v>0</v>
      </c>
      <c r="Y47" s="4">
        <v>43880</v>
      </c>
      <c r="Z47" s="3">
        <v>0.73717592592592596</v>
      </c>
      <c r="AB47">
        <v>1</v>
      </c>
      <c r="AD47" s="7">
        <f t="shared" si="6"/>
        <v>2.7230459362166317</v>
      </c>
      <c r="AE47" s="7">
        <f t="shared" si="7"/>
        <v>6.0788813092082963</v>
      </c>
      <c r="AF47" s="7">
        <f t="shared" si="8"/>
        <v>3.3558353729916646</v>
      </c>
      <c r="AG47" s="7">
        <f t="shared" si="9"/>
        <v>0.23627735892850221</v>
      </c>
      <c r="AJ47">
        <f>ABS(100*(AD47-AD48)/(AVERAGE(AD47:AD48)))</f>
        <v>3.8693590917126595</v>
      </c>
      <c r="AK47">
        <f>ABS(100*((AVERAGE(AD47:AD48)-AVERAGE(AD33:AD34))/(AVERAGE(AD33:AD34,AD47:AD48))))</f>
        <v>6.1795463404841557</v>
      </c>
      <c r="AO47">
        <f>ABS(100*(AE47-AE48)/(AVERAGE(AE47:AE48)))</f>
        <v>1.7135319076775695</v>
      </c>
      <c r="AP47">
        <f>ABS(100*((AVERAGE(AE47:AE48)-AVERAGE(AE33:AE34))/(AVERAGE(AE33:AE34,AE47:AE48))))</f>
        <v>11.00263726735257</v>
      </c>
      <c r="AT47">
        <f>ABS(100*(AF47-AF48)/(AVERAGE(AF47:AF48)))</f>
        <v>6.4828018698824694</v>
      </c>
      <c r="AU47">
        <f>ABS(100*((AVERAGE(AF47:AF48)-AVERAGE(AF33:AF34))/(AVERAGE(AF33:AF34,AF47:AF48))))</f>
        <v>15.305199342270923</v>
      </c>
      <c r="AY47">
        <f>ABS(100*(AG47-AG48)/(AVERAGE(AG47:AG48)))</f>
        <v>5.2226483146705212</v>
      </c>
      <c r="AZ47">
        <f>ABS(100*((AVERAGE(AG47:AG48)-AVERAGE(AG33:AG34))/(AVERAGE(AG33:AG34,AG47:AG48))))</f>
        <v>16.898952870548953</v>
      </c>
      <c r="BC47" s="7">
        <f>AVERAGE(AD47:AD48)</f>
        <v>2.7767674888595866</v>
      </c>
      <c r="BD47" s="7">
        <f>AVERAGE(AE47:AE48)</f>
        <v>6.027241952206305</v>
      </c>
      <c r="BE47" s="7">
        <f>AVERAGE(AF47:AF48)</f>
        <v>3.250474463346718</v>
      </c>
      <c r="BF47" s="7">
        <f>AVERAGE(AG47:AG48)</f>
        <v>0.23026440879587043</v>
      </c>
    </row>
    <row r="48" spans="1:58" x14ac:dyDescent="0.35">
      <c r="A48">
        <v>36</v>
      </c>
      <c r="B48">
        <v>20</v>
      </c>
      <c r="C48" t="s">
        <v>118</v>
      </c>
      <c r="D48" t="s">
        <v>24</v>
      </c>
      <c r="E48" t="s">
        <v>66</v>
      </c>
      <c r="G48">
        <v>0.3</v>
      </c>
      <c r="H48">
        <v>0.3</v>
      </c>
      <c r="I48">
        <v>1557</v>
      </c>
      <c r="J48">
        <v>3411</v>
      </c>
      <c r="L48">
        <v>1169</v>
      </c>
      <c r="M48">
        <v>3.01</v>
      </c>
      <c r="N48">
        <v>6.2910000000000004</v>
      </c>
      <c r="O48">
        <v>3.2810000000000001</v>
      </c>
      <c r="Q48">
        <v>0.20799999999999999</v>
      </c>
      <c r="R48">
        <v>1</v>
      </c>
      <c r="S48">
        <v>0</v>
      </c>
      <c r="T48">
        <v>0</v>
      </c>
      <c r="V48">
        <v>0</v>
      </c>
      <c r="Y48" s="4">
        <v>43880</v>
      </c>
      <c r="Z48" s="3">
        <v>0.74289351851851848</v>
      </c>
      <c r="AB48">
        <v>1</v>
      </c>
      <c r="AD48" s="7">
        <f t="shared" si="6"/>
        <v>2.8304890415025414</v>
      </c>
      <c r="AE48" s="7">
        <f t="shared" si="7"/>
        <v>5.9756025952043128</v>
      </c>
      <c r="AF48" s="7">
        <f t="shared" si="8"/>
        <v>3.1451135537017714</v>
      </c>
      <c r="AG48" s="7">
        <f t="shared" si="9"/>
        <v>0.22425145866323865</v>
      </c>
    </row>
    <row r="49" spans="1:58" x14ac:dyDescent="0.35">
      <c r="A49">
        <v>37</v>
      </c>
      <c r="B49">
        <v>2</v>
      </c>
      <c r="D49" t="s">
        <v>46</v>
      </c>
      <c r="Y49" s="4">
        <v>43880</v>
      </c>
      <c r="Z49" s="3">
        <v>0.74689814814814814</v>
      </c>
      <c r="AB49">
        <v>1</v>
      </c>
      <c r="AD49" s="7" t="e">
        <f t="shared" si="6"/>
        <v>#DIV/0!</v>
      </c>
      <c r="AE49" s="7" t="e">
        <f t="shared" si="7"/>
        <v>#DIV/0!</v>
      </c>
      <c r="AF49" s="7" t="e">
        <f t="shared" si="8"/>
        <v>#DIV/0!</v>
      </c>
      <c r="AG49" s="7" t="e">
        <f t="shared" si="9"/>
        <v>#DIV/0!</v>
      </c>
    </row>
    <row r="50" spans="1:58" x14ac:dyDescent="0.35">
      <c r="A50">
        <v>38</v>
      </c>
      <c r="B50">
        <v>3</v>
      </c>
      <c r="C50" t="s">
        <v>44</v>
      </c>
      <c r="D50" t="s">
        <v>24</v>
      </c>
      <c r="E50" t="s">
        <v>66</v>
      </c>
      <c r="G50">
        <v>0.3</v>
      </c>
      <c r="H50">
        <v>0.3</v>
      </c>
      <c r="I50">
        <v>37</v>
      </c>
      <c r="J50">
        <v>121</v>
      </c>
      <c r="L50">
        <v>200</v>
      </c>
      <c r="M50">
        <v>7.5999999999999998E-2</v>
      </c>
      <c r="N50">
        <v>0.224</v>
      </c>
      <c r="O50">
        <v>0.14799999999999999</v>
      </c>
      <c r="Q50">
        <v>3.4000000000000002E-2</v>
      </c>
      <c r="R50">
        <v>1</v>
      </c>
      <c r="S50">
        <v>0</v>
      </c>
      <c r="T50">
        <v>0</v>
      </c>
      <c r="V50">
        <v>0</v>
      </c>
      <c r="Y50" s="4">
        <v>43880</v>
      </c>
      <c r="Z50" s="3">
        <v>0.75637731481481485</v>
      </c>
      <c r="AB50">
        <v>1</v>
      </c>
      <c r="AD50" s="7">
        <f t="shared" si="6"/>
        <v>0.15321822126348303</v>
      </c>
      <c r="AE50" s="7">
        <f t="shared" si="7"/>
        <v>0.11720657670245534</v>
      </c>
      <c r="AF50" s="7">
        <f t="shared" si="8"/>
        <v>-3.6011644561027692E-2</v>
      </c>
      <c r="AG50" s="7">
        <f t="shared" si="9"/>
        <v>3.3217075760937485E-2</v>
      </c>
    </row>
    <row r="51" spans="1:58" x14ac:dyDescent="0.35">
      <c r="A51">
        <v>39</v>
      </c>
      <c r="B51">
        <v>3</v>
      </c>
      <c r="C51" t="s">
        <v>44</v>
      </c>
      <c r="D51" t="s">
        <v>24</v>
      </c>
      <c r="E51" t="s">
        <v>66</v>
      </c>
      <c r="G51">
        <v>0.3</v>
      </c>
      <c r="H51">
        <v>0.3</v>
      </c>
      <c r="I51">
        <v>48</v>
      </c>
      <c r="J51">
        <v>103</v>
      </c>
      <c r="L51">
        <v>170</v>
      </c>
      <c r="M51">
        <v>9.7000000000000003E-2</v>
      </c>
      <c r="N51">
        <v>0.191</v>
      </c>
      <c r="O51">
        <v>9.4E-2</v>
      </c>
      <c r="Q51">
        <v>2.9000000000000001E-2</v>
      </c>
      <c r="R51">
        <v>1</v>
      </c>
      <c r="S51">
        <v>0</v>
      </c>
      <c r="T51">
        <v>0</v>
      </c>
      <c r="V51">
        <v>0</v>
      </c>
      <c r="Y51" s="4">
        <v>43880</v>
      </c>
      <c r="Z51" s="3">
        <v>0.76178240740740744</v>
      </c>
      <c r="AB51">
        <v>1</v>
      </c>
      <c r="AD51" s="7">
        <f t="shared" si="6"/>
        <v>0.1725932074625815</v>
      </c>
      <c r="AE51" s="7">
        <f t="shared" si="7"/>
        <v>8.5154562011563725E-2</v>
      </c>
      <c r="AF51" s="7">
        <f t="shared" si="8"/>
        <v>-8.7438645451017774E-2</v>
      </c>
      <c r="AG51" s="7">
        <f t="shared" si="9"/>
        <v>2.7302698581299686E-2</v>
      </c>
    </row>
    <row r="52" spans="1:58" x14ac:dyDescent="0.35">
      <c r="A52">
        <v>40</v>
      </c>
      <c r="B52">
        <v>1</v>
      </c>
      <c r="C52" t="s">
        <v>45</v>
      </c>
      <c r="D52" t="s">
        <v>24</v>
      </c>
      <c r="E52" t="s">
        <v>66</v>
      </c>
      <c r="G52">
        <v>0.3</v>
      </c>
      <c r="H52">
        <v>0.3</v>
      </c>
      <c r="I52">
        <v>3727</v>
      </c>
      <c r="J52">
        <v>4447</v>
      </c>
      <c r="L52">
        <v>7324</v>
      </c>
      <c r="M52">
        <v>6.9569999999999999</v>
      </c>
      <c r="N52">
        <v>8.1869999999999994</v>
      </c>
      <c r="O52">
        <v>1.2290000000000001</v>
      </c>
      <c r="Q52">
        <v>1.353</v>
      </c>
      <c r="R52">
        <v>1</v>
      </c>
      <c r="S52">
        <v>0</v>
      </c>
      <c r="T52">
        <v>0</v>
      </c>
      <c r="V52">
        <v>0</v>
      </c>
      <c r="Y52" s="4">
        <v>43880</v>
      </c>
      <c r="Z52" s="3">
        <v>0.77164351851851853</v>
      </c>
      <c r="AB52">
        <v>1</v>
      </c>
      <c r="AD52" s="7">
        <f t="shared" si="6"/>
        <v>6.6526454098701455</v>
      </c>
      <c r="AE52" s="7">
        <f t="shared" si="7"/>
        <v>7.8203741074134072</v>
      </c>
      <c r="AF52" s="7">
        <f t="shared" si="8"/>
        <v>1.1677286975432617</v>
      </c>
      <c r="AG52" s="7">
        <f t="shared" si="9"/>
        <v>1.4376845100189288</v>
      </c>
      <c r="AJ52">
        <f>ABS(100*(AD52-AD53)/(AVERAGE(AD52:AD53)))</f>
        <v>0.84366193677711265</v>
      </c>
      <c r="AO52">
        <f>ABS(100*(AE52-AE53)/(AVERAGE(AE52:AE53)))</f>
        <v>1.2445348771336513</v>
      </c>
      <c r="AT52">
        <f>ABS(100*(AF52-AF53)/(AVERAGE(AF52:AF53)))</f>
        <v>3.4979033847137919</v>
      </c>
      <c r="AY52">
        <f>ABS(100*(AG52-AG53)/(AVERAGE(AG52:AG53)))</f>
        <v>1.3619358367654995</v>
      </c>
      <c r="BC52" s="7">
        <f>AVERAGE(AD52:AD53)</f>
        <v>6.6808272079779254</v>
      </c>
      <c r="BD52" s="7">
        <f>AVERAGE(AE52:AE53)</f>
        <v>7.8693424631911579</v>
      </c>
      <c r="BE52" s="7">
        <f>AVERAGE(AF52:AF53)</f>
        <v>1.1885152552132334</v>
      </c>
      <c r="BF52" s="7">
        <f>AVERAGE(AG52:AG53)</f>
        <v>1.4475418053183251</v>
      </c>
    </row>
    <row r="53" spans="1:58" x14ac:dyDescent="0.35">
      <c r="A53">
        <v>41</v>
      </c>
      <c r="B53">
        <v>1</v>
      </c>
      <c r="C53" t="s">
        <v>45</v>
      </c>
      <c r="D53" t="s">
        <v>24</v>
      </c>
      <c r="E53" t="s">
        <v>66</v>
      </c>
      <c r="G53">
        <v>0.3</v>
      </c>
      <c r="H53">
        <v>0.3</v>
      </c>
      <c r="I53">
        <v>3759</v>
      </c>
      <c r="J53">
        <v>4502</v>
      </c>
      <c r="L53">
        <v>7424</v>
      </c>
      <c r="M53">
        <v>7.016</v>
      </c>
      <c r="N53">
        <v>8.2859999999999996</v>
      </c>
      <c r="O53">
        <v>1.2709999999999999</v>
      </c>
      <c r="Q53">
        <v>1.37</v>
      </c>
      <c r="R53">
        <v>1</v>
      </c>
      <c r="S53">
        <v>0</v>
      </c>
      <c r="T53">
        <v>0</v>
      </c>
      <c r="V53">
        <v>0</v>
      </c>
      <c r="Y53" s="4">
        <v>43880</v>
      </c>
      <c r="Z53" s="3">
        <v>0.77743055555555562</v>
      </c>
      <c r="AB53">
        <v>1</v>
      </c>
      <c r="AD53" s="7">
        <f t="shared" si="6"/>
        <v>6.7090090060857044</v>
      </c>
      <c r="AE53" s="7">
        <f t="shared" si="7"/>
        <v>7.9183108189689095</v>
      </c>
      <c r="AF53" s="7">
        <f t="shared" si="8"/>
        <v>1.2093018128832052</v>
      </c>
      <c r="AG53" s="7">
        <f t="shared" si="9"/>
        <v>1.4573991006177214</v>
      </c>
    </row>
    <row r="54" spans="1:58" x14ac:dyDescent="0.35">
      <c r="A54">
        <v>42</v>
      </c>
      <c r="B54">
        <v>4</v>
      </c>
      <c r="C54" t="s">
        <v>106</v>
      </c>
      <c r="D54" t="s">
        <v>24</v>
      </c>
      <c r="E54" t="s">
        <v>66</v>
      </c>
      <c r="G54">
        <v>0.3</v>
      </c>
      <c r="H54">
        <v>0.3</v>
      </c>
      <c r="I54">
        <v>3131</v>
      </c>
      <c r="J54">
        <v>6134</v>
      </c>
      <c r="L54">
        <v>2836</v>
      </c>
      <c r="M54">
        <v>5.875</v>
      </c>
      <c r="N54">
        <v>11.254</v>
      </c>
      <c r="O54">
        <v>5.3789999999999996</v>
      </c>
      <c r="Q54">
        <v>0.53500000000000003</v>
      </c>
      <c r="R54">
        <v>1</v>
      </c>
      <c r="S54">
        <v>0</v>
      </c>
      <c r="T54">
        <v>0</v>
      </c>
      <c r="V54">
        <v>0</v>
      </c>
      <c r="Y54" s="4">
        <v>43880</v>
      </c>
      <c r="Z54" s="3">
        <v>0.78789351851851863</v>
      </c>
      <c r="AB54">
        <v>1</v>
      </c>
      <c r="AD54" s="7">
        <f t="shared" si="6"/>
        <v>5.6028734303553556</v>
      </c>
      <c r="AE54" s="7">
        <f t="shared" si="7"/>
        <v>10.824360150943082</v>
      </c>
      <c r="AF54" s="7">
        <f t="shared" si="8"/>
        <v>5.2214867205877269</v>
      </c>
      <c r="AG54" s="7">
        <f t="shared" si="9"/>
        <v>0.55289368394511285</v>
      </c>
      <c r="AI54">
        <f>ABS(100*(AVERAGE(AD54:AD55)-5)/5)</f>
        <v>12.268832092915467</v>
      </c>
      <c r="AJ54">
        <f>ABS(100*(AD54-AD55)/(AVERAGE(AD54:AD55)))</f>
        <v>0.37653101376066328</v>
      </c>
      <c r="AN54">
        <f>ABS(100*(AVERAGE(AE54:AE55)-10)/10)</f>
        <v>8.6620583678952556</v>
      </c>
      <c r="AO54">
        <f>ABS(100*(AE54-AE55)/(AVERAGE(AE54:AE55)))</f>
        <v>0.77019865949466926</v>
      </c>
      <c r="AS54">
        <f>ABS(100*(AVERAGE(AF54:AF55)-5)/5)</f>
        <v>5.0552846428750264</v>
      </c>
      <c r="AT54">
        <f>ABS(100*(AF54-AF55)/(AVERAGE(AF54:AF55)))</f>
        <v>1.1908972180637734</v>
      </c>
      <c r="AX54">
        <f>ABS(100*(AVERAGE(AG54:AG55)-0.5)/0.5)</f>
        <v>11.189889097585137</v>
      </c>
      <c r="AY54">
        <f>ABS(100*(AG54-AG55)/(AVERAGE(AG54:AG55)))</f>
        <v>1.0992947533677166</v>
      </c>
      <c r="BC54" s="7">
        <f>AVERAGE(AD54:AD55)</f>
        <v>5.6134416046457734</v>
      </c>
      <c r="BD54" s="7">
        <f>AVERAGE(AE54:AE55)</f>
        <v>10.866205836789526</v>
      </c>
      <c r="BE54" s="7">
        <f>AVERAGE(AF54:AF55)</f>
        <v>5.2527642321437513</v>
      </c>
      <c r="BF54" s="7">
        <f>AVERAGE(AG54:AG55)</f>
        <v>0.55594944548792569</v>
      </c>
    </row>
    <row r="55" spans="1:58" x14ac:dyDescent="0.35">
      <c r="A55">
        <v>43</v>
      </c>
      <c r="B55">
        <v>4</v>
      </c>
      <c r="C55" t="s">
        <v>106</v>
      </c>
      <c r="D55" t="s">
        <v>24</v>
      </c>
      <c r="E55" t="s">
        <v>66</v>
      </c>
      <c r="G55">
        <v>0.3</v>
      </c>
      <c r="H55">
        <v>0.3</v>
      </c>
      <c r="I55">
        <v>3143</v>
      </c>
      <c r="J55">
        <v>6181</v>
      </c>
      <c r="L55">
        <v>2867</v>
      </c>
      <c r="M55">
        <v>5.8959999999999999</v>
      </c>
      <c r="N55">
        <v>11.339</v>
      </c>
      <c r="O55">
        <v>5.4420000000000002</v>
      </c>
      <c r="Q55">
        <v>0.54100000000000004</v>
      </c>
      <c r="R55">
        <v>1</v>
      </c>
      <c r="S55">
        <v>0</v>
      </c>
      <c r="T55">
        <v>0</v>
      </c>
      <c r="V55">
        <v>0</v>
      </c>
      <c r="Y55" s="4">
        <v>43880</v>
      </c>
      <c r="Z55" s="3">
        <v>0.79378472222222218</v>
      </c>
      <c r="AB55">
        <v>1</v>
      </c>
      <c r="AD55" s="7">
        <f t="shared" si="6"/>
        <v>5.6240097789361911</v>
      </c>
      <c r="AE55" s="7">
        <f t="shared" si="7"/>
        <v>10.908051522635967</v>
      </c>
      <c r="AF55" s="7">
        <f t="shared" si="8"/>
        <v>5.2840417436997758</v>
      </c>
      <c r="AG55" s="7">
        <f t="shared" si="9"/>
        <v>0.55900520703073853</v>
      </c>
    </row>
    <row r="56" spans="1:58" x14ac:dyDescent="0.35">
      <c r="A56">
        <v>44</v>
      </c>
      <c r="B56">
        <v>2</v>
      </c>
      <c r="D56" t="s">
        <v>46</v>
      </c>
      <c r="Y56" s="4">
        <v>43880</v>
      </c>
      <c r="Z56" s="3">
        <v>0.79811342592592593</v>
      </c>
      <c r="AB56">
        <v>1</v>
      </c>
      <c r="AD56" s="7" t="e">
        <f t="shared" si="6"/>
        <v>#DIV/0!</v>
      </c>
      <c r="AE56" s="7" t="e">
        <f t="shared" si="7"/>
        <v>#DIV/0!</v>
      </c>
      <c r="AF56" s="7" t="e">
        <f t="shared" si="8"/>
        <v>#DIV/0!</v>
      </c>
      <c r="AG56" s="7" t="e">
        <f t="shared" si="9"/>
        <v>#DIV/0!</v>
      </c>
    </row>
    <row r="57" spans="1:58" x14ac:dyDescent="0.35">
      <c r="A57">
        <v>45</v>
      </c>
      <c r="B57">
        <v>21</v>
      </c>
      <c r="C57" t="s">
        <v>119</v>
      </c>
      <c r="D57" t="s">
        <v>24</v>
      </c>
      <c r="E57" t="s">
        <v>66</v>
      </c>
      <c r="G57">
        <v>0.3</v>
      </c>
      <c r="H57">
        <v>0.3</v>
      </c>
      <c r="I57">
        <v>1615</v>
      </c>
      <c r="J57">
        <v>2330</v>
      </c>
      <c r="L57">
        <v>801</v>
      </c>
      <c r="M57">
        <v>3.117</v>
      </c>
      <c r="N57">
        <v>4.306</v>
      </c>
      <c r="O57">
        <v>1.19</v>
      </c>
      <c r="Q57">
        <v>0.13700000000000001</v>
      </c>
      <c r="R57">
        <v>1</v>
      </c>
      <c r="S57">
        <v>0</v>
      </c>
      <c r="T57">
        <v>0</v>
      </c>
      <c r="V57">
        <v>0</v>
      </c>
      <c r="Y57" s="4">
        <v>43880</v>
      </c>
      <c r="Z57" s="3">
        <v>0.80781249999999993</v>
      </c>
      <c r="AB57">
        <v>1</v>
      </c>
      <c r="AD57" s="7">
        <f t="shared" si="6"/>
        <v>2.9326480596432423</v>
      </c>
      <c r="AE57" s="7">
        <f t="shared" si="7"/>
        <v>4.0507010462679878</v>
      </c>
      <c r="AF57" s="7">
        <f t="shared" si="8"/>
        <v>1.1180529866247455</v>
      </c>
      <c r="AG57" s="7">
        <f t="shared" si="9"/>
        <v>0.15170176525968157</v>
      </c>
      <c r="AJ57">
        <f>ABS(100*(AD57-AD58)/(AVERAGE(AD57:AD58)))</f>
        <v>0.42130897206135887</v>
      </c>
      <c r="AO57">
        <f>ABS(100*(AE57-AE58)/(AVERAGE(AE57:AE58)))</f>
        <v>0.65722548847986062</v>
      </c>
      <c r="AT57">
        <f>ABS(100*(AF57-AF58)/(AVERAGE(AF57:AF58)))</f>
        <v>3.4318287366014744</v>
      </c>
      <c r="AY57">
        <f>ABS(100*(AG57-AG58)/(AVERAGE(AG57:AG58)))</f>
        <v>1.0450824976378548</v>
      </c>
      <c r="BC57" s="7">
        <f>AVERAGE(AD57:AD58)</f>
        <v>2.9264832913071652</v>
      </c>
      <c r="BD57" s="7">
        <f>AVERAGE(AE57:AE58)</f>
        <v>4.0640560523891924</v>
      </c>
      <c r="BE57" s="7">
        <f>AVERAGE(AF57:AF58)</f>
        <v>1.1375727610820274</v>
      </c>
      <c r="BF57" s="7">
        <f>AVERAGE(AG57:AG58)</f>
        <v>0.15091318163572986</v>
      </c>
    </row>
    <row r="58" spans="1:58" x14ac:dyDescent="0.35">
      <c r="A58">
        <v>46</v>
      </c>
      <c r="B58">
        <v>21</v>
      </c>
      <c r="C58" t="s">
        <v>119</v>
      </c>
      <c r="D58" t="s">
        <v>24</v>
      </c>
      <c r="E58" t="s">
        <v>66</v>
      </c>
      <c r="G58">
        <v>0.3</v>
      </c>
      <c r="H58">
        <v>0.3</v>
      </c>
      <c r="I58">
        <v>1608</v>
      </c>
      <c r="J58">
        <v>2345</v>
      </c>
      <c r="L58">
        <v>793</v>
      </c>
      <c r="M58">
        <v>3.1040000000000001</v>
      </c>
      <c r="N58">
        <v>4.3339999999999996</v>
      </c>
      <c r="O58">
        <v>1.23</v>
      </c>
      <c r="Q58">
        <v>0.13600000000000001</v>
      </c>
      <c r="R58">
        <v>1</v>
      </c>
      <c r="S58">
        <v>0</v>
      </c>
      <c r="T58">
        <v>0</v>
      </c>
      <c r="V58">
        <v>0</v>
      </c>
      <c r="Y58" s="4">
        <v>43880</v>
      </c>
      <c r="Z58" s="3">
        <v>0.81343750000000004</v>
      </c>
      <c r="AB58">
        <v>1</v>
      </c>
      <c r="AD58" s="7">
        <f t="shared" si="6"/>
        <v>2.9203185229710886</v>
      </c>
      <c r="AE58" s="7">
        <f t="shared" si="7"/>
        <v>4.077411058510398</v>
      </c>
      <c r="AF58" s="7">
        <f t="shared" si="8"/>
        <v>1.1570925355393094</v>
      </c>
      <c r="AG58" s="7">
        <f t="shared" si="9"/>
        <v>0.15012459801177813</v>
      </c>
    </row>
    <row r="59" spans="1:58" x14ac:dyDescent="0.35">
      <c r="A59">
        <v>47</v>
      </c>
      <c r="B59">
        <v>22</v>
      </c>
      <c r="C59" t="s">
        <v>120</v>
      </c>
      <c r="D59" t="s">
        <v>24</v>
      </c>
      <c r="E59" t="s">
        <v>66</v>
      </c>
      <c r="G59">
        <v>0.3</v>
      </c>
      <c r="H59">
        <v>0.3</v>
      </c>
      <c r="I59">
        <v>2683</v>
      </c>
      <c r="J59">
        <v>4453</v>
      </c>
      <c r="L59">
        <v>3694</v>
      </c>
      <c r="M59">
        <v>5.0599999999999996</v>
      </c>
      <c r="N59">
        <v>8.1980000000000004</v>
      </c>
      <c r="O59">
        <v>3.1379999999999999</v>
      </c>
      <c r="Q59">
        <v>0.69799999999999995</v>
      </c>
      <c r="R59">
        <v>1</v>
      </c>
      <c r="S59">
        <v>0</v>
      </c>
      <c r="T59">
        <v>0</v>
      </c>
      <c r="V59">
        <v>0</v>
      </c>
      <c r="Y59" s="4">
        <v>43880</v>
      </c>
      <c r="Z59" s="3">
        <v>0.82353009259259258</v>
      </c>
      <c r="AB59">
        <v>1</v>
      </c>
      <c r="AD59" s="7">
        <f t="shared" si="6"/>
        <v>4.8137830833375288</v>
      </c>
      <c r="AE59" s="7">
        <f t="shared" si="7"/>
        <v>7.8310581123103713</v>
      </c>
      <c r="AF59" s="7">
        <f t="shared" si="8"/>
        <v>3.0172750289728425</v>
      </c>
      <c r="AG59" s="7">
        <f t="shared" si="9"/>
        <v>0.72204487128275419</v>
      </c>
      <c r="AJ59">
        <f>ABS(100*(AD59-AD60)/(AVERAGE(AD59:AD60)))</f>
        <v>0.65645790226300915</v>
      </c>
      <c r="AO59">
        <f>ABS(100*(AE59-AE60)/(AVERAGE(AE59:AE60)))</f>
        <v>0.79269422043359727</v>
      </c>
      <c r="AT59">
        <f>ABS(100*(AF59-AF60)/(AVERAGE(AF59:AF60)))</f>
        <v>1.0096615460448499</v>
      </c>
      <c r="AY59">
        <f>ABS(100*(AG59-AG60)/(AVERAGE(AG59:AG60)))</f>
        <v>2.5606539351251421</v>
      </c>
      <c r="BC59" s="7">
        <f>AVERAGE(AD59:AD60)</f>
        <v>4.8296353447731537</v>
      </c>
      <c r="BD59" s="7">
        <f>AVERAGE(AE59:AE60)</f>
        <v>7.8622197932598503</v>
      </c>
      <c r="BE59" s="7">
        <f>AVERAGE(AF59:AF60)</f>
        <v>3.0325844484866957</v>
      </c>
      <c r="BF59" s="7">
        <f>AVERAGE(AG59:AG60)</f>
        <v>0.73140930181718067</v>
      </c>
    </row>
    <row r="60" spans="1:58" x14ac:dyDescent="0.35">
      <c r="A60">
        <v>48</v>
      </c>
      <c r="B60">
        <v>22</v>
      </c>
      <c r="C60" t="s">
        <v>120</v>
      </c>
      <c r="D60" t="s">
        <v>24</v>
      </c>
      <c r="E60" t="s">
        <v>66</v>
      </c>
      <c r="G60">
        <v>0.3</v>
      </c>
      <c r="H60">
        <v>0.3</v>
      </c>
      <c r="I60">
        <v>2701</v>
      </c>
      <c r="J60">
        <v>4488</v>
      </c>
      <c r="L60">
        <v>3789</v>
      </c>
      <c r="M60">
        <v>5.093</v>
      </c>
      <c r="N60">
        <v>8.2609999999999992</v>
      </c>
      <c r="O60">
        <v>3.1680000000000001</v>
      </c>
      <c r="Q60">
        <v>0.71599999999999997</v>
      </c>
      <c r="R60">
        <v>1</v>
      </c>
      <c r="S60">
        <v>0</v>
      </c>
      <c r="T60">
        <v>0</v>
      </c>
      <c r="V60">
        <v>0</v>
      </c>
      <c r="Y60" s="4">
        <v>43880</v>
      </c>
      <c r="Z60" s="3">
        <v>0.82928240740740744</v>
      </c>
      <c r="AB60">
        <v>1</v>
      </c>
      <c r="AD60" s="7">
        <f t="shared" si="6"/>
        <v>4.8454876062087795</v>
      </c>
      <c r="AE60" s="7">
        <f t="shared" si="7"/>
        <v>7.8933814742093285</v>
      </c>
      <c r="AF60" s="7">
        <f t="shared" si="8"/>
        <v>3.047893868000549</v>
      </c>
      <c r="AG60" s="7">
        <f t="shared" si="9"/>
        <v>0.74077373235160715</v>
      </c>
    </row>
    <row r="61" spans="1:58" x14ac:dyDescent="0.35">
      <c r="A61">
        <v>49</v>
      </c>
      <c r="B61">
        <v>23</v>
      </c>
      <c r="C61" t="s">
        <v>121</v>
      </c>
      <c r="D61" t="s">
        <v>24</v>
      </c>
      <c r="E61" t="s">
        <v>66</v>
      </c>
      <c r="G61">
        <v>0.3</v>
      </c>
      <c r="H61">
        <v>0.3</v>
      </c>
      <c r="I61">
        <v>2817</v>
      </c>
      <c r="J61">
        <v>3841</v>
      </c>
      <c r="L61">
        <v>2660</v>
      </c>
      <c r="M61">
        <v>5.3040000000000003</v>
      </c>
      <c r="N61">
        <v>7.08</v>
      </c>
      <c r="O61">
        <v>1.776</v>
      </c>
      <c r="Q61">
        <v>0.501</v>
      </c>
      <c r="R61">
        <v>1</v>
      </c>
      <c r="S61">
        <v>0</v>
      </c>
      <c r="T61">
        <v>0</v>
      </c>
      <c r="V61">
        <v>0</v>
      </c>
      <c r="Y61" s="4">
        <v>43880</v>
      </c>
      <c r="Z61" s="3">
        <v>0.83938657407407413</v>
      </c>
      <c r="AB61">
        <v>1</v>
      </c>
      <c r="AD61" s="7">
        <f t="shared" si="6"/>
        <v>5.049805642490182</v>
      </c>
      <c r="AE61" s="7">
        <f t="shared" si="7"/>
        <v>6.7412896128200561</v>
      </c>
      <c r="AF61" s="7">
        <f t="shared" si="8"/>
        <v>1.6914839703298741</v>
      </c>
      <c r="AG61" s="7">
        <f t="shared" si="9"/>
        <v>0.51819600449123771</v>
      </c>
      <c r="AJ61">
        <f>ABS(100*(AD61-AD62)/(AVERAGE(AD61:AD62)))</f>
        <v>1.2133867181781315</v>
      </c>
      <c r="AO61">
        <f>ABS(100*(AE61-AE62)/(AVERAGE(AE61:AE62)))</f>
        <v>1.3830443043856921</v>
      </c>
      <c r="AT61">
        <f>ABS(100*(AF61-AF62)/(AVERAGE(AF61:AF62)))</f>
        <v>9.554382381875703</v>
      </c>
      <c r="AY61">
        <f>ABS(100*(AG61-AG62)/(AVERAGE(AG61:AG62)))</f>
        <v>1.3602924106178844</v>
      </c>
      <c r="BC61" s="7">
        <f>AVERAGE(AD61:AD62)</f>
        <v>5.0806294841705659</v>
      </c>
      <c r="BD61" s="7">
        <f>AVERAGE(AE61:AE62)</f>
        <v>6.6949922582665469</v>
      </c>
      <c r="BE61" s="7">
        <f>AVERAGE(AF61:AF62)</f>
        <v>1.6143627740959809</v>
      </c>
      <c r="BF61" s="7">
        <f>AVERAGE(AG61:AG62)</f>
        <v>0.52174463079902034</v>
      </c>
    </row>
    <row r="62" spans="1:58" x14ac:dyDescent="0.35">
      <c r="A62">
        <v>50</v>
      </c>
      <c r="B62">
        <v>23</v>
      </c>
      <c r="C62" t="s">
        <v>121</v>
      </c>
      <c r="D62" t="s">
        <v>24</v>
      </c>
      <c r="E62" t="s">
        <v>66</v>
      </c>
      <c r="G62">
        <v>0.3</v>
      </c>
      <c r="H62">
        <v>0.3</v>
      </c>
      <c r="I62">
        <v>2852</v>
      </c>
      <c r="J62">
        <v>3789</v>
      </c>
      <c r="L62">
        <v>2696</v>
      </c>
      <c r="M62">
        <v>5.367</v>
      </c>
      <c r="N62">
        <v>6.984</v>
      </c>
      <c r="O62">
        <v>1.617</v>
      </c>
      <c r="Q62">
        <v>0.50800000000000001</v>
      </c>
      <c r="R62">
        <v>1</v>
      </c>
      <c r="S62">
        <v>0</v>
      </c>
      <c r="T62">
        <v>0</v>
      </c>
      <c r="V62">
        <v>0</v>
      </c>
      <c r="Y62" s="4">
        <v>43880</v>
      </c>
      <c r="Z62" s="3">
        <v>0.84516203703703707</v>
      </c>
      <c r="AB62">
        <v>1</v>
      </c>
      <c r="AD62" s="7">
        <f t="shared" si="6"/>
        <v>5.1114533258509498</v>
      </c>
      <c r="AE62" s="7">
        <f t="shared" si="7"/>
        <v>6.6486949037130376</v>
      </c>
      <c r="AF62" s="7">
        <f t="shared" si="8"/>
        <v>1.5372415778620878</v>
      </c>
      <c r="AG62" s="7">
        <f t="shared" si="9"/>
        <v>0.52529325710680308</v>
      </c>
    </row>
    <row r="63" spans="1:58" x14ac:dyDescent="0.35">
      <c r="A63">
        <v>51</v>
      </c>
      <c r="B63">
        <v>24</v>
      </c>
      <c r="C63" t="s">
        <v>122</v>
      </c>
      <c r="D63" t="s">
        <v>24</v>
      </c>
      <c r="E63" t="s">
        <v>66</v>
      </c>
      <c r="G63">
        <v>0.3</v>
      </c>
      <c r="H63">
        <v>0.3</v>
      </c>
      <c r="I63">
        <v>2154</v>
      </c>
      <c r="J63">
        <v>4916</v>
      </c>
      <c r="L63">
        <v>2187</v>
      </c>
      <c r="M63">
        <v>4.0979999999999999</v>
      </c>
      <c r="N63">
        <v>9.0419999999999998</v>
      </c>
      <c r="O63">
        <v>4.944</v>
      </c>
      <c r="Q63">
        <v>0.40899999999999997</v>
      </c>
      <c r="R63">
        <v>1</v>
      </c>
      <c r="S63">
        <v>0</v>
      </c>
      <c r="T63">
        <v>0</v>
      </c>
      <c r="V63">
        <v>0</v>
      </c>
      <c r="Y63" s="4">
        <v>43880</v>
      </c>
      <c r="Z63" s="3">
        <v>0.85528935185185195</v>
      </c>
      <c r="AB63">
        <v>1</v>
      </c>
      <c r="AD63" s="7">
        <f t="shared" si="6"/>
        <v>3.8820223833990659</v>
      </c>
      <c r="AE63" s="7">
        <f t="shared" si="7"/>
        <v>8.655507156859418</v>
      </c>
      <c r="AF63" s="7">
        <f t="shared" si="8"/>
        <v>4.7734847734603516</v>
      </c>
      <c r="AG63" s="7">
        <f t="shared" si="9"/>
        <v>0.42494599095894814</v>
      </c>
      <c r="AJ63">
        <f>ABS(100*(AD63-AD64)/(AVERAGE(AD63:AD64)))</f>
        <v>2.1987997976060258</v>
      </c>
      <c r="AO63">
        <f>ABS(100*(AE63-AE64)/(AVERAGE(AE63:AE64)))</f>
        <v>0.43109450073133665</v>
      </c>
      <c r="AT63">
        <f>ABS(100*(AF63-AF64)/(AVERAGE(AF63:AF64)))</f>
        <v>1.0299525588818175</v>
      </c>
      <c r="AY63">
        <f>ABS(100*(AG63-AG64)/(AVERAGE(AG63:AG64)))</f>
        <v>3.2405445134910975</v>
      </c>
      <c r="BC63" s="7">
        <f>AVERAGE(AD63:AD64)</f>
        <v>3.9251757617516034</v>
      </c>
      <c r="BD63" s="7">
        <f>AVERAGE(AE63:AE64)</f>
        <v>8.6742041654291047</v>
      </c>
      <c r="BE63" s="7">
        <f>AVERAGE(AF63:AF64)</f>
        <v>4.7490284036775012</v>
      </c>
      <c r="BF63" s="7">
        <f>AVERAGE(AG63:AG64)</f>
        <v>0.43194467062151953</v>
      </c>
    </row>
    <row r="64" spans="1:58" x14ac:dyDescent="0.35">
      <c r="A64">
        <v>52</v>
      </c>
      <c r="B64">
        <v>24</v>
      </c>
      <c r="C64" t="s">
        <v>122</v>
      </c>
      <c r="D64" t="s">
        <v>24</v>
      </c>
      <c r="E64" t="s">
        <v>66</v>
      </c>
      <c r="G64">
        <v>0.3</v>
      </c>
      <c r="H64">
        <v>0.3</v>
      </c>
      <c r="I64">
        <v>2203</v>
      </c>
      <c r="J64">
        <v>4937</v>
      </c>
      <c r="L64">
        <v>2258</v>
      </c>
      <c r="M64">
        <v>4.1870000000000003</v>
      </c>
      <c r="N64">
        <v>9.0809999999999995</v>
      </c>
      <c r="O64">
        <v>4.8940000000000001</v>
      </c>
      <c r="Q64">
        <v>0.42299999999999999</v>
      </c>
      <c r="R64">
        <v>1</v>
      </c>
      <c r="S64">
        <v>0</v>
      </c>
      <c r="T64">
        <v>0</v>
      </c>
      <c r="V64">
        <v>0</v>
      </c>
      <c r="Y64" s="4">
        <v>43880</v>
      </c>
      <c r="Z64" s="3">
        <v>0.86113425925925924</v>
      </c>
      <c r="AB64">
        <v>1</v>
      </c>
      <c r="AD64" s="7">
        <f t="shared" si="6"/>
        <v>3.968329140104141</v>
      </c>
      <c r="AE64" s="7">
        <f t="shared" si="7"/>
        <v>8.6929011739987914</v>
      </c>
      <c r="AF64" s="7">
        <f t="shared" si="8"/>
        <v>4.7245720338946509</v>
      </c>
      <c r="AG64" s="7">
        <f t="shared" si="9"/>
        <v>0.43894335028409098</v>
      </c>
    </row>
    <row r="65" spans="1:58" x14ac:dyDescent="0.35">
      <c r="A65">
        <v>53</v>
      </c>
      <c r="B65">
        <v>25</v>
      </c>
      <c r="C65" t="s">
        <v>123</v>
      </c>
      <c r="D65" t="s">
        <v>24</v>
      </c>
      <c r="E65" t="s">
        <v>66</v>
      </c>
      <c r="G65">
        <v>0.3</v>
      </c>
      <c r="H65">
        <v>0.3</v>
      </c>
      <c r="I65">
        <v>2741</v>
      </c>
      <c r="J65">
        <v>3985</v>
      </c>
      <c r="L65">
        <v>1025</v>
      </c>
      <c r="M65">
        <v>5.1660000000000004</v>
      </c>
      <c r="N65">
        <v>7.343</v>
      </c>
      <c r="O65">
        <v>2.177</v>
      </c>
      <c r="Q65">
        <v>0.17899999999999999</v>
      </c>
      <c r="R65">
        <v>1</v>
      </c>
      <c r="S65">
        <v>0</v>
      </c>
      <c r="T65">
        <v>0</v>
      </c>
      <c r="V65">
        <v>0</v>
      </c>
      <c r="Y65" s="4">
        <v>43880</v>
      </c>
      <c r="Z65" s="3">
        <v>0.8712847222222222</v>
      </c>
      <c r="AB65">
        <v>1</v>
      </c>
      <c r="AD65" s="7">
        <f t="shared" si="6"/>
        <v>4.9159421014782296</v>
      </c>
      <c r="AE65" s="7">
        <f t="shared" si="7"/>
        <v>6.9977057303471897</v>
      </c>
      <c r="AF65" s="7">
        <f t="shared" si="8"/>
        <v>2.08176362886896</v>
      </c>
      <c r="AG65" s="7">
        <f t="shared" si="9"/>
        <v>0.19586244820097717</v>
      </c>
      <c r="AJ65">
        <f>ABS(100*(AD65-AD66)/(AVERAGE(AD65:AD66)))</f>
        <v>1.7711984165345225</v>
      </c>
      <c r="AO65">
        <f>ABS(100*(AE65-AE66)/(AVERAGE(AE65:AE66)))</f>
        <v>0.45698945853089862</v>
      </c>
      <c r="AT65">
        <f>ABS(100*(AF65-AF66)/(AVERAGE(AF65:AF66)))</f>
        <v>5.5283475828480793</v>
      </c>
      <c r="AY65">
        <f>ABS(100*(AG65-AG66)/(AVERAGE(AG65:AG66)))</f>
        <v>2.2392089801583217</v>
      </c>
      <c r="BC65" s="7">
        <f>AVERAGE(AD65:AD66)</f>
        <v>4.8727887231256926</v>
      </c>
      <c r="BD65" s="7">
        <f>AVERAGE(AE65:AE66)</f>
        <v>7.0137317376926358</v>
      </c>
      <c r="BE65" s="7">
        <f>AVERAGE(AF65:AF66)</f>
        <v>2.1409430145669432</v>
      </c>
      <c r="BF65" s="7">
        <f>AVERAGE(AG65:AG66)</f>
        <v>0.19369384323510999</v>
      </c>
    </row>
    <row r="66" spans="1:58" x14ac:dyDescent="0.35">
      <c r="A66">
        <v>54</v>
      </c>
      <c r="B66">
        <v>25</v>
      </c>
      <c r="C66" t="s">
        <v>123</v>
      </c>
      <c r="D66" t="s">
        <v>24</v>
      </c>
      <c r="E66" t="s">
        <v>66</v>
      </c>
      <c r="G66">
        <v>0.3</v>
      </c>
      <c r="H66">
        <v>0.3</v>
      </c>
      <c r="I66">
        <v>2692</v>
      </c>
      <c r="J66">
        <v>4003</v>
      </c>
      <c r="L66">
        <v>1003</v>
      </c>
      <c r="M66">
        <v>5.0750000000000002</v>
      </c>
      <c r="N66">
        <v>7.3760000000000003</v>
      </c>
      <c r="O66">
        <v>2.2999999999999998</v>
      </c>
      <c r="Q66">
        <v>0.17499999999999999</v>
      </c>
      <c r="R66">
        <v>1</v>
      </c>
      <c r="S66">
        <v>0</v>
      </c>
      <c r="T66">
        <v>0</v>
      </c>
      <c r="V66">
        <v>0</v>
      </c>
      <c r="Y66" s="4">
        <v>43880</v>
      </c>
      <c r="Z66" s="3">
        <v>0.87714120370370363</v>
      </c>
      <c r="AB66">
        <v>1</v>
      </c>
      <c r="AD66" s="7">
        <f t="shared" si="6"/>
        <v>4.8296353447731546</v>
      </c>
      <c r="AE66" s="7">
        <f t="shared" si="7"/>
        <v>7.029757745038081</v>
      </c>
      <c r="AF66" s="7">
        <f t="shared" si="8"/>
        <v>2.2001224002649264</v>
      </c>
      <c r="AG66" s="7">
        <f t="shared" si="9"/>
        <v>0.19152523826924281</v>
      </c>
    </row>
    <row r="67" spans="1:58" x14ac:dyDescent="0.35">
      <c r="A67">
        <v>55</v>
      </c>
      <c r="B67">
        <v>26</v>
      </c>
      <c r="C67" t="s">
        <v>124</v>
      </c>
      <c r="D67" t="s">
        <v>24</v>
      </c>
      <c r="E67" t="s">
        <v>66</v>
      </c>
      <c r="G67">
        <v>0.3</v>
      </c>
      <c r="H67">
        <v>0.3</v>
      </c>
      <c r="I67">
        <v>2340</v>
      </c>
      <c r="J67">
        <v>3456</v>
      </c>
      <c r="L67">
        <v>970</v>
      </c>
      <c r="M67">
        <v>4.4349999999999996</v>
      </c>
      <c r="N67">
        <v>6.375</v>
      </c>
      <c r="O67">
        <v>1.94</v>
      </c>
      <c r="Q67">
        <v>0.16800000000000001</v>
      </c>
      <c r="R67">
        <v>1</v>
      </c>
      <c r="S67">
        <v>0</v>
      </c>
      <c r="T67">
        <v>0</v>
      </c>
      <c r="V67">
        <v>0</v>
      </c>
      <c r="Y67" s="4">
        <v>43880</v>
      </c>
      <c r="Z67" s="3">
        <v>0.88719907407407417</v>
      </c>
      <c r="AB67">
        <v>1</v>
      </c>
      <c r="AD67" s="7">
        <f t="shared" si="6"/>
        <v>4.2096357864020044</v>
      </c>
      <c r="AE67" s="7">
        <f t="shared" si="7"/>
        <v>6.0557326319315417</v>
      </c>
      <c r="AF67" s="7">
        <f t="shared" si="8"/>
        <v>1.8460968455295372</v>
      </c>
      <c r="AG67" s="7">
        <f t="shared" si="9"/>
        <v>0.18501942337164121</v>
      </c>
      <c r="AJ67">
        <f>ABS(100*(AD67-AD68)/(AVERAGE(AD67:AD68)))</f>
        <v>1.3903585543765953</v>
      </c>
      <c r="AO67">
        <f>ABS(100*(AE67-AE68)/(AVERAGE(AE67:AE68)))</f>
        <v>0.41081961428429775</v>
      </c>
      <c r="AT67">
        <f>ABS(100*(AF67-AF68)/(AVERAGE(AF67:AF68)))</f>
        <v>4.3999389433343383</v>
      </c>
      <c r="AY67">
        <f>ABS(100*(AG67-AG68)/(AVERAGE(AG67:AG68)))</f>
        <v>1.3948650397851148</v>
      </c>
      <c r="BC67" s="7">
        <f>AVERAGE(AD67:AD68)</f>
        <v>4.1805733071033568</v>
      </c>
      <c r="BD67" s="7">
        <f>AVERAGE(AE67:AE68)</f>
        <v>6.0681973043113331</v>
      </c>
      <c r="BE67" s="7">
        <f>AVERAGE(AF67:AF68)</f>
        <v>1.8876239972079762</v>
      </c>
      <c r="BF67" s="7">
        <f>AVERAGE(AG67:AG68)</f>
        <v>0.18373797498271965</v>
      </c>
    </row>
    <row r="68" spans="1:58" x14ac:dyDescent="0.35">
      <c r="A68">
        <v>56</v>
      </c>
      <c r="B68">
        <v>26</v>
      </c>
      <c r="C68" t="s">
        <v>124</v>
      </c>
      <c r="D68" t="s">
        <v>24</v>
      </c>
      <c r="E68" t="s">
        <v>66</v>
      </c>
      <c r="G68">
        <v>0.3</v>
      </c>
      <c r="H68">
        <v>0.3</v>
      </c>
      <c r="I68">
        <v>2307</v>
      </c>
      <c r="J68">
        <v>3470</v>
      </c>
      <c r="L68">
        <v>957</v>
      </c>
      <c r="M68">
        <v>4.375</v>
      </c>
      <c r="N68">
        <v>6.4</v>
      </c>
      <c r="O68">
        <v>2.024</v>
      </c>
      <c r="Q68">
        <v>0.16600000000000001</v>
      </c>
      <c r="R68">
        <v>1</v>
      </c>
      <c r="S68">
        <v>0</v>
      </c>
      <c r="T68">
        <v>0</v>
      </c>
      <c r="V68">
        <v>0</v>
      </c>
      <c r="Y68" s="4">
        <v>43880</v>
      </c>
      <c r="Z68" s="3">
        <v>0.89296296296296296</v>
      </c>
      <c r="AB68">
        <v>1</v>
      </c>
      <c r="AD68" s="7">
        <f t="shared" si="6"/>
        <v>4.1515108278047084</v>
      </c>
      <c r="AE68" s="7">
        <f t="shared" si="7"/>
        <v>6.0806619766911236</v>
      </c>
      <c r="AF68" s="7">
        <f t="shared" si="8"/>
        <v>1.9291511488864153</v>
      </c>
      <c r="AG68" s="7">
        <f t="shared" si="9"/>
        <v>0.18245652659379813</v>
      </c>
    </row>
    <row r="69" spans="1:58" x14ac:dyDescent="0.35">
      <c r="A69">
        <v>57</v>
      </c>
      <c r="B69">
        <v>27</v>
      </c>
      <c r="C69" t="s">
        <v>125</v>
      </c>
      <c r="D69" t="s">
        <v>24</v>
      </c>
      <c r="E69" t="s">
        <v>66</v>
      </c>
      <c r="G69">
        <v>0.3</v>
      </c>
      <c r="H69">
        <v>0.3</v>
      </c>
      <c r="I69">
        <v>2360</v>
      </c>
      <c r="J69">
        <v>4636</v>
      </c>
      <c r="L69">
        <v>1927</v>
      </c>
      <c r="M69">
        <v>4.4729999999999999</v>
      </c>
      <c r="N69">
        <v>8.5299999999999994</v>
      </c>
      <c r="O69">
        <v>4.0570000000000004</v>
      </c>
      <c r="Q69">
        <v>0.35799999999999998</v>
      </c>
      <c r="R69">
        <v>1</v>
      </c>
      <c r="S69">
        <v>0</v>
      </c>
      <c r="T69">
        <v>0</v>
      </c>
      <c r="V69">
        <v>0</v>
      </c>
      <c r="Y69" s="4">
        <v>43880</v>
      </c>
      <c r="Z69" s="3">
        <v>0.90315972222222218</v>
      </c>
      <c r="AB69">
        <v>1</v>
      </c>
      <c r="AD69" s="7">
        <f t="shared" si="6"/>
        <v>4.2448630340367277</v>
      </c>
      <c r="AE69" s="7">
        <f t="shared" si="7"/>
        <v>8.1569202616677714</v>
      </c>
      <c r="AF69" s="7">
        <f t="shared" si="8"/>
        <v>3.9120572276310437</v>
      </c>
      <c r="AG69" s="7">
        <f t="shared" si="9"/>
        <v>0.37368805540208722</v>
      </c>
      <c r="AJ69">
        <f>ABS(100*(AD69-AD70)/(AVERAGE(AD69:AD70)))</f>
        <v>2.4784829125413474</v>
      </c>
      <c r="AO69">
        <f>ABS(100*(AE69-AE70)/(AVERAGE(AE69:AE70)))</f>
        <v>4.3650760048434434E-2</v>
      </c>
      <c r="AT69">
        <f>ABS(100*(AF69-AF70)/(AVERAGE(AF69:AF70)))</f>
        <v>2.710216535845734</v>
      </c>
      <c r="AY69">
        <f>ABS(100*(AG69-AG70)/(AVERAGE(AG69:AG70)))</f>
        <v>0.84768669668699004</v>
      </c>
      <c r="BC69" s="7">
        <f>AVERAGE(AD69:AD70)</f>
        <v>4.19290284377551</v>
      </c>
      <c r="BD69" s="7">
        <f>AVERAGE(AE69:AE70)</f>
        <v>8.1587009291505979</v>
      </c>
      <c r="BE69" s="7">
        <f>AVERAGE(AF69:AF70)</f>
        <v>3.9657980853750883</v>
      </c>
      <c r="BF69" s="7">
        <f>AVERAGE(AG69:AG70)</f>
        <v>0.37211088815418381</v>
      </c>
    </row>
    <row r="70" spans="1:58" x14ac:dyDescent="0.35">
      <c r="A70">
        <v>58</v>
      </c>
      <c r="B70">
        <v>27</v>
      </c>
      <c r="C70" t="s">
        <v>125</v>
      </c>
      <c r="D70" t="s">
        <v>24</v>
      </c>
      <c r="E70" t="s">
        <v>66</v>
      </c>
      <c r="G70">
        <v>0.3</v>
      </c>
      <c r="H70">
        <v>0.3</v>
      </c>
      <c r="I70">
        <v>2301</v>
      </c>
      <c r="J70">
        <v>4638</v>
      </c>
      <c r="L70">
        <v>1911</v>
      </c>
      <c r="M70">
        <v>4.3650000000000002</v>
      </c>
      <c r="N70">
        <v>8.5350000000000001</v>
      </c>
      <c r="O70">
        <v>4.17</v>
      </c>
      <c r="Q70">
        <v>0.35499999999999998</v>
      </c>
      <c r="R70">
        <v>1</v>
      </c>
      <c r="S70">
        <v>0</v>
      </c>
      <c r="T70">
        <v>0</v>
      </c>
      <c r="V70">
        <v>0</v>
      </c>
      <c r="Y70" s="4">
        <v>43880</v>
      </c>
      <c r="Z70" s="3">
        <v>0.90892361111111108</v>
      </c>
      <c r="AB70">
        <v>1</v>
      </c>
      <c r="AD70" s="7">
        <f t="shared" si="6"/>
        <v>4.1409426535142915</v>
      </c>
      <c r="AE70" s="7">
        <f t="shared" si="7"/>
        <v>8.1604815966334243</v>
      </c>
      <c r="AF70" s="7">
        <f t="shared" si="8"/>
        <v>4.0195389431191328</v>
      </c>
      <c r="AG70" s="7">
        <f t="shared" si="9"/>
        <v>0.37053372090628039</v>
      </c>
    </row>
    <row r="71" spans="1:58" x14ac:dyDescent="0.35">
      <c r="A71">
        <v>59</v>
      </c>
      <c r="B71">
        <v>28</v>
      </c>
      <c r="C71" t="s">
        <v>126</v>
      </c>
      <c r="D71" t="s">
        <v>24</v>
      </c>
      <c r="E71" t="s">
        <v>66</v>
      </c>
      <c r="G71">
        <v>0.3</v>
      </c>
      <c r="H71">
        <v>0.3</v>
      </c>
      <c r="I71">
        <v>1732</v>
      </c>
      <c r="J71">
        <v>2993</v>
      </c>
      <c r="L71">
        <v>1023</v>
      </c>
      <c r="M71">
        <v>3.3290000000000002</v>
      </c>
      <c r="N71">
        <v>5.5250000000000004</v>
      </c>
      <c r="O71">
        <v>2.1960000000000002</v>
      </c>
      <c r="Q71">
        <v>0.17899999999999999</v>
      </c>
      <c r="R71">
        <v>1</v>
      </c>
      <c r="S71">
        <v>0</v>
      </c>
      <c r="T71">
        <v>0</v>
      </c>
      <c r="V71">
        <v>0</v>
      </c>
      <c r="Y71" s="4">
        <v>43880</v>
      </c>
      <c r="Z71" s="3">
        <v>0.91892361111111109</v>
      </c>
      <c r="AB71">
        <v>1</v>
      </c>
      <c r="AD71" s="7">
        <f t="shared" si="6"/>
        <v>3.1387274583063802</v>
      </c>
      <c r="AE71" s="7">
        <f t="shared" si="7"/>
        <v>5.2312835873824959</v>
      </c>
      <c r="AF71" s="7">
        <f t="shared" si="8"/>
        <v>2.0925561290761157</v>
      </c>
      <c r="AG71" s="7">
        <f t="shared" si="9"/>
        <v>0.19546815638900134</v>
      </c>
      <c r="AJ71">
        <f>ABS(100*(AD71-AD72)/(AVERAGE(AD71:AD72)))</f>
        <v>0.16820966594500456</v>
      </c>
      <c r="AO71">
        <f>ABS(100*(AE71-AE72)/(AVERAGE(AE71:AE72)))</f>
        <v>0.37512937160385551</v>
      </c>
      <c r="AT71">
        <f>ABS(100*(AF71-AF72)/(AVERAGE(AF71:AF72)))</f>
        <v>1.1956725814887965</v>
      </c>
      <c r="AY71">
        <f>ABS(100*(AG71-AG72)/(AVERAGE(AG71:AG72)))</f>
        <v>1.1156301937069049</v>
      </c>
      <c r="BC71" s="7">
        <f>AVERAGE(AD71:AD72)</f>
        <v>3.1413695018789847</v>
      </c>
      <c r="BD71" s="7">
        <f>AVERAGE(AE71:AE72)</f>
        <v>5.221489916226945</v>
      </c>
      <c r="BE71" s="7">
        <f>AVERAGE(AF71:AF72)</f>
        <v>2.0801204143479608</v>
      </c>
      <c r="BF71" s="7">
        <f>AVERAGE(AG71:AG72)</f>
        <v>0.19438385390606772</v>
      </c>
    </row>
    <row r="72" spans="1:58" x14ac:dyDescent="0.35">
      <c r="A72">
        <v>60</v>
      </c>
      <c r="B72">
        <v>28</v>
      </c>
      <c r="C72" t="s">
        <v>126</v>
      </c>
      <c r="D72" t="s">
        <v>24</v>
      </c>
      <c r="E72" t="s">
        <v>66</v>
      </c>
      <c r="G72">
        <v>0.3</v>
      </c>
      <c r="H72">
        <v>0.3</v>
      </c>
      <c r="I72">
        <v>1735</v>
      </c>
      <c r="J72">
        <v>2982</v>
      </c>
      <c r="L72">
        <v>1012</v>
      </c>
      <c r="M72">
        <v>3.3340000000000001</v>
      </c>
      <c r="N72">
        <v>5.5039999999999996</v>
      </c>
      <c r="O72">
        <v>2.17</v>
      </c>
      <c r="Q72">
        <v>0.17699999999999999</v>
      </c>
      <c r="R72">
        <v>1</v>
      </c>
      <c r="S72">
        <v>0</v>
      </c>
      <c r="T72">
        <v>0</v>
      </c>
      <c r="V72">
        <v>0</v>
      </c>
      <c r="Y72" s="4">
        <v>43880</v>
      </c>
      <c r="Z72" s="3">
        <v>0.92464120370370362</v>
      </c>
      <c r="AB72">
        <v>1</v>
      </c>
      <c r="AD72" s="7">
        <f t="shared" si="6"/>
        <v>3.1440115454515891</v>
      </c>
      <c r="AE72" s="7">
        <f t="shared" si="7"/>
        <v>5.2116962450713951</v>
      </c>
      <c r="AF72" s="7">
        <f t="shared" si="8"/>
        <v>2.0676846996198059</v>
      </c>
      <c r="AG72" s="7">
        <f t="shared" si="9"/>
        <v>0.19329955142313412</v>
      </c>
    </row>
    <row r="73" spans="1:58" x14ac:dyDescent="0.35">
      <c r="A73">
        <v>61</v>
      </c>
      <c r="B73">
        <v>29</v>
      </c>
      <c r="C73" t="s">
        <v>127</v>
      </c>
      <c r="D73" t="s">
        <v>24</v>
      </c>
      <c r="E73" t="s">
        <v>66</v>
      </c>
      <c r="G73">
        <v>0.3</v>
      </c>
      <c r="H73">
        <v>0.3</v>
      </c>
      <c r="I73">
        <v>2956</v>
      </c>
      <c r="J73">
        <v>3321</v>
      </c>
      <c r="L73">
        <v>1196</v>
      </c>
      <c r="M73">
        <v>5.556</v>
      </c>
      <c r="N73">
        <v>6.1280000000000001</v>
      </c>
      <c r="O73">
        <v>0.57199999999999995</v>
      </c>
      <c r="Q73">
        <v>0.214</v>
      </c>
      <c r="R73">
        <v>1</v>
      </c>
      <c r="S73">
        <v>0</v>
      </c>
      <c r="T73">
        <v>0</v>
      </c>
      <c r="V73">
        <v>0</v>
      </c>
      <c r="Y73" s="4">
        <v>43880</v>
      </c>
      <c r="Z73" s="3">
        <v>0.93459490740740747</v>
      </c>
      <c r="AB73">
        <v>1</v>
      </c>
      <c r="AD73" s="7">
        <f t="shared" si="6"/>
        <v>5.2946350135515177</v>
      </c>
      <c r="AE73" s="7">
        <f t="shared" si="7"/>
        <v>5.8153425217498542</v>
      </c>
      <c r="AF73" s="7">
        <f t="shared" si="8"/>
        <v>0.52070750819833655</v>
      </c>
      <c r="AG73" s="7">
        <f t="shared" si="9"/>
        <v>0.22957439812491265</v>
      </c>
      <c r="AJ73">
        <f>ABS(100*(AD73-AD74)/(AVERAGE(AD73:AD74)))</f>
        <v>0.23313994596658272</v>
      </c>
      <c r="AO73">
        <f>ABS(100*(AE73-AE74)/(AVERAGE(AE73:AE74)))</f>
        <v>0.30667116735348615</v>
      </c>
      <c r="AT73">
        <f>ABS(100*(AF73-AF74)/(AVERAGE(AF73:AF74)))</f>
        <v>1.0574259849289256</v>
      </c>
      <c r="AY73">
        <f>ABS(100*(AG73-AG74)/(AVERAGE(AG73:AG74)))</f>
        <v>2.0399666742372502</v>
      </c>
      <c r="BC73" s="7">
        <f>AVERAGE(AD73:AD74)</f>
        <v>5.2884702452154411</v>
      </c>
      <c r="BD73" s="7">
        <f>AVERAGE(AE73:AE74)</f>
        <v>5.8064391843357175</v>
      </c>
      <c r="BE73" s="7">
        <f>AVERAGE(AF73:AF74)</f>
        <v>0.51796893912027731</v>
      </c>
      <c r="BF73" s="7">
        <f>AVERAGE(AG73:AG74)</f>
        <v>0.23194014899676779</v>
      </c>
    </row>
    <row r="74" spans="1:58" x14ac:dyDescent="0.35">
      <c r="A74">
        <v>62</v>
      </c>
      <c r="B74">
        <v>29</v>
      </c>
      <c r="C74" t="s">
        <v>127</v>
      </c>
      <c r="D74" t="s">
        <v>24</v>
      </c>
      <c r="E74" t="s">
        <v>66</v>
      </c>
      <c r="G74">
        <v>0.3</v>
      </c>
      <c r="H74">
        <v>0.3</v>
      </c>
      <c r="I74">
        <v>2949</v>
      </c>
      <c r="J74">
        <v>3311</v>
      </c>
      <c r="L74">
        <v>1220</v>
      </c>
      <c r="M74">
        <v>5.5439999999999996</v>
      </c>
      <c r="N74">
        <v>6.109</v>
      </c>
      <c r="O74">
        <v>0.56499999999999995</v>
      </c>
      <c r="Q74">
        <v>0.219</v>
      </c>
      <c r="R74">
        <v>1</v>
      </c>
      <c r="S74">
        <v>0</v>
      </c>
      <c r="T74">
        <v>0</v>
      </c>
      <c r="V74">
        <v>0</v>
      </c>
      <c r="Y74" s="4">
        <v>43880</v>
      </c>
      <c r="Z74" s="3">
        <v>0.94035879629629626</v>
      </c>
      <c r="AB74">
        <v>1</v>
      </c>
      <c r="AD74" s="7">
        <f t="shared" si="6"/>
        <v>5.2823054768793636</v>
      </c>
      <c r="AE74" s="7">
        <f t="shared" si="7"/>
        <v>5.7975358469215816</v>
      </c>
      <c r="AF74" s="7">
        <f t="shared" si="8"/>
        <v>0.51523037004221806</v>
      </c>
      <c r="AG74" s="7">
        <f t="shared" si="9"/>
        <v>0.23430589986862294</v>
      </c>
    </row>
    <row r="75" spans="1:58" x14ac:dyDescent="0.35">
      <c r="A75">
        <v>63</v>
      </c>
      <c r="B75">
        <v>30</v>
      </c>
      <c r="C75" t="s">
        <v>128</v>
      </c>
      <c r="D75" t="s">
        <v>24</v>
      </c>
      <c r="E75" t="s">
        <v>66</v>
      </c>
      <c r="G75">
        <v>0.3</v>
      </c>
      <c r="H75">
        <v>0.3</v>
      </c>
      <c r="I75">
        <v>2256</v>
      </c>
      <c r="J75">
        <v>3546</v>
      </c>
      <c r="L75">
        <v>1244</v>
      </c>
      <c r="M75">
        <v>4.2830000000000004</v>
      </c>
      <c r="N75">
        <v>6.5389999999999997</v>
      </c>
      <c r="O75">
        <v>2.2559999999999998</v>
      </c>
      <c r="Q75">
        <v>0.223</v>
      </c>
      <c r="R75">
        <v>1</v>
      </c>
      <c r="S75">
        <v>0</v>
      </c>
      <c r="T75">
        <v>0</v>
      </c>
      <c r="V75">
        <v>0</v>
      </c>
      <c r="Y75" s="4">
        <v>43880</v>
      </c>
      <c r="Z75" s="3">
        <v>0.95034722222222223</v>
      </c>
      <c r="AB75">
        <v>1</v>
      </c>
      <c r="AD75" s="7">
        <f t="shared" si="6"/>
        <v>4.0616813463361616</v>
      </c>
      <c r="AE75" s="7">
        <f t="shared" si="7"/>
        <v>6.2159927053859994</v>
      </c>
      <c r="AF75" s="7">
        <f t="shared" si="8"/>
        <v>2.1543113590498377</v>
      </c>
      <c r="AG75" s="7">
        <f t="shared" si="9"/>
        <v>0.23903740161233317</v>
      </c>
      <c r="AJ75">
        <f>ABS(100*(AD75-AD76)/(AVERAGE(AD75:AD76)))</f>
        <v>2.314627811527457</v>
      </c>
      <c r="AO75">
        <f>ABS(100*(AE75-AE76)/(AVERAGE(AE75:AE76)))</f>
        <v>1.7323040904165095</v>
      </c>
      <c r="AT75">
        <f>ABS(100*(AF75-AF76)/(AVERAGE(AF75:AF76)))</f>
        <v>0.62502276690749492</v>
      </c>
      <c r="AY75">
        <f>ABS(100*(AG75-AG76)/(AVERAGE(AG75:AG76)))</f>
        <v>0.98482563625544062</v>
      </c>
      <c r="BB75" s="2"/>
      <c r="BC75" s="7">
        <f>AVERAGE(AD75:AD76)</f>
        <v>4.109238130643039</v>
      </c>
      <c r="BD75" s="7">
        <f>AVERAGE(AE75:AE76)</f>
        <v>6.2703030636122321</v>
      </c>
      <c r="BE75" s="7">
        <f>AVERAGE(AF75:AF76)</f>
        <v>2.1610649329691936</v>
      </c>
      <c r="BF75" s="7">
        <f>AVERAGE(AG75:AG76)</f>
        <v>0.24022027704826071</v>
      </c>
    </row>
    <row r="76" spans="1:58" x14ac:dyDescent="0.35">
      <c r="A76">
        <v>64</v>
      </c>
      <c r="B76">
        <v>30</v>
      </c>
      <c r="C76" t="s">
        <v>128</v>
      </c>
      <c r="D76" t="s">
        <v>24</v>
      </c>
      <c r="E76" t="s">
        <v>66</v>
      </c>
      <c r="G76">
        <v>0.3</v>
      </c>
      <c r="H76">
        <v>0.3</v>
      </c>
      <c r="I76">
        <v>2310</v>
      </c>
      <c r="J76">
        <v>3607</v>
      </c>
      <c r="L76">
        <v>1256</v>
      </c>
      <c r="M76">
        <v>4.3819999999999997</v>
      </c>
      <c r="N76">
        <v>6.6520000000000001</v>
      </c>
      <c r="O76">
        <v>2.27</v>
      </c>
      <c r="Q76">
        <v>0.22600000000000001</v>
      </c>
      <c r="R76">
        <v>1</v>
      </c>
      <c r="S76">
        <v>0</v>
      </c>
      <c r="T76">
        <v>0</v>
      </c>
      <c r="V76">
        <v>0</v>
      </c>
      <c r="Y76" s="4">
        <v>43880</v>
      </c>
      <c r="Z76" s="3">
        <v>0.95613425925925932</v>
      </c>
      <c r="AB76">
        <v>1</v>
      </c>
      <c r="AD76" s="7">
        <f t="shared" si="6"/>
        <v>4.1567949149499164</v>
      </c>
      <c r="AE76" s="7">
        <f t="shared" si="7"/>
        <v>6.3246134218384658</v>
      </c>
      <c r="AF76" s="7">
        <f t="shared" si="8"/>
        <v>2.1678185068885494</v>
      </c>
      <c r="AG76" s="7">
        <f t="shared" si="9"/>
        <v>0.24140315248418828</v>
      </c>
    </row>
    <row r="77" spans="1:58" x14ac:dyDescent="0.35">
      <c r="A77">
        <v>65</v>
      </c>
      <c r="B77">
        <v>31</v>
      </c>
      <c r="C77" t="s">
        <v>129</v>
      </c>
      <c r="D77" t="s">
        <v>24</v>
      </c>
      <c r="E77" t="s">
        <v>66</v>
      </c>
      <c r="G77">
        <v>0.3</v>
      </c>
      <c r="H77">
        <v>0.3</v>
      </c>
      <c r="I77">
        <v>4009</v>
      </c>
      <c r="J77">
        <v>6957</v>
      </c>
      <c r="L77">
        <v>2751</v>
      </c>
      <c r="M77">
        <v>7.4690000000000003</v>
      </c>
      <c r="N77">
        <v>12.743</v>
      </c>
      <c r="O77">
        <v>5.2729999999999997</v>
      </c>
      <c r="Q77">
        <v>0.51900000000000002</v>
      </c>
      <c r="R77">
        <v>1</v>
      </c>
      <c r="S77">
        <v>0</v>
      </c>
      <c r="T77">
        <v>0</v>
      </c>
      <c r="V77">
        <v>0</v>
      </c>
      <c r="Y77" s="4">
        <v>43880</v>
      </c>
      <c r="Z77" s="3">
        <v>0.96641203703703704</v>
      </c>
      <c r="AB77">
        <v>1</v>
      </c>
      <c r="AD77" s="7">
        <f t="shared" ref="AD77:AD87" si="14">((I77*$E$8)+$E$9)*1000/G77</f>
        <v>7.1493496015197584</v>
      </c>
      <c r="AE77" s="7">
        <f t="shared" ref="AE77:AE87" si="15">((J77*$G$8)+$G$9)*1000/H77</f>
        <v>12.289849489309962</v>
      </c>
      <c r="AF77" s="7">
        <f t="shared" ref="AF77:AF87" si="16">AE77-AD77</f>
        <v>5.1404998877902033</v>
      </c>
      <c r="AG77" s="7">
        <f t="shared" ref="AG77:AG87" si="17">((L77*$I$8)+$I$9)*1000/H77</f>
        <v>0.53613628193613905</v>
      </c>
      <c r="AJ77">
        <f>ABS(100*(AD77-AD78)/(AVERAGE(AD77:AD78)))</f>
        <v>0.14792941454907868</v>
      </c>
      <c r="AL77">
        <f>100*((AVERAGE(AD77:AD78)*50)-(AVERAGE(AD75:AD76)*50))/(1000*0.15)</f>
        <v>101.16091279105035</v>
      </c>
      <c r="AO77">
        <f>ABS(100*(AE77-AE78)/(AVERAGE(AE77:AE78)))</f>
        <v>0.77935329077146231</v>
      </c>
      <c r="AQ77">
        <f>100*((AVERAGE(AE77:AE78)*50)-(AVERAGE(AE75:AE76)*50))/(2000*0.15)</f>
        <v>101.12707412890113</v>
      </c>
      <c r="AT77">
        <f>ABS(100*(AF77-AF78)/(AVERAGE(AF77:AF78)))</f>
        <v>2.0548142870433752</v>
      </c>
      <c r="AV77">
        <f>100*((AVERAGE(AF77:AF78)*50)-(AVERAGE(AF75:AF76)*50))/(1000*0.15)</f>
        <v>101.09323546675189</v>
      </c>
      <c r="AY77">
        <f>ABS(100*(AG77-AG78)/(AVERAGE(AG77:AG78)))</f>
        <v>0.25707037097853769</v>
      </c>
      <c r="BA77">
        <f>100*((AVERAGE(AG77:AG78)*50)-(AVERAGE(AG75:AG76)*50))/(100*0.15)</f>
        <v>98.868671852945369</v>
      </c>
      <c r="BC77" s="7">
        <f>AVERAGE(AD77:AD78)</f>
        <v>7.1440655143745495</v>
      </c>
      <c r="BD77" s="7">
        <f>AVERAGE(AE77:AE78)</f>
        <v>12.337927511346299</v>
      </c>
      <c r="BE77" s="7">
        <f>AVERAGE(AF77:AF78)</f>
        <v>5.1938619969717497</v>
      </c>
      <c r="BF77" s="7">
        <f>AVERAGE(AG77:AG78)</f>
        <v>0.5368262926070968</v>
      </c>
    </row>
    <row r="78" spans="1:58" x14ac:dyDescent="0.35">
      <c r="A78">
        <v>66</v>
      </c>
      <c r="B78">
        <v>31</v>
      </c>
      <c r="C78" t="s">
        <v>129</v>
      </c>
      <c r="D78" t="s">
        <v>24</v>
      </c>
      <c r="E78" t="s">
        <v>66</v>
      </c>
      <c r="G78">
        <v>0.3</v>
      </c>
      <c r="H78">
        <v>0.3</v>
      </c>
      <c r="I78">
        <v>4003</v>
      </c>
      <c r="J78">
        <v>7011</v>
      </c>
      <c r="L78">
        <v>2758</v>
      </c>
      <c r="M78">
        <v>7.46</v>
      </c>
      <c r="N78">
        <v>12.84</v>
      </c>
      <c r="O78">
        <v>5.38</v>
      </c>
      <c r="Q78">
        <v>0.52</v>
      </c>
      <c r="R78">
        <v>1</v>
      </c>
      <c r="S78">
        <v>0</v>
      </c>
      <c r="T78">
        <v>0</v>
      </c>
      <c r="V78">
        <v>0</v>
      </c>
      <c r="Y78" s="4">
        <v>43880</v>
      </c>
      <c r="Z78" s="3">
        <v>0.97237268518518516</v>
      </c>
      <c r="AB78">
        <v>1</v>
      </c>
      <c r="AD78" s="7">
        <f t="shared" si="14"/>
        <v>7.1387814272293415</v>
      </c>
      <c r="AE78" s="7">
        <f t="shared" si="15"/>
        <v>12.386005533382637</v>
      </c>
      <c r="AF78" s="7">
        <f t="shared" si="16"/>
        <v>5.2472241061532952</v>
      </c>
      <c r="AG78" s="7">
        <f t="shared" si="17"/>
        <v>0.53751630327805444</v>
      </c>
    </row>
    <row r="79" spans="1:58" x14ac:dyDescent="0.35">
      <c r="A79">
        <v>67</v>
      </c>
      <c r="B79">
        <v>32</v>
      </c>
      <c r="C79" t="s">
        <v>130</v>
      </c>
      <c r="D79" t="s">
        <v>24</v>
      </c>
      <c r="E79" t="s">
        <v>66</v>
      </c>
      <c r="G79">
        <v>0.3</v>
      </c>
      <c r="H79">
        <v>0.3</v>
      </c>
      <c r="I79">
        <v>2823</v>
      </c>
      <c r="J79">
        <v>4125</v>
      </c>
      <c r="L79">
        <v>1030</v>
      </c>
      <c r="M79">
        <v>5.3150000000000004</v>
      </c>
      <c r="N79">
        <v>7.5990000000000002</v>
      </c>
      <c r="O79">
        <v>2.2839999999999998</v>
      </c>
      <c r="Q79">
        <v>0.18</v>
      </c>
      <c r="R79">
        <v>1</v>
      </c>
      <c r="S79">
        <v>0</v>
      </c>
      <c r="T79">
        <v>0</v>
      </c>
      <c r="V79">
        <v>0</v>
      </c>
      <c r="Y79" s="4">
        <v>43880</v>
      </c>
      <c r="Z79" s="3">
        <v>0.98258101851851853</v>
      </c>
      <c r="AB79">
        <v>1</v>
      </c>
      <c r="AD79" s="7">
        <f t="shared" si="14"/>
        <v>5.0603738167805989</v>
      </c>
      <c r="AE79" s="7">
        <f t="shared" si="15"/>
        <v>7.2469991779430138</v>
      </c>
      <c r="AF79" s="7">
        <f t="shared" si="16"/>
        <v>2.1866253611624149</v>
      </c>
      <c r="AG79" s="7">
        <f t="shared" si="17"/>
        <v>0.19684817773091681</v>
      </c>
      <c r="AJ79">
        <f>ABS(100*(AD79-AD80)/(AVERAGE(AD79:AD80)))</f>
        <v>0.59347419860175632</v>
      </c>
      <c r="AK79">
        <f>ABS(100*((AVERAGE(AD79:AD80)-AVERAGE(AD65:AD66))/(AVERAGE(AD65:AD66,AD79:AD80))))</f>
        <v>3.4807459165121553</v>
      </c>
      <c r="AO79">
        <f>ABS(100*(AE79-AE80)/(AVERAGE(AE79:AE80)))</f>
        <v>0.73985990392997159</v>
      </c>
      <c r="AP79">
        <f>ABS(100*((AVERAGE(AE79:AE80)-AVERAGE(AE65:AE66))/(AVERAGE(AE65:AE66,AE79:AE80))))</f>
        <v>2.9023060934065033</v>
      </c>
      <c r="AT79">
        <f>ABS(100*(AF79-AF80)/(AVERAGE(AF79:AF80)))</f>
        <v>1.0794521627990308</v>
      </c>
      <c r="AU79">
        <f>ABS(100*((AVERAGE(AF79:AF80)-AVERAGE(AF65:AF66))/(AVERAGE(AF65:AF66,AF79:AF80))))</f>
        <v>1.5729959261773241</v>
      </c>
      <c r="AY79">
        <f>ABS(100*(AG79-AG80)/(AVERAGE(AG79:AG80)))</f>
        <v>0.30090578431742093</v>
      </c>
      <c r="AZ79">
        <f>ABS(100*((AVERAGE(AG79:AG80)-AVERAGE(AG65:AG66))/(AVERAGE(AG65:AG66,AG79:AG80))))</f>
        <v>1.4650315051753209</v>
      </c>
      <c r="BC79" s="7">
        <f>AVERAGE(AD79:AD80)</f>
        <v>5.0454022365358409</v>
      </c>
      <c r="BD79" s="7">
        <f>AVERAGE(AE79:AE80)</f>
        <v>7.2202891657006045</v>
      </c>
      <c r="BE79" s="7">
        <f>AVERAGE(AF79:AF80)</f>
        <v>2.1748869291647637</v>
      </c>
      <c r="BF79" s="7">
        <f>AVERAGE(AG79:AG80)</f>
        <v>0.19655245887193493</v>
      </c>
    </row>
    <row r="80" spans="1:58" x14ac:dyDescent="0.35">
      <c r="A80">
        <v>68</v>
      </c>
      <c r="B80">
        <v>32</v>
      </c>
      <c r="C80" t="s">
        <v>130</v>
      </c>
      <c r="D80" t="s">
        <v>24</v>
      </c>
      <c r="E80" t="s">
        <v>66</v>
      </c>
      <c r="G80">
        <v>0.3</v>
      </c>
      <c r="H80">
        <v>0.3</v>
      </c>
      <c r="I80">
        <v>2806</v>
      </c>
      <c r="J80">
        <v>4095</v>
      </c>
      <c r="L80">
        <v>1027</v>
      </c>
      <c r="M80">
        <v>5.2839999999999998</v>
      </c>
      <c r="N80">
        <v>7.5449999999999999</v>
      </c>
      <c r="O80">
        <v>2.2610000000000001</v>
      </c>
      <c r="Q80">
        <v>0.18</v>
      </c>
      <c r="R80">
        <v>1</v>
      </c>
      <c r="S80">
        <v>0</v>
      </c>
      <c r="T80">
        <v>0</v>
      </c>
      <c r="V80">
        <v>0</v>
      </c>
      <c r="Y80" s="4">
        <v>43880</v>
      </c>
      <c r="Z80" s="3">
        <v>0.98835648148148147</v>
      </c>
      <c r="AB80">
        <v>1</v>
      </c>
      <c r="AD80" s="7">
        <f t="shared" si="14"/>
        <v>5.0304306562910828</v>
      </c>
      <c r="AE80" s="7">
        <f t="shared" si="15"/>
        <v>7.1935791534581952</v>
      </c>
      <c r="AF80" s="7">
        <f t="shared" si="16"/>
        <v>2.1631484971671124</v>
      </c>
      <c r="AG80" s="7">
        <f t="shared" si="17"/>
        <v>0.19625674001295304</v>
      </c>
    </row>
    <row r="81" spans="1:58" x14ac:dyDescent="0.35">
      <c r="A81">
        <v>69</v>
      </c>
      <c r="B81">
        <v>2</v>
      </c>
      <c r="D81" t="s">
        <v>46</v>
      </c>
      <c r="Y81" s="4">
        <v>43880</v>
      </c>
      <c r="Z81" s="3">
        <v>0.99244212962962963</v>
      </c>
      <c r="AB81">
        <v>1</v>
      </c>
      <c r="AD81" s="7" t="e">
        <f t="shared" si="14"/>
        <v>#DIV/0!</v>
      </c>
      <c r="AE81" s="7" t="e">
        <f t="shared" si="15"/>
        <v>#DIV/0!</v>
      </c>
      <c r="AF81" s="7" t="e">
        <f t="shared" si="16"/>
        <v>#DIV/0!</v>
      </c>
      <c r="AG81" s="7" t="e">
        <f t="shared" si="17"/>
        <v>#DIV/0!</v>
      </c>
    </row>
    <row r="82" spans="1:58" x14ac:dyDescent="0.35">
      <c r="A82">
        <v>70</v>
      </c>
      <c r="B82">
        <v>3</v>
      </c>
      <c r="C82" t="s">
        <v>44</v>
      </c>
      <c r="D82" t="s">
        <v>24</v>
      </c>
      <c r="E82" t="s">
        <v>66</v>
      </c>
      <c r="G82">
        <v>0.3</v>
      </c>
      <c r="H82">
        <v>0.3</v>
      </c>
      <c r="I82">
        <v>52</v>
      </c>
      <c r="J82">
        <v>118</v>
      </c>
      <c r="L82">
        <v>122</v>
      </c>
      <c r="M82">
        <v>0.107</v>
      </c>
      <c r="N82">
        <v>0.219</v>
      </c>
      <c r="O82">
        <v>0.112</v>
      </c>
      <c r="Q82">
        <v>2.1000000000000001E-2</v>
      </c>
      <c r="R82">
        <v>1</v>
      </c>
      <c r="S82">
        <v>0</v>
      </c>
      <c r="T82">
        <v>0</v>
      </c>
      <c r="V82">
        <v>0</v>
      </c>
      <c r="Y82" s="4">
        <v>43881</v>
      </c>
      <c r="Z82" s="3">
        <v>1.9444444444444442E-3</v>
      </c>
      <c r="AB82">
        <v>1</v>
      </c>
      <c r="AD82" s="7">
        <f t="shared" si="14"/>
        <v>0.17963865698952639</v>
      </c>
      <c r="AE82" s="7">
        <f t="shared" si="15"/>
        <v>0.11186457425397339</v>
      </c>
      <c r="AF82" s="7">
        <f t="shared" si="16"/>
        <v>-6.7774082735552993E-2</v>
      </c>
      <c r="AG82" s="7">
        <f t="shared" si="17"/>
        <v>1.7839695093879192E-2</v>
      </c>
    </row>
    <row r="83" spans="1:58" x14ac:dyDescent="0.35">
      <c r="A83">
        <v>71</v>
      </c>
      <c r="B83">
        <v>3</v>
      </c>
      <c r="C83" t="s">
        <v>44</v>
      </c>
      <c r="D83" t="s">
        <v>24</v>
      </c>
      <c r="E83" t="s">
        <v>66</v>
      </c>
      <c r="G83">
        <v>0.3</v>
      </c>
      <c r="H83">
        <v>0.3</v>
      </c>
      <c r="I83">
        <v>44</v>
      </c>
      <c r="J83">
        <v>115</v>
      </c>
      <c r="L83">
        <v>129</v>
      </c>
      <c r="M83">
        <v>0.09</v>
      </c>
      <c r="N83">
        <v>0.21199999999999999</v>
      </c>
      <c r="O83">
        <v>0.122</v>
      </c>
      <c r="Q83">
        <v>2.1999999999999999E-2</v>
      </c>
      <c r="R83">
        <v>1</v>
      </c>
      <c r="S83">
        <v>0</v>
      </c>
      <c r="T83">
        <v>0</v>
      </c>
      <c r="V83">
        <v>0</v>
      </c>
      <c r="Y83" s="4">
        <v>43881</v>
      </c>
      <c r="Z83" s="3">
        <v>7.3148148148148148E-3</v>
      </c>
      <c r="AB83">
        <v>1</v>
      </c>
      <c r="AD83" s="7">
        <f t="shared" si="14"/>
        <v>0.16554775793563661</v>
      </c>
      <c r="AE83" s="7">
        <f t="shared" si="15"/>
        <v>0.10652257180549143</v>
      </c>
      <c r="AF83" s="7">
        <f t="shared" si="16"/>
        <v>-5.902518613014518E-2</v>
      </c>
      <c r="AG83" s="7">
        <f t="shared" si="17"/>
        <v>1.9219716435794679E-2</v>
      </c>
    </row>
    <row r="84" spans="1:58" x14ac:dyDescent="0.35">
      <c r="A84">
        <v>72</v>
      </c>
      <c r="B84">
        <v>1</v>
      </c>
      <c r="C84" t="s">
        <v>45</v>
      </c>
      <c r="D84" t="s">
        <v>24</v>
      </c>
      <c r="E84" t="s">
        <v>66</v>
      </c>
      <c r="G84">
        <v>0.3</v>
      </c>
      <c r="H84">
        <v>0.3</v>
      </c>
      <c r="I84">
        <v>3734</v>
      </c>
      <c r="J84">
        <v>4437</v>
      </c>
      <c r="L84">
        <v>7461</v>
      </c>
      <c r="M84">
        <v>6.97</v>
      </c>
      <c r="N84">
        <v>8.1690000000000005</v>
      </c>
      <c r="O84">
        <v>1.1990000000000001</v>
      </c>
      <c r="Q84">
        <v>1.377</v>
      </c>
      <c r="R84">
        <v>1</v>
      </c>
      <c r="S84">
        <v>0</v>
      </c>
      <c r="T84">
        <v>0</v>
      </c>
      <c r="V84">
        <v>0</v>
      </c>
      <c r="Y84" s="4">
        <v>43881</v>
      </c>
      <c r="Z84" s="3">
        <v>1.7280092592592593E-2</v>
      </c>
      <c r="AB84">
        <v>1</v>
      </c>
      <c r="AD84" s="7">
        <f t="shared" si="14"/>
        <v>6.6649749465422978</v>
      </c>
      <c r="AE84" s="7">
        <f t="shared" si="15"/>
        <v>7.8025674325851346</v>
      </c>
      <c r="AF84" s="7">
        <f t="shared" si="16"/>
        <v>1.1375924860428368</v>
      </c>
      <c r="AG84" s="7">
        <f t="shared" si="17"/>
        <v>1.4646934991392746</v>
      </c>
      <c r="AJ84">
        <f>ABS(100*(AD84-AD85)/(AVERAGE(AD84:AD85)))</f>
        <v>1.4373214187453656</v>
      </c>
      <c r="AO84">
        <f>ABS(100*(AE84-AE85)/(AVERAGE(AE84:AE85)))</f>
        <v>6.8488120265346647E-2</v>
      </c>
      <c r="AT84">
        <f>ABS(100*(AF84-AF85)/(AVERAGE(AF84:AF85)))</f>
        <v>7.591815300898948</v>
      </c>
      <c r="AY84">
        <f>ABS(100*(AG84-AG85)/(AVERAGE(AG84:AG85)))</f>
        <v>0.46998855785292332</v>
      </c>
      <c r="BC84" s="7">
        <f>AVERAGE(AD84:AD85)</f>
        <v>6.6174181622354205</v>
      </c>
      <c r="BD84" s="7">
        <f>AVERAGE(AE84:AE85)</f>
        <v>7.7998964313608932</v>
      </c>
      <c r="BE84" s="7">
        <f>AVERAGE(AF84:AF85)</f>
        <v>1.1824782691254732</v>
      </c>
      <c r="BF84" s="7">
        <f>AVERAGE(AG84:AG85)</f>
        <v>1.4681435524940634</v>
      </c>
    </row>
    <row r="85" spans="1:58" x14ac:dyDescent="0.35">
      <c r="A85">
        <v>73</v>
      </c>
      <c r="B85">
        <v>1</v>
      </c>
      <c r="C85" t="s">
        <v>45</v>
      </c>
      <c r="D85" t="s">
        <v>24</v>
      </c>
      <c r="E85" t="s">
        <v>66</v>
      </c>
      <c r="G85">
        <v>0.3</v>
      </c>
      <c r="H85">
        <v>0.3</v>
      </c>
      <c r="I85">
        <v>3680</v>
      </c>
      <c r="J85">
        <v>4434</v>
      </c>
      <c r="L85">
        <v>7496</v>
      </c>
      <c r="M85">
        <v>6.8719999999999999</v>
      </c>
      <c r="N85">
        <v>8.1630000000000003</v>
      </c>
      <c r="O85">
        <v>1.2909999999999999</v>
      </c>
      <c r="Q85">
        <v>1.383</v>
      </c>
      <c r="R85">
        <v>1</v>
      </c>
      <c r="S85">
        <v>0</v>
      </c>
      <c r="T85">
        <v>0</v>
      </c>
      <c r="V85">
        <v>0</v>
      </c>
      <c r="Y85" s="4">
        <v>43881</v>
      </c>
      <c r="Z85" s="3">
        <v>2.297453703703704E-2</v>
      </c>
      <c r="AB85">
        <v>1</v>
      </c>
      <c r="AD85" s="7">
        <f t="shared" si="14"/>
        <v>6.5698613779285422</v>
      </c>
      <c r="AE85" s="7">
        <f t="shared" si="15"/>
        <v>7.7972254301366517</v>
      </c>
      <c r="AF85" s="7">
        <f t="shared" si="16"/>
        <v>1.2273640522081095</v>
      </c>
      <c r="AG85" s="7">
        <f t="shared" si="17"/>
        <v>1.4715936058488521</v>
      </c>
    </row>
    <row r="86" spans="1:58" x14ac:dyDescent="0.35">
      <c r="A86">
        <v>74</v>
      </c>
      <c r="B86">
        <v>4</v>
      </c>
      <c r="C86" t="s">
        <v>106</v>
      </c>
      <c r="D86" t="s">
        <v>24</v>
      </c>
      <c r="E86" t="s">
        <v>66</v>
      </c>
      <c r="G86">
        <v>0.3</v>
      </c>
      <c r="H86">
        <v>0.3</v>
      </c>
      <c r="I86">
        <v>3226</v>
      </c>
      <c r="J86">
        <v>6262</v>
      </c>
      <c r="L86">
        <v>2892</v>
      </c>
      <c r="M86">
        <v>6.0469999999999997</v>
      </c>
      <c r="N86">
        <v>11.486000000000001</v>
      </c>
      <c r="O86">
        <v>5.4379999999999997</v>
      </c>
      <c r="Q86">
        <v>0.54600000000000004</v>
      </c>
      <c r="R86">
        <v>1</v>
      </c>
      <c r="S86">
        <v>0</v>
      </c>
      <c r="T86">
        <v>0</v>
      </c>
      <c r="V86">
        <v>0</v>
      </c>
      <c r="Y86" s="4">
        <v>43881</v>
      </c>
      <c r="Z86" s="3">
        <v>3.3194444444444443E-2</v>
      </c>
      <c r="AB86">
        <v>1</v>
      </c>
      <c r="AD86" s="7">
        <f t="shared" si="14"/>
        <v>5.7702028566202967</v>
      </c>
      <c r="AE86" s="7">
        <f t="shared" si="15"/>
        <v>11.052285588744979</v>
      </c>
      <c r="AF86" s="7">
        <f t="shared" si="16"/>
        <v>5.2820827321246826</v>
      </c>
      <c r="AG86" s="7">
        <f t="shared" si="17"/>
        <v>0.56393385468043666</v>
      </c>
      <c r="AI86">
        <f>ABS(100*(AVERAGE(AD86:AD87)-5)/5)</f>
        <v>15.139852775145499</v>
      </c>
      <c r="AJ86">
        <f>ABS(100*(AD86-AD87)/(AVERAGE(AD86:AD87)))</f>
        <v>0.45892773161068173</v>
      </c>
      <c r="AN86">
        <f>ABS(100*(AVERAGE(AE86:AE87)-10)/10)</f>
        <v>9.8105888943188724</v>
      </c>
      <c r="AO86">
        <f>ABS(100*(AE86-AE87)/(AVERAGE(AE86:AE87)))</f>
        <v>1.2972646814896933</v>
      </c>
      <c r="AS86">
        <f>ABS(100*(AVERAGE(AF86:AF87)-5)/5)</f>
        <v>4.4813250134922455</v>
      </c>
      <c r="AT86">
        <f>ABS(100*(AF86-AF87)/(AVERAGE(AF86:AF87)))</f>
        <v>2.2211234952305126</v>
      </c>
      <c r="AX86">
        <f>ABS(100*(AVERAGE(AG86:AG87)-0.5)/0.5)</f>
        <v>10.4210200642322</v>
      </c>
      <c r="AY86">
        <f>ABS(100*(AG86-AG87)/(AVERAGE(AG86:AG87)))</f>
        <v>4.2849647113909244</v>
      </c>
      <c r="BC86" s="7">
        <f>AVERAGE(AD86:AD87)</f>
        <v>5.756992638757275</v>
      </c>
      <c r="BD86" s="7">
        <f>AVERAGE(AE86:AE87)</f>
        <v>10.981058889431887</v>
      </c>
      <c r="BE86" s="7">
        <f>AVERAGE(AF86:AF87)</f>
        <v>5.2240662506746123</v>
      </c>
      <c r="BF86" s="7">
        <f>AVERAGE(AG86:AG87)</f>
        <v>0.552105100321161</v>
      </c>
    </row>
    <row r="87" spans="1:58" x14ac:dyDescent="0.35">
      <c r="A87">
        <v>75</v>
      </c>
      <c r="B87">
        <v>4</v>
      </c>
      <c r="C87" t="s">
        <v>106</v>
      </c>
      <c r="D87" t="s">
        <v>24</v>
      </c>
      <c r="E87" t="s">
        <v>66</v>
      </c>
      <c r="G87">
        <v>0.3</v>
      </c>
      <c r="H87">
        <v>0.3</v>
      </c>
      <c r="I87">
        <v>3211</v>
      </c>
      <c r="J87">
        <v>6182</v>
      </c>
      <c r="L87">
        <v>2772</v>
      </c>
      <c r="M87">
        <v>6.02</v>
      </c>
      <c r="N87">
        <v>11.34</v>
      </c>
      <c r="O87">
        <v>5.32</v>
      </c>
      <c r="Q87">
        <v>0.52300000000000002</v>
      </c>
      <c r="R87">
        <v>1</v>
      </c>
      <c r="S87">
        <v>0</v>
      </c>
      <c r="T87">
        <v>0</v>
      </c>
      <c r="V87">
        <v>0</v>
      </c>
      <c r="Y87" s="4">
        <v>43881</v>
      </c>
      <c r="Z87" s="3">
        <v>3.9189814814814809E-2</v>
      </c>
      <c r="AB87">
        <v>1</v>
      </c>
      <c r="AD87" s="7">
        <f t="shared" si="14"/>
        <v>5.7437824208942541</v>
      </c>
      <c r="AE87" s="7">
        <f t="shared" si="15"/>
        <v>10.909832190118795</v>
      </c>
      <c r="AF87" s="7">
        <f t="shared" si="16"/>
        <v>5.1660497692245411</v>
      </c>
      <c r="AG87" s="7">
        <f t="shared" si="17"/>
        <v>0.54027634596188545</v>
      </c>
    </row>
    <row r="88" spans="1:58" x14ac:dyDescent="0.35">
      <c r="A88">
        <v>76</v>
      </c>
      <c r="B88">
        <v>30</v>
      </c>
      <c r="R88">
        <v>1</v>
      </c>
      <c r="AD88" s="7"/>
      <c r="AE88" s="7"/>
      <c r="AF88" s="7"/>
      <c r="AG88" s="7"/>
    </row>
    <row r="89" spans="1:58" x14ac:dyDescent="0.35">
      <c r="A89">
        <v>77</v>
      </c>
      <c r="B89">
        <v>30</v>
      </c>
      <c r="R89">
        <v>1</v>
      </c>
    </row>
  </sheetData>
  <conditionalFormatting sqref="AR17:AR21 AW17:AW21 AJ17:AK21 AT17:AU21 AY17:AZ21">
    <cfRule type="cellIs" dxfId="3031" priority="399" operator="greaterThan">
      <formula>20</formula>
    </cfRule>
  </conditionalFormatting>
  <conditionalFormatting sqref="AL17:AM21 BA17:BA21 AV17:AV21">
    <cfRule type="cellIs" dxfId="3030" priority="398" operator="between">
      <formula>80</formula>
      <formula>120</formula>
    </cfRule>
  </conditionalFormatting>
  <conditionalFormatting sqref="AO17:AP21">
    <cfRule type="cellIs" dxfId="3029" priority="397" operator="greaterThan">
      <formula>20</formula>
    </cfRule>
  </conditionalFormatting>
  <conditionalFormatting sqref="AQ17:AQ21">
    <cfRule type="cellIs" dxfId="3028" priority="396" operator="between">
      <formula>80</formula>
      <formula>120</formula>
    </cfRule>
  </conditionalFormatting>
  <conditionalFormatting sqref="AJ22">
    <cfRule type="cellIs" dxfId="3027" priority="395" operator="greaterThan">
      <formula>20</formula>
    </cfRule>
  </conditionalFormatting>
  <conditionalFormatting sqref="AO22">
    <cfRule type="cellIs" dxfId="3026" priority="394" operator="greaterThan">
      <formula>20</formula>
    </cfRule>
  </conditionalFormatting>
  <conditionalFormatting sqref="AT22">
    <cfRule type="cellIs" dxfId="3025" priority="393" operator="greaterThan">
      <formula>20</formula>
    </cfRule>
  </conditionalFormatting>
  <conditionalFormatting sqref="AY22">
    <cfRule type="cellIs" dxfId="3024" priority="392" operator="greaterThan">
      <formula>20</formula>
    </cfRule>
  </conditionalFormatting>
  <conditionalFormatting sqref="AR24 AW24 AJ24:AK24 AT24:AU24 AY24:AZ24">
    <cfRule type="cellIs" dxfId="3023" priority="391" operator="greaterThan">
      <formula>20</formula>
    </cfRule>
  </conditionalFormatting>
  <conditionalFormatting sqref="AL24:AM24 BA24 AV24">
    <cfRule type="cellIs" dxfId="3022" priority="390" operator="between">
      <formula>80</formula>
      <formula>120</formula>
    </cfRule>
  </conditionalFormatting>
  <conditionalFormatting sqref="AO24:AP24">
    <cfRule type="cellIs" dxfId="3021" priority="389" operator="greaterThan">
      <formula>20</formula>
    </cfRule>
  </conditionalFormatting>
  <conditionalFormatting sqref="AQ24">
    <cfRule type="cellIs" dxfId="3020" priority="388" operator="between">
      <formula>80</formula>
      <formula>120</formula>
    </cfRule>
  </conditionalFormatting>
  <conditionalFormatting sqref="AI17:AI21 AN17:AN21 AS17:AS21 AX17:AX21">
    <cfRule type="cellIs" dxfId="3019" priority="387" operator="lessThan">
      <formula>20</formula>
    </cfRule>
  </conditionalFormatting>
  <conditionalFormatting sqref="AW41 AR41 AJ81:AK81 AW72 AW79:AW83 AR25:AR39 AW25:AW39 AT36:AU36 AY36:AZ36 AJ26:AK26 AK39 AK82:AK83 AT26:AU26 AT38:AU38 AU41 AS80:AU80 AR81:AU83 AS79 AY26:AZ26 AY38:AZ38 AZ41 AY80:AZ83 AK25 AJ28:AK28 AK27 AJ30:AK30 AK29 AJ32:AK32 AK31 AJ34:AK34 AK33 AJ36:AK36 AK35 AJ38:AK38 AK37 AU25 AT28:AU28 AU27 AT30:AU30 AU29 AT32:AU32 AU31 AT34:AU34 AU33 AU39 AZ25 AY28:AZ28 AZ27 AY30:AZ30 AZ29 AY32:AZ32 AZ31 AY34:AZ34 AZ33 AZ39">
    <cfRule type="cellIs" dxfId="3018" priority="386" operator="greaterThan">
      <formula>20</formula>
    </cfRule>
  </conditionalFormatting>
  <conditionalFormatting sqref="AV41 BA41 AL25:AM34 AL81:AM83 BA25:BA34 AV25:AV34 AV80:AV83 BA80:BA83 AL38:AM39 AV38:AV39 BA38:BA39 AL36:AM36 AV36 BA36">
    <cfRule type="cellIs" dxfId="3017" priority="385" operator="between">
      <formula>80</formula>
      <formula>120</formula>
    </cfRule>
  </conditionalFormatting>
  <conditionalFormatting sqref="AV84 BA84">
    <cfRule type="cellIs" dxfId="3016" priority="384" operator="between">
      <formula>80</formula>
      <formula>120</formula>
    </cfRule>
  </conditionalFormatting>
  <conditionalFormatting sqref="AW84 AR84:AS84 AK84 AZ84 AU84">
    <cfRule type="cellIs" dxfId="3015" priority="383" operator="greaterThan">
      <formula>20</formula>
    </cfRule>
  </conditionalFormatting>
  <conditionalFormatting sqref="AL84:AM84">
    <cfRule type="cellIs" dxfId="3014" priority="382" operator="between">
      <formula>80</formula>
      <formula>120</formula>
    </cfRule>
  </conditionalFormatting>
  <conditionalFormatting sqref="AV84">
    <cfRule type="cellIs" dxfId="3013" priority="381" operator="between">
      <formula>80</formula>
      <formula>120</formula>
    </cfRule>
  </conditionalFormatting>
  <conditionalFormatting sqref="BA84">
    <cfRule type="cellIs" dxfId="3012" priority="380" operator="between">
      <formula>80</formula>
      <formula>120</formula>
    </cfRule>
  </conditionalFormatting>
  <conditionalFormatting sqref="AS80:AU80 AW80 AY80:AZ80">
    <cfRule type="cellIs" dxfId="3011" priority="379" operator="greaterThan">
      <formula>20</formula>
    </cfRule>
  </conditionalFormatting>
  <conditionalFormatting sqref="AV80 BA80">
    <cfRule type="cellIs" dxfId="3010" priority="378" operator="between">
      <formula>80</formula>
      <formula>120</formula>
    </cfRule>
  </conditionalFormatting>
  <conditionalFormatting sqref="AK82 AR82:AU82 AW82 AY82:AZ82">
    <cfRule type="cellIs" dxfId="3009" priority="377" operator="greaterThan">
      <formula>20</formula>
    </cfRule>
  </conditionalFormatting>
  <conditionalFormatting sqref="AL82:AM82 AV82 BA82">
    <cfRule type="cellIs" dxfId="3008" priority="376" operator="between">
      <formula>80</formula>
      <formula>120</formula>
    </cfRule>
  </conditionalFormatting>
  <conditionalFormatting sqref="AK86 AR86 AW86 AZ86 AU86">
    <cfRule type="cellIs" dxfId="3007" priority="375" operator="greaterThan">
      <formula>20</formula>
    </cfRule>
  </conditionalFormatting>
  <conditionalFormatting sqref="AL86:AM86 AV86 BA86">
    <cfRule type="cellIs" dxfId="3006" priority="374" operator="between">
      <formula>80</formula>
      <formula>120</formula>
    </cfRule>
  </conditionalFormatting>
  <conditionalFormatting sqref="AJ88:AK88 AR88:AU88 AW88 AY88:AZ88">
    <cfRule type="cellIs" dxfId="3005" priority="373" operator="greaterThan">
      <formula>20</formula>
    </cfRule>
  </conditionalFormatting>
  <conditionalFormatting sqref="AL88:AM88 AV88 BA88">
    <cfRule type="cellIs" dxfId="3004" priority="372" operator="between">
      <formula>80</formula>
      <formula>120</formula>
    </cfRule>
  </conditionalFormatting>
  <conditionalFormatting sqref="AJ81:AK81 AR81:AU81 AW81 AY81:AZ81">
    <cfRule type="cellIs" dxfId="3003" priority="371" operator="greaterThan">
      <formula>20</formula>
    </cfRule>
  </conditionalFormatting>
  <conditionalFormatting sqref="AL81:AM81 AV81 BA81">
    <cfRule type="cellIs" dxfId="3002" priority="370" operator="between">
      <formula>80</formula>
      <formula>120</formula>
    </cfRule>
  </conditionalFormatting>
  <conditionalFormatting sqref="AK83 AR83:AU83 AW83 AY83:AZ83">
    <cfRule type="cellIs" dxfId="3001" priority="369" operator="greaterThan">
      <formula>20</formula>
    </cfRule>
  </conditionalFormatting>
  <conditionalFormatting sqref="AL83:AM83 AV83 BA83">
    <cfRule type="cellIs" dxfId="3000" priority="368" operator="between">
      <formula>80</formula>
      <formula>120</formula>
    </cfRule>
  </conditionalFormatting>
  <conditionalFormatting sqref="AV85 BA85">
    <cfRule type="cellIs" dxfId="2999" priority="367" operator="between">
      <formula>80</formula>
      <formula>120</formula>
    </cfRule>
  </conditionalFormatting>
  <conditionalFormatting sqref="AW85 AR85:AU85 AK85 AY85:AZ85">
    <cfRule type="cellIs" dxfId="2998" priority="366" operator="greaterThan">
      <formula>20</formula>
    </cfRule>
  </conditionalFormatting>
  <conditionalFormatting sqref="AL85:AM85">
    <cfRule type="cellIs" dxfId="2997" priority="365" operator="between">
      <formula>80</formula>
      <formula>120</formula>
    </cfRule>
  </conditionalFormatting>
  <conditionalFormatting sqref="AV85">
    <cfRule type="cellIs" dxfId="2996" priority="364" operator="between">
      <formula>80</formula>
      <formula>120</formula>
    </cfRule>
  </conditionalFormatting>
  <conditionalFormatting sqref="BA85">
    <cfRule type="cellIs" dxfId="2995" priority="363" operator="between">
      <formula>80</formula>
      <formula>120</formula>
    </cfRule>
  </conditionalFormatting>
  <conditionalFormatting sqref="AK84 AR84:AS84 AW84 AZ84 AU84">
    <cfRule type="cellIs" dxfId="2994" priority="352" operator="greaterThan">
      <formula>20</formula>
    </cfRule>
  </conditionalFormatting>
  <conditionalFormatting sqref="AL84:AM84 AV84 BA84">
    <cfRule type="cellIs" dxfId="2993" priority="351" operator="between">
      <formula>80</formula>
      <formula>120</formula>
    </cfRule>
  </conditionalFormatting>
  <conditionalFormatting sqref="AJ81:AK81 AR81:AU81 AW81 AY81:AZ81">
    <cfRule type="cellIs" dxfId="2992" priority="362" operator="greaterThan">
      <formula>20</formula>
    </cfRule>
  </conditionalFormatting>
  <conditionalFormatting sqref="AL81:AM81 AV81 BA81">
    <cfRule type="cellIs" dxfId="2991" priority="361" operator="between">
      <formula>80</formula>
      <formula>120</formula>
    </cfRule>
  </conditionalFormatting>
  <conditionalFormatting sqref="AK83 AR83:AU83 AW83 AY83:AZ83">
    <cfRule type="cellIs" dxfId="2990" priority="360" operator="greaterThan">
      <formula>20</formula>
    </cfRule>
  </conditionalFormatting>
  <conditionalFormatting sqref="AL83:AM83 AV83 BA83">
    <cfRule type="cellIs" dxfId="2989" priority="359" operator="between">
      <formula>80</formula>
      <formula>120</formula>
    </cfRule>
  </conditionalFormatting>
  <conditionalFormatting sqref="AK87 AR87:AU87 AW87 AY87:AZ87">
    <cfRule type="cellIs" dxfId="2988" priority="358" operator="greaterThan">
      <formula>20</formula>
    </cfRule>
  </conditionalFormatting>
  <conditionalFormatting sqref="AL87:AM87 AV87 BA87">
    <cfRule type="cellIs" dxfId="2987" priority="357" operator="between">
      <formula>80</formula>
      <formula>120</formula>
    </cfRule>
  </conditionalFormatting>
  <conditionalFormatting sqref="AS80:AU80 AW80 AY80:AZ80">
    <cfRule type="cellIs" dxfId="2986" priority="356" operator="greaterThan">
      <formula>20</formula>
    </cfRule>
  </conditionalFormatting>
  <conditionalFormatting sqref="AV80 BA80">
    <cfRule type="cellIs" dxfId="2985" priority="355" operator="between">
      <formula>80</formula>
      <formula>120</formula>
    </cfRule>
  </conditionalFormatting>
  <conditionalFormatting sqref="AK82 AR82:AU82 AW82 AY82:AZ82">
    <cfRule type="cellIs" dxfId="2984" priority="354" operator="greaterThan">
      <formula>20</formula>
    </cfRule>
  </conditionalFormatting>
  <conditionalFormatting sqref="AL82:AM82 AV82 BA82">
    <cfRule type="cellIs" dxfId="2983" priority="353" operator="between">
      <formula>80</formula>
      <formula>120</formula>
    </cfRule>
  </conditionalFormatting>
  <conditionalFormatting sqref="AV85 BA85">
    <cfRule type="cellIs" dxfId="2982" priority="350" operator="between">
      <formula>80</formula>
      <formula>120</formula>
    </cfRule>
  </conditionalFormatting>
  <conditionalFormatting sqref="AW85 AR85:AU85 AK85 AY85:AZ85">
    <cfRule type="cellIs" dxfId="2981" priority="349" operator="greaterThan">
      <formula>20</formula>
    </cfRule>
  </conditionalFormatting>
  <conditionalFormatting sqref="AL85:AM85">
    <cfRule type="cellIs" dxfId="2980" priority="348" operator="between">
      <formula>80</formula>
      <formula>120</formula>
    </cfRule>
  </conditionalFormatting>
  <conditionalFormatting sqref="AV85">
    <cfRule type="cellIs" dxfId="2979" priority="347" operator="between">
      <formula>80</formula>
      <formula>120</formula>
    </cfRule>
  </conditionalFormatting>
  <conditionalFormatting sqref="BA85">
    <cfRule type="cellIs" dxfId="2978" priority="346" operator="between">
      <formula>80</formula>
      <formula>120</formula>
    </cfRule>
  </conditionalFormatting>
  <conditionalFormatting sqref="AS80:AU80 AW80 AY80:AZ80">
    <cfRule type="cellIs" dxfId="2977" priority="335" operator="greaterThan">
      <formula>20</formula>
    </cfRule>
  </conditionalFormatting>
  <conditionalFormatting sqref="AV80 BA80">
    <cfRule type="cellIs" dxfId="2976" priority="334" operator="between">
      <formula>80</formula>
      <formula>120</formula>
    </cfRule>
  </conditionalFormatting>
  <conditionalFormatting sqref="AJ81:AK81 AR81:AU81 AW81 AY81:AZ81">
    <cfRule type="cellIs" dxfId="2975" priority="345" operator="greaterThan">
      <formula>20</formula>
    </cfRule>
  </conditionalFormatting>
  <conditionalFormatting sqref="AL81:AM81 AV81 BA81">
    <cfRule type="cellIs" dxfId="2974" priority="344" operator="between">
      <formula>80</formula>
      <formula>120</formula>
    </cfRule>
  </conditionalFormatting>
  <conditionalFormatting sqref="AK83 AR83:AU83 AW83 AY83:AZ83">
    <cfRule type="cellIs" dxfId="2973" priority="343" operator="greaterThan">
      <formula>20</formula>
    </cfRule>
  </conditionalFormatting>
  <conditionalFormatting sqref="AL83:AM83 AV83 BA83">
    <cfRule type="cellIs" dxfId="2972" priority="342" operator="between">
      <formula>80</formula>
      <formula>120</formula>
    </cfRule>
  </conditionalFormatting>
  <conditionalFormatting sqref="AS80:AU80 AW80 AY80:AZ80">
    <cfRule type="cellIs" dxfId="2971" priority="341" operator="greaterThan">
      <formula>20</formula>
    </cfRule>
  </conditionalFormatting>
  <conditionalFormatting sqref="AV80 BA80">
    <cfRule type="cellIs" dxfId="2970" priority="340" operator="between">
      <formula>80</formula>
      <formula>120</formula>
    </cfRule>
  </conditionalFormatting>
  <conditionalFormatting sqref="AK82 AR82:AU82 AW82 AY82:AZ82">
    <cfRule type="cellIs" dxfId="2969" priority="339" operator="greaterThan">
      <formula>20</formula>
    </cfRule>
  </conditionalFormatting>
  <conditionalFormatting sqref="AL82:AM82 AV82 BA82">
    <cfRule type="cellIs" dxfId="2968" priority="338" operator="between">
      <formula>80</formula>
      <formula>120</formula>
    </cfRule>
  </conditionalFormatting>
  <conditionalFormatting sqref="AK84 AR84:AS84 AW84 AZ84 AU84">
    <cfRule type="cellIs" dxfId="2967" priority="337" operator="greaterThan">
      <formula>20</formula>
    </cfRule>
  </conditionalFormatting>
  <conditionalFormatting sqref="AL84:AM84 AV84 BA84">
    <cfRule type="cellIs" dxfId="2966" priority="336" operator="between">
      <formula>80</formula>
      <formula>120</formula>
    </cfRule>
  </conditionalFormatting>
  <conditionalFormatting sqref="AK82 AR82:AU82 AW82 AY82:AZ82">
    <cfRule type="cellIs" dxfId="2965" priority="333" operator="greaterThan">
      <formula>20</formula>
    </cfRule>
  </conditionalFormatting>
  <conditionalFormatting sqref="AL82:AM82 AV82 BA82">
    <cfRule type="cellIs" dxfId="2964" priority="332" operator="between">
      <formula>80</formula>
      <formula>120</formula>
    </cfRule>
  </conditionalFormatting>
  <conditionalFormatting sqref="AK84 AR84:AS84 AW84 AZ84 AU84">
    <cfRule type="cellIs" dxfId="2963" priority="331" operator="greaterThan">
      <formula>20</formula>
    </cfRule>
  </conditionalFormatting>
  <conditionalFormatting sqref="AL84:AM84 AV84 BA84">
    <cfRule type="cellIs" dxfId="2962" priority="330" operator="between">
      <formula>80</formula>
      <formula>120</formula>
    </cfRule>
  </conditionalFormatting>
  <conditionalFormatting sqref="AJ81:AK81 AR81:AU81 AW81 AY81:AZ81">
    <cfRule type="cellIs" dxfId="2961" priority="329" operator="greaterThan">
      <formula>20</formula>
    </cfRule>
  </conditionalFormatting>
  <conditionalFormatting sqref="AL81:AM81 AV81 BA81">
    <cfRule type="cellIs" dxfId="2960" priority="328" operator="between">
      <formula>80</formula>
      <formula>120</formula>
    </cfRule>
  </conditionalFormatting>
  <conditionalFormatting sqref="AK83 AR83:AU83 AW83 AY83:AZ83">
    <cfRule type="cellIs" dxfId="2959" priority="327" operator="greaterThan">
      <formula>20</formula>
    </cfRule>
  </conditionalFormatting>
  <conditionalFormatting sqref="AL83:AM83 AV83 BA83">
    <cfRule type="cellIs" dxfId="2958" priority="326" operator="between">
      <formula>80</formula>
      <formula>120</formula>
    </cfRule>
  </conditionalFormatting>
  <conditionalFormatting sqref="AK85 AR85:AU85 AW85 AY85:AZ85">
    <cfRule type="cellIs" dxfId="2957" priority="325" operator="greaterThan">
      <formula>20</formula>
    </cfRule>
  </conditionalFormatting>
  <conditionalFormatting sqref="AL85:AM85 AV85 BA85">
    <cfRule type="cellIs" dxfId="2956" priority="324" operator="between">
      <formula>80</formula>
      <formula>120</formula>
    </cfRule>
  </conditionalFormatting>
  <conditionalFormatting sqref="AW79 AS79">
    <cfRule type="cellIs" dxfId="2955" priority="323" operator="greaterThan">
      <formula>20</formula>
    </cfRule>
  </conditionalFormatting>
  <conditionalFormatting sqref="AV85 BA85">
    <cfRule type="cellIs" dxfId="2954" priority="322" operator="between">
      <formula>80</formula>
      <formula>120</formula>
    </cfRule>
  </conditionalFormatting>
  <conditionalFormatting sqref="AW85 AR85:AU85 AK85 AY85:AZ85">
    <cfRule type="cellIs" dxfId="2953" priority="321" operator="greaterThan">
      <formula>20</formula>
    </cfRule>
  </conditionalFormatting>
  <conditionalFormatting sqref="AL85:AM85">
    <cfRule type="cellIs" dxfId="2952" priority="320" operator="between">
      <formula>80</formula>
      <formula>120</formula>
    </cfRule>
  </conditionalFormatting>
  <conditionalFormatting sqref="AV85">
    <cfRule type="cellIs" dxfId="2951" priority="319" operator="between">
      <formula>80</formula>
      <formula>120</formula>
    </cfRule>
  </conditionalFormatting>
  <conditionalFormatting sqref="BA85">
    <cfRule type="cellIs" dxfId="2950" priority="318" operator="between">
      <formula>80</formula>
      <formula>120</formula>
    </cfRule>
  </conditionalFormatting>
  <conditionalFormatting sqref="AS79 AW79">
    <cfRule type="cellIs" dxfId="2949" priority="317" operator="greaterThan">
      <formula>20</formula>
    </cfRule>
  </conditionalFormatting>
  <conditionalFormatting sqref="AJ81:AK81 AR81:AU81 AW81 AY81:AZ81">
    <cfRule type="cellIs" dxfId="2948" priority="316" operator="greaterThan">
      <formula>20</formula>
    </cfRule>
  </conditionalFormatting>
  <conditionalFormatting sqref="AL81:AM81 AV81 BA81">
    <cfRule type="cellIs" dxfId="2947" priority="315" operator="between">
      <formula>80</formula>
      <formula>120</formula>
    </cfRule>
  </conditionalFormatting>
  <conditionalFormatting sqref="AK83 AR83:AU83 AW83 AY83:AZ83">
    <cfRule type="cellIs" dxfId="2946" priority="314" operator="greaterThan">
      <formula>20</formula>
    </cfRule>
  </conditionalFormatting>
  <conditionalFormatting sqref="AL83:AM83 AV83 BA83">
    <cfRule type="cellIs" dxfId="2945" priority="313" operator="between">
      <formula>80</formula>
      <formula>120</formula>
    </cfRule>
  </conditionalFormatting>
  <conditionalFormatting sqref="AK82 AR82:AU82 AW82 AY82:AZ82">
    <cfRule type="cellIs" dxfId="2944" priority="312" operator="greaterThan">
      <formula>20</formula>
    </cfRule>
  </conditionalFormatting>
  <conditionalFormatting sqref="AL82:AM82 AV82 BA82">
    <cfRule type="cellIs" dxfId="2943" priority="311" operator="between">
      <formula>80</formula>
      <formula>120</formula>
    </cfRule>
  </conditionalFormatting>
  <conditionalFormatting sqref="AK84 AR84:AS84 AW84 AZ84 AU84">
    <cfRule type="cellIs" dxfId="2942" priority="310" operator="greaterThan">
      <formula>20</formula>
    </cfRule>
  </conditionalFormatting>
  <conditionalFormatting sqref="AL84:AM84 AV84 BA84">
    <cfRule type="cellIs" dxfId="2941" priority="309" operator="between">
      <formula>80</formula>
      <formula>120</formula>
    </cfRule>
  </conditionalFormatting>
  <conditionalFormatting sqref="AV86 BA86">
    <cfRule type="cellIs" dxfId="2940" priority="308" operator="between">
      <formula>80</formula>
      <formula>120</formula>
    </cfRule>
  </conditionalFormatting>
  <conditionalFormatting sqref="AW86 AR86 AK86 AZ86 AU86">
    <cfRule type="cellIs" dxfId="2939" priority="307" operator="greaterThan">
      <formula>20</formula>
    </cfRule>
  </conditionalFormatting>
  <conditionalFormatting sqref="AL86:AM86">
    <cfRule type="cellIs" dxfId="2938" priority="306" operator="between">
      <formula>80</formula>
      <formula>120</formula>
    </cfRule>
  </conditionalFormatting>
  <conditionalFormatting sqref="AV86">
    <cfRule type="cellIs" dxfId="2937" priority="305" operator="between">
      <formula>80</formula>
      <formula>120</formula>
    </cfRule>
  </conditionalFormatting>
  <conditionalFormatting sqref="BA86">
    <cfRule type="cellIs" dxfId="2936" priority="304" operator="between">
      <formula>80</formula>
      <formula>120</formula>
    </cfRule>
  </conditionalFormatting>
  <conditionalFormatting sqref="AK85 AR85:AU85 AW85 AY85:AZ85">
    <cfRule type="cellIs" dxfId="2935" priority="295" operator="greaterThan">
      <formula>20</formula>
    </cfRule>
  </conditionalFormatting>
  <conditionalFormatting sqref="AL85:AM85 AV85 BA85">
    <cfRule type="cellIs" dxfId="2934" priority="294" operator="between">
      <formula>80</formula>
      <formula>120</formula>
    </cfRule>
  </conditionalFormatting>
  <conditionalFormatting sqref="AK82 AR82:AU82 AW82 AY82:AZ82">
    <cfRule type="cellIs" dxfId="2933" priority="303" operator="greaterThan">
      <formula>20</formula>
    </cfRule>
  </conditionalFormatting>
  <conditionalFormatting sqref="AL82:AM82 AV82 BA82">
    <cfRule type="cellIs" dxfId="2932" priority="302" operator="between">
      <formula>80</formula>
      <formula>120</formula>
    </cfRule>
  </conditionalFormatting>
  <conditionalFormatting sqref="AK84 AR84:AS84 AW84 AZ84 AU84">
    <cfRule type="cellIs" dxfId="2931" priority="301" operator="greaterThan">
      <formula>20</formula>
    </cfRule>
  </conditionalFormatting>
  <conditionalFormatting sqref="AL84:AM84 AV84 BA84">
    <cfRule type="cellIs" dxfId="2930" priority="300" operator="between">
      <formula>80</formula>
      <formula>120</formula>
    </cfRule>
  </conditionalFormatting>
  <conditionalFormatting sqref="AJ81:AK81 AR81:AU81 AW81 AY81:AZ81">
    <cfRule type="cellIs" dxfId="2929" priority="299" operator="greaterThan">
      <formula>20</formula>
    </cfRule>
  </conditionalFormatting>
  <conditionalFormatting sqref="AL81:AM81 AV81 BA81">
    <cfRule type="cellIs" dxfId="2928" priority="298" operator="between">
      <formula>80</formula>
      <formula>120</formula>
    </cfRule>
  </conditionalFormatting>
  <conditionalFormatting sqref="AK83 AR83:AU83 AW83 AY83:AZ83">
    <cfRule type="cellIs" dxfId="2927" priority="297" operator="greaterThan">
      <formula>20</formula>
    </cfRule>
  </conditionalFormatting>
  <conditionalFormatting sqref="AL83:AM83 AV83 BA83">
    <cfRule type="cellIs" dxfId="2926" priority="296" operator="between">
      <formula>80</formula>
      <formula>120</formula>
    </cfRule>
  </conditionalFormatting>
  <conditionalFormatting sqref="AV86 BA86">
    <cfRule type="cellIs" dxfId="2925" priority="293" operator="between">
      <formula>80</formula>
      <formula>120</formula>
    </cfRule>
  </conditionalFormatting>
  <conditionalFormatting sqref="AW86 AR86 AK86 AZ86 AU86">
    <cfRule type="cellIs" dxfId="2924" priority="292" operator="greaterThan">
      <formula>20</formula>
    </cfRule>
  </conditionalFormatting>
  <conditionalFormatting sqref="AL86:AM86">
    <cfRule type="cellIs" dxfId="2923" priority="291" operator="between">
      <formula>80</formula>
      <formula>120</formula>
    </cfRule>
  </conditionalFormatting>
  <conditionalFormatting sqref="AV86">
    <cfRule type="cellIs" dxfId="2922" priority="290" operator="between">
      <formula>80</formula>
      <formula>120</formula>
    </cfRule>
  </conditionalFormatting>
  <conditionalFormatting sqref="BA86">
    <cfRule type="cellIs" dxfId="2921" priority="289" operator="between">
      <formula>80</formula>
      <formula>120</formula>
    </cfRule>
  </conditionalFormatting>
  <conditionalFormatting sqref="AJ81:AK81 AR81:AU81 AW81 AY81:AZ81">
    <cfRule type="cellIs" dxfId="2920" priority="278" operator="greaterThan">
      <formula>20</formula>
    </cfRule>
  </conditionalFormatting>
  <conditionalFormatting sqref="AL81:AM81 AV81 BA81">
    <cfRule type="cellIs" dxfId="2919" priority="277" operator="between">
      <formula>80</formula>
      <formula>120</formula>
    </cfRule>
  </conditionalFormatting>
  <conditionalFormatting sqref="AK82 AR82:AU82 AW82 AY82:AZ82">
    <cfRule type="cellIs" dxfId="2918" priority="288" operator="greaterThan">
      <formula>20</formula>
    </cfRule>
  </conditionalFormatting>
  <conditionalFormatting sqref="AL82:AM82 AV82 BA82">
    <cfRule type="cellIs" dxfId="2917" priority="287" operator="between">
      <formula>80</formula>
      <formula>120</formula>
    </cfRule>
  </conditionalFormatting>
  <conditionalFormatting sqref="AK84 AR84:AS84 AW84 AZ84 AU84">
    <cfRule type="cellIs" dxfId="2916" priority="286" operator="greaterThan">
      <formula>20</formula>
    </cfRule>
  </conditionalFormatting>
  <conditionalFormatting sqref="AL84:AM84 AV84 BA84">
    <cfRule type="cellIs" dxfId="2915" priority="285" operator="between">
      <formula>80</formula>
      <formula>120</formula>
    </cfRule>
  </conditionalFormatting>
  <conditionalFormatting sqref="AJ81:AK81 AR81:AU81 AW81 AY81:AZ81">
    <cfRule type="cellIs" dxfId="2914" priority="284" operator="greaterThan">
      <formula>20</formula>
    </cfRule>
  </conditionalFormatting>
  <conditionalFormatting sqref="AL81:AM81 AV81 BA81">
    <cfRule type="cellIs" dxfId="2913" priority="283" operator="between">
      <formula>80</formula>
      <formula>120</formula>
    </cfRule>
  </conditionalFormatting>
  <conditionalFormatting sqref="AK83 AR83:AU83 AW83 AY83:AZ83">
    <cfRule type="cellIs" dxfId="2912" priority="282" operator="greaterThan">
      <formula>20</formula>
    </cfRule>
  </conditionalFormatting>
  <conditionalFormatting sqref="AL83:AM83 AV83 BA83">
    <cfRule type="cellIs" dxfId="2911" priority="281" operator="between">
      <formula>80</formula>
      <formula>120</formula>
    </cfRule>
  </conditionalFormatting>
  <conditionalFormatting sqref="AK85 AR85:AU85 AW85 AY85:AZ85">
    <cfRule type="cellIs" dxfId="2910" priority="280" operator="greaterThan">
      <formula>20</formula>
    </cfRule>
  </conditionalFormatting>
  <conditionalFormatting sqref="AL85:AM85 AV85 BA85">
    <cfRule type="cellIs" dxfId="2909" priority="279" operator="between">
      <formula>80</formula>
      <formula>120</formula>
    </cfRule>
  </conditionalFormatting>
  <conditionalFormatting sqref="AK83 AR83:AU83 AW83 AY83:AZ83">
    <cfRule type="cellIs" dxfId="2908" priority="276" operator="greaterThan">
      <formula>20</formula>
    </cfRule>
  </conditionalFormatting>
  <conditionalFormatting sqref="AL83:AM83 AV83 BA83">
    <cfRule type="cellIs" dxfId="2907" priority="275" operator="between">
      <formula>80</formula>
      <formula>120</formula>
    </cfRule>
  </conditionalFormatting>
  <conditionalFormatting sqref="AK85 AR85:AU85 AW85 AY85:AZ85">
    <cfRule type="cellIs" dxfId="2906" priority="274" operator="greaterThan">
      <formula>20</formula>
    </cfRule>
  </conditionalFormatting>
  <conditionalFormatting sqref="AL85:AM85 AV85 BA85">
    <cfRule type="cellIs" dxfId="2905" priority="273" operator="between">
      <formula>80</formula>
      <formula>120</formula>
    </cfRule>
  </conditionalFormatting>
  <conditionalFormatting sqref="AK82 AR82:AU82 AW82 AY82:AZ82">
    <cfRule type="cellIs" dxfId="2904" priority="272" operator="greaterThan">
      <formula>20</formula>
    </cfRule>
  </conditionalFormatting>
  <conditionalFormatting sqref="AL82:AM82 AV82 BA82">
    <cfRule type="cellIs" dxfId="2903" priority="271" operator="between">
      <formula>80</formula>
      <formula>120</formula>
    </cfRule>
  </conditionalFormatting>
  <conditionalFormatting sqref="AK84 AR84:AS84 AW84 AZ84 AU84">
    <cfRule type="cellIs" dxfId="2902" priority="270" operator="greaterThan">
      <formula>20</formula>
    </cfRule>
  </conditionalFormatting>
  <conditionalFormatting sqref="AL84:AM84 AV84 BA84">
    <cfRule type="cellIs" dxfId="2901" priority="269" operator="between">
      <formula>80</formula>
      <formula>120</formula>
    </cfRule>
  </conditionalFormatting>
  <conditionalFormatting sqref="AK86 AR86 AW86 AZ86 AU86">
    <cfRule type="cellIs" dxfId="2900" priority="268" operator="greaterThan">
      <formula>20</formula>
    </cfRule>
  </conditionalFormatting>
  <conditionalFormatting sqref="AL86:AM86 AV86 BA86">
    <cfRule type="cellIs" dxfId="2899" priority="267" operator="between">
      <formula>80</formula>
      <formula>120</formula>
    </cfRule>
  </conditionalFormatting>
  <conditionalFormatting sqref="AW80 AS80:AU80 AY80:AZ80">
    <cfRule type="cellIs" dxfId="2898" priority="266" operator="greaterThan">
      <formula>20</formula>
    </cfRule>
  </conditionalFormatting>
  <conditionalFormatting sqref="AV80 BA80">
    <cfRule type="cellIs" dxfId="2897" priority="265" operator="between">
      <formula>80</formula>
      <formula>120</formula>
    </cfRule>
  </conditionalFormatting>
  <conditionalFormatting sqref="BA40">
    <cfRule type="cellIs" dxfId="2896" priority="264" operator="between">
      <formula>80</formula>
      <formula>120</formula>
    </cfRule>
  </conditionalFormatting>
  <conditionalFormatting sqref="AK39">
    <cfRule type="cellIs" dxfId="2895" priority="263" operator="greaterThan">
      <formula>20</formula>
    </cfRule>
  </conditionalFormatting>
  <conditionalFormatting sqref="AL39:AM39">
    <cfRule type="cellIs" dxfId="2894" priority="262" operator="between">
      <formula>80</formula>
      <formula>120</formula>
    </cfRule>
  </conditionalFormatting>
  <conditionalFormatting sqref="AK41">
    <cfRule type="cellIs" dxfId="2893" priority="261" operator="greaterThan">
      <formula>20</formula>
    </cfRule>
  </conditionalFormatting>
  <conditionalFormatting sqref="AL41:AM41">
    <cfRule type="cellIs" dxfId="2892" priority="260" operator="between">
      <formula>80</formula>
      <formula>120</formula>
    </cfRule>
  </conditionalFormatting>
  <conditionalFormatting sqref="AW37">
    <cfRule type="cellIs" dxfId="2891" priority="259" operator="greaterThan">
      <formula>20</formula>
    </cfRule>
  </conditionalFormatting>
  <conditionalFormatting sqref="AW43 AR43 AK43 AJ46:AK46 AR45:AR56 AW45:AW67 AT46:AU46 AU43 AY46:AZ46 AZ43 AK45 AJ48:AK51 AT48:AU49 AU45 AT51:AU51 AU50 AT53:AU53 AU52 AT55:AU56 AU54 AZ45 AY48:AZ49 AY51:AZ51 AZ50 AY53:AZ53 AZ52 AY55:AZ56 AZ54 AJ53:AK53 AK52 AJ55:AK56 AK54">
    <cfRule type="cellIs" dxfId="2890" priority="258" operator="greaterThan">
      <formula>20</formula>
    </cfRule>
  </conditionalFormatting>
  <conditionalFormatting sqref="AV43 BA43 AL43:AM43 AL46:AM56 AV46:AV56 BA47:BA56">
    <cfRule type="cellIs" dxfId="2889" priority="257" operator="between">
      <formula>80</formula>
      <formula>120</formula>
    </cfRule>
  </conditionalFormatting>
  <conditionalFormatting sqref="AJ44:AK44 AR44 AW44 AT44:AU44 AY44:AZ44">
    <cfRule type="cellIs" dxfId="2888" priority="254" operator="greaterThan">
      <formula>20</formula>
    </cfRule>
  </conditionalFormatting>
  <conditionalFormatting sqref="AL44:AM44 BA44 AV44">
    <cfRule type="cellIs" dxfId="2887" priority="253" operator="between">
      <formula>80</formula>
      <formula>120</formula>
    </cfRule>
  </conditionalFormatting>
  <conditionalFormatting sqref="AW42 AR42 AJ42:AK42 AT42:AU42 AY42:AZ42">
    <cfRule type="cellIs" dxfId="2886" priority="256" operator="greaterThan">
      <formula>20</formula>
    </cfRule>
  </conditionalFormatting>
  <conditionalFormatting sqref="AV42 BA42 AL42:AM42">
    <cfRule type="cellIs" dxfId="2885" priority="255" operator="between">
      <formula>80</formula>
      <formula>120</formula>
    </cfRule>
  </conditionalFormatting>
  <conditionalFormatting sqref="AJ40:AK40 AR40 AW40 AT40:AU40 AY40:AZ40">
    <cfRule type="cellIs" dxfId="2884" priority="252" operator="greaterThan">
      <formula>20</formula>
    </cfRule>
  </conditionalFormatting>
  <conditionalFormatting sqref="AL40:AM40 AV40">
    <cfRule type="cellIs" dxfId="2883" priority="251" operator="between">
      <formula>80</formula>
      <formula>120</formula>
    </cfRule>
  </conditionalFormatting>
  <conditionalFormatting sqref="AW74">
    <cfRule type="cellIs" dxfId="2882" priority="250" operator="greaterThan">
      <formula>20</formula>
    </cfRule>
  </conditionalFormatting>
  <conditionalFormatting sqref="AW76 AW78">
    <cfRule type="cellIs" dxfId="2881" priority="249" operator="greaterThan">
      <formula>20</formula>
    </cfRule>
  </conditionalFormatting>
  <conditionalFormatting sqref="AW77">
    <cfRule type="cellIs" dxfId="2880" priority="247" operator="greaterThan">
      <formula>20</formula>
    </cfRule>
  </conditionalFormatting>
  <conditionalFormatting sqref="AW75">
    <cfRule type="cellIs" dxfId="2879" priority="248" operator="greaterThan">
      <formula>20</formula>
    </cfRule>
  </conditionalFormatting>
  <conditionalFormatting sqref="AW73">
    <cfRule type="cellIs" dxfId="2878" priority="246" operator="greaterThan">
      <formula>20</formula>
    </cfRule>
  </conditionalFormatting>
  <conditionalFormatting sqref="AU35">
    <cfRule type="cellIs" dxfId="2877" priority="245" operator="greaterThan">
      <formula>20</formula>
    </cfRule>
  </conditionalFormatting>
  <conditionalFormatting sqref="AZ35">
    <cfRule type="cellIs" dxfId="2876" priority="244" operator="greaterThan">
      <formula>20</formula>
    </cfRule>
  </conditionalFormatting>
  <conditionalFormatting sqref="AL35:AM35">
    <cfRule type="cellIs" dxfId="2875" priority="243" operator="between">
      <formula>80</formula>
      <formula>120</formula>
    </cfRule>
  </conditionalFormatting>
  <conditionalFormatting sqref="AV35">
    <cfRule type="cellIs" dxfId="2874" priority="242" operator="between">
      <formula>80</formula>
      <formula>120</formula>
    </cfRule>
  </conditionalFormatting>
  <conditionalFormatting sqref="AV35">
    <cfRule type="cellIs" dxfId="2873" priority="241" operator="between">
      <formula>80</formula>
      <formula>120</formula>
    </cfRule>
  </conditionalFormatting>
  <conditionalFormatting sqref="BA35">
    <cfRule type="cellIs" dxfId="2872" priority="240" operator="between">
      <formula>80</formula>
      <formula>120</formula>
    </cfRule>
  </conditionalFormatting>
  <conditionalFormatting sqref="BA35">
    <cfRule type="cellIs" dxfId="2871" priority="239" operator="between">
      <formula>80</formula>
      <formula>120</formula>
    </cfRule>
  </conditionalFormatting>
  <conditionalFormatting sqref="AU37">
    <cfRule type="cellIs" dxfId="2870" priority="238" operator="greaterThan">
      <formula>20</formula>
    </cfRule>
  </conditionalFormatting>
  <conditionalFormatting sqref="AZ37">
    <cfRule type="cellIs" dxfId="2869" priority="237" operator="greaterThan">
      <formula>20</formula>
    </cfRule>
  </conditionalFormatting>
  <conditionalFormatting sqref="AW68:AW71">
    <cfRule type="cellIs" dxfId="2868" priority="236" operator="greaterThan">
      <formula>20</formula>
    </cfRule>
  </conditionalFormatting>
  <conditionalFormatting sqref="AW70">
    <cfRule type="cellIs" dxfId="2867" priority="235" operator="greaterThan">
      <formula>20</formula>
    </cfRule>
  </conditionalFormatting>
  <conditionalFormatting sqref="AL45:AM45">
    <cfRule type="cellIs" dxfId="2866" priority="234" operator="between">
      <formula>80</formula>
      <formula>120</formula>
    </cfRule>
  </conditionalFormatting>
  <conditionalFormatting sqref="AK47">
    <cfRule type="cellIs" dxfId="2865" priority="233" operator="greaterThan">
      <formula>20</formula>
    </cfRule>
  </conditionalFormatting>
  <conditionalFormatting sqref="AJ82:AJ83 AJ85 AJ87">
    <cfRule type="cellIs" dxfId="2864" priority="232" operator="greaterThan">
      <formula>20</formula>
    </cfRule>
  </conditionalFormatting>
  <conditionalFormatting sqref="AR73 AR57:AR71 AJ58:AK58 AK71 AK57 AJ60:AK60 AK59 AJ62:AK62 AK61 AJ64:AK64 AK63 AJ66:AK66 AK65 AJ68:AK68 AK67 AJ70:AK70 AK69">
    <cfRule type="cellIs" dxfId="2863" priority="231" operator="greaterThan">
      <formula>20</formula>
    </cfRule>
  </conditionalFormatting>
  <conditionalFormatting sqref="AL57:AM66 AL70:AM71 AL68:AM68">
    <cfRule type="cellIs" dxfId="2862" priority="230" operator="between">
      <formula>80</formula>
      <formula>120</formula>
    </cfRule>
  </conditionalFormatting>
  <conditionalFormatting sqref="AK71">
    <cfRule type="cellIs" dxfId="2861" priority="229" operator="greaterThan">
      <formula>20</formula>
    </cfRule>
  </conditionalFormatting>
  <conditionalFormatting sqref="AL71:AM71">
    <cfRule type="cellIs" dxfId="2860" priority="228" operator="between">
      <formula>80</formula>
      <formula>120</formula>
    </cfRule>
  </conditionalFormatting>
  <conditionalFormatting sqref="AK73">
    <cfRule type="cellIs" dxfId="2859" priority="227" operator="greaterThan">
      <formula>20</formula>
    </cfRule>
  </conditionalFormatting>
  <conditionalFormatting sqref="AL73:AM73">
    <cfRule type="cellIs" dxfId="2858" priority="226" operator="between">
      <formula>80</formula>
      <formula>120</formula>
    </cfRule>
  </conditionalFormatting>
  <conditionalFormatting sqref="AR75 AK75 AJ78:AK78 AR77:AR80 AK77 AJ80:AK80">
    <cfRule type="cellIs" dxfId="2857" priority="225" operator="greaterThan">
      <formula>20</formula>
    </cfRule>
  </conditionalFormatting>
  <conditionalFormatting sqref="AL75:AM75 AL78:AM80">
    <cfRule type="cellIs" dxfId="2856" priority="224" operator="between">
      <formula>80</formula>
      <formula>120</formula>
    </cfRule>
  </conditionalFormatting>
  <conditionalFormatting sqref="AJ76:AK76 AR76">
    <cfRule type="cellIs" dxfId="2855" priority="221" operator="greaterThan">
      <formula>20</formula>
    </cfRule>
  </conditionalFormatting>
  <conditionalFormatting sqref="AL76:AM76">
    <cfRule type="cellIs" dxfId="2854" priority="220" operator="between">
      <formula>80</formula>
      <formula>120</formula>
    </cfRule>
  </conditionalFormatting>
  <conditionalFormatting sqref="AR74 AJ74:AK74">
    <cfRule type="cellIs" dxfId="2853" priority="223" operator="greaterThan">
      <formula>20</formula>
    </cfRule>
  </conditionalFormatting>
  <conditionalFormatting sqref="AL74:AM74">
    <cfRule type="cellIs" dxfId="2852" priority="222" operator="between">
      <formula>80</formula>
      <formula>120</formula>
    </cfRule>
  </conditionalFormatting>
  <conditionalFormatting sqref="AJ72:AK72 AR72">
    <cfRule type="cellIs" dxfId="2851" priority="219" operator="greaterThan">
      <formula>20</formula>
    </cfRule>
  </conditionalFormatting>
  <conditionalFormatting sqref="AL72:AM72">
    <cfRule type="cellIs" dxfId="2850" priority="218" operator="between">
      <formula>80</formula>
      <formula>120</formula>
    </cfRule>
  </conditionalFormatting>
  <conditionalFormatting sqref="AL67:AM67">
    <cfRule type="cellIs" dxfId="2849" priority="217" operator="between">
      <formula>80</formula>
      <formula>120</formula>
    </cfRule>
  </conditionalFormatting>
  <conditionalFormatting sqref="AM77">
    <cfRule type="cellIs" dxfId="2848" priority="216" operator="between">
      <formula>80</formula>
      <formula>120</formula>
    </cfRule>
  </conditionalFormatting>
  <conditionalFormatting sqref="AK79">
    <cfRule type="cellIs" dxfId="2847" priority="215" operator="greaterThan">
      <formula>20</formula>
    </cfRule>
  </conditionalFormatting>
  <conditionalFormatting sqref="AU47">
    <cfRule type="cellIs" dxfId="2846" priority="214" operator="greaterThan">
      <formula>20</formula>
    </cfRule>
  </conditionalFormatting>
  <conditionalFormatting sqref="AV45">
    <cfRule type="cellIs" dxfId="2845" priority="213" operator="between">
      <formula>80</formula>
      <formula>120</formula>
    </cfRule>
  </conditionalFormatting>
  <conditionalFormatting sqref="AV45">
    <cfRule type="cellIs" dxfId="2844" priority="212" operator="between">
      <formula>80</formula>
      <formula>120</formula>
    </cfRule>
  </conditionalFormatting>
  <conditionalFormatting sqref="AT82 AT50">
    <cfRule type="cellIs" dxfId="2843" priority="211" operator="greaterThan">
      <formula>20</formula>
    </cfRule>
  </conditionalFormatting>
  <conditionalFormatting sqref="AT50">
    <cfRule type="cellIs" dxfId="2842" priority="210" operator="greaterThan">
      <formula>20</formula>
    </cfRule>
  </conditionalFormatting>
  <conditionalFormatting sqref="AT68:AU68 AT58:AU58 AT70:AU70 AU73 AU57 AT60:AU60 AU59 AT62:AU62 AU61 AT64:AU64 AU63 AT66:AU66 AU65 AU71">
    <cfRule type="cellIs" dxfId="2841" priority="209" operator="greaterThan">
      <formula>20</formula>
    </cfRule>
  </conditionalFormatting>
  <conditionalFormatting sqref="AV73 AV57:AV66 AV70:AV71 AV68">
    <cfRule type="cellIs" dxfId="2840" priority="208" operator="between">
      <formula>80</formula>
      <formula>120</formula>
    </cfRule>
  </conditionalFormatting>
  <conditionalFormatting sqref="AT78 AU75">
    <cfRule type="cellIs" dxfId="2839" priority="207" operator="greaterThan">
      <formula>20</formula>
    </cfRule>
  </conditionalFormatting>
  <conditionalFormatting sqref="AV75">
    <cfRule type="cellIs" dxfId="2838" priority="206" operator="between">
      <formula>80</formula>
      <formula>120</formula>
    </cfRule>
  </conditionalFormatting>
  <conditionalFormatting sqref="AT76:AU76">
    <cfRule type="cellIs" dxfId="2837" priority="203" operator="greaterThan">
      <formula>20</formula>
    </cfRule>
  </conditionalFormatting>
  <conditionalFormatting sqref="AV76">
    <cfRule type="cellIs" dxfId="2836" priority="202" operator="between">
      <formula>80</formula>
      <formula>120</formula>
    </cfRule>
  </conditionalFormatting>
  <conditionalFormatting sqref="AT74:AU74">
    <cfRule type="cellIs" dxfId="2835" priority="205" operator="greaterThan">
      <formula>20</formula>
    </cfRule>
  </conditionalFormatting>
  <conditionalFormatting sqref="AV74">
    <cfRule type="cellIs" dxfId="2834" priority="204" operator="between">
      <formula>80</formula>
      <formula>120</formula>
    </cfRule>
  </conditionalFormatting>
  <conditionalFormatting sqref="AT72:AU72">
    <cfRule type="cellIs" dxfId="2833" priority="201" operator="greaterThan">
      <formula>20</formula>
    </cfRule>
  </conditionalFormatting>
  <conditionalFormatting sqref="AV72">
    <cfRule type="cellIs" dxfId="2832" priority="200" operator="between">
      <formula>80</formula>
      <formula>120</formula>
    </cfRule>
  </conditionalFormatting>
  <conditionalFormatting sqref="AU67">
    <cfRule type="cellIs" dxfId="2831" priority="199" operator="greaterThan">
      <formula>20</formula>
    </cfRule>
  </conditionalFormatting>
  <conditionalFormatting sqref="AV67">
    <cfRule type="cellIs" dxfId="2830" priority="198" operator="between">
      <formula>80</formula>
      <formula>120</formula>
    </cfRule>
  </conditionalFormatting>
  <conditionalFormatting sqref="AV67">
    <cfRule type="cellIs" dxfId="2829" priority="197" operator="between">
      <formula>80</formula>
      <formula>120</formula>
    </cfRule>
  </conditionalFormatting>
  <conditionalFormatting sqref="AU69">
    <cfRule type="cellIs" dxfId="2828" priority="196" operator="greaterThan">
      <formula>20</formula>
    </cfRule>
  </conditionalFormatting>
  <conditionalFormatting sqref="AY50">
    <cfRule type="cellIs" dxfId="2827" priority="195" operator="greaterThan">
      <formula>20</formula>
    </cfRule>
  </conditionalFormatting>
  <conditionalFormatting sqref="AY50">
    <cfRule type="cellIs" dxfId="2826" priority="194" operator="greaterThan">
      <formula>20</formula>
    </cfRule>
  </conditionalFormatting>
  <conditionalFormatting sqref="AY82">
    <cfRule type="cellIs" dxfId="2825" priority="193" operator="greaterThan">
      <formula>20</formula>
    </cfRule>
  </conditionalFormatting>
  <conditionalFormatting sqref="AZ47">
    <cfRule type="cellIs" dxfId="2824" priority="192" operator="greaterThan">
      <formula>20</formula>
    </cfRule>
  </conditionalFormatting>
  <conditionalFormatting sqref="BA46">
    <cfRule type="cellIs" dxfId="2823" priority="191" operator="between">
      <formula>80</formula>
      <formula>120</formula>
    </cfRule>
  </conditionalFormatting>
  <conditionalFormatting sqref="BA46">
    <cfRule type="cellIs" dxfId="2822" priority="190" operator="between">
      <formula>80</formula>
      <formula>120</formula>
    </cfRule>
  </conditionalFormatting>
  <conditionalFormatting sqref="BA45">
    <cfRule type="cellIs" dxfId="2821" priority="189" operator="between">
      <formula>80</formula>
      <formula>120</formula>
    </cfRule>
  </conditionalFormatting>
  <conditionalFormatting sqref="BA45">
    <cfRule type="cellIs" dxfId="2820" priority="188" operator="between">
      <formula>80</formula>
      <formula>120</formula>
    </cfRule>
  </conditionalFormatting>
  <conditionalFormatting sqref="AY68:AZ68 AY58:AZ58 AY70:AZ70 AZ73 AZ57 AY60:AZ60 AZ59 AY62:AZ62 AZ61 AY64:AZ64 AZ63 AY66:AZ66 AZ65 AZ71">
    <cfRule type="cellIs" dxfId="2819" priority="187" operator="greaterThan">
      <formula>20</formula>
    </cfRule>
  </conditionalFormatting>
  <conditionalFormatting sqref="BA73 BA57:BA66 BA70:BA71 BA68">
    <cfRule type="cellIs" dxfId="2818" priority="186" operator="between">
      <formula>80</formula>
      <formula>120</formula>
    </cfRule>
  </conditionalFormatting>
  <conditionalFormatting sqref="BA72">
    <cfRule type="cellIs" dxfId="2817" priority="185" operator="between">
      <formula>80</formula>
      <formula>120</formula>
    </cfRule>
  </conditionalFormatting>
  <conditionalFormatting sqref="AY78 AZ75">
    <cfRule type="cellIs" dxfId="2816" priority="184" operator="greaterThan">
      <formula>20</formula>
    </cfRule>
  </conditionalFormatting>
  <conditionalFormatting sqref="BA75">
    <cfRule type="cellIs" dxfId="2815" priority="183" operator="between">
      <formula>80</formula>
      <formula>120</formula>
    </cfRule>
  </conditionalFormatting>
  <conditionalFormatting sqref="AY76:AZ76">
    <cfRule type="cellIs" dxfId="2814" priority="180" operator="greaterThan">
      <formula>20</formula>
    </cfRule>
  </conditionalFormatting>
  <conditionalFormatting sqref="BA76">
    <cfRule type="cellIs" dxfId="2813" priority="179" operator="between">
      <formula>80</formula>
      <formula>120</formula>
    </cfRule>
  </conditionalFormatting>
  <conditionalFormatting sqref="AY74:AZ74">
    <cfRule type="cellIs" dxfId="2812" priority="182" operator="greaterThan">
      <formula>20</formula>
    </cfRule>
  </conditionalFormatting>
  <conditionalFormatting sqref="BA74">
    <cfRule type="cellIs" dxfId="2811" priority="181" operator="between">
      <formula>80</formula>
      <formula>120</formula>
    </cfRule>
  </conditionalFormatting>
  <conditionalFormatting sqref="AY72:AZ72">
    <cfRule type="cellIs" dxfId="2810" priority="178" operator="greaterThan">
      <formula>20</formula>
    </cfRule>
  </conditionalFormatting>
  <conditionalFormatting sqref="AZ67">
    <cfRule type="cellIs" dxfId="2809" priority="177" operator="greaterThan">
      <formula>20</formula>
    </cfRule>
  </conditionalFormatting>
  <conditionalFormatting sqref="BA67">
    <cfRule type="cellIs" dxfId="2808" priority="176" operator="between">
      <formula>80</formula>
      <formula>120</formula>
    </cfRule>
  </conditionalFormatting>
  <conditionalFormatting sqref="BA67">
    <cfRule type="cellIs" dxfId="2807" priority="175" operator="between">
      <formula>80</formula>
      <formula>120</formula>
    </cfRule>
  </conditionalFormatting>
  <conditionalFormatting sqref="AZ69">
    <cfRule type="cellIs" dxfId="2806" priority="174" operator="greaterThan">
      <formula>20</formula>
    </cfRule>
  </conditionalFormatting>
  <conditionalFormatting sqref="AO36:AP36 AN80:AP81 AN79 AO26:AP26 AO38:AP38 AP41 AN83:AP83 AN82 AP82 AP25 AO28:AP28 AP27 AO30:AP30 AP29 AO32:AP32 AP31 AO34:AP34 AP33 AP39">
    <cfRule type="cellIs" dxfId="2805" priority="173" operator="greaterThan">
      <formula>20</formula>
    </cfRule>
  </conditionalFormatting>
  <conditionalFormatting sqref="AQ41 AQ25:AQ34 AQ80:AQ83 AQ38:AQ39 AQ36">
    <cfRule type="cellIs" dxfId="2804" priority="172" operator="between">
      <formula>80</formula>
      <formula>120</formula>
    </cfRule>
  </conditionalFormatting>
  <conditionalFormatting sqref="AQ84">
    <cfRule type="cellIs" dxfId="2803" priority="171" operator="between">
      <formula>80</formula>
      <formula>120</formula>
    </cfRule>
  </conditionalFormatting>
  <conditionalFormatting sqref="AN84 AP84">
    <cfRule type="cellIs" dxfId="2802" priority="170" operator="greaterThan">
      <formula>20</formula>
    </cfRule>
  </conditionalFormatting>
  <conditionalFormatting sqref="AQ84">
    <cfRule type="cellIs" dxfId="2801" priority="169" operator="between">
      <formula>80</formula>
      <formula>120</formula>
    </cfRule>
  </conditionalFormatting>
  <conditionalFormatting sqref="AN80:AP80">
    <cfRule type="cellIs" dxfId="2800" priority="168" operator="greaterThan">
      <formula>20</formula>
    </cfRule>
  </conditionalFormatting>
  <conditionalFormatting sqref="AQ80">
    <cfRule type="cellIs" dxfId="2799" priority="167" operator="between">
      <formula>80</formula>
      <formula>120</formula>
    </cfRule>
  </conditionalFormatting>
  <conditionalFormatting sqref="AN82 AP82">
    <cfRule type="cellIs" dxfId="2798" priority="166" operator="greaterThan">
      <formula>20</formula>
    </cfRule>
  </conditionalFormatting>
  <conditionalFormatting sqref="AQ82">
    <cfRule type="cellIs" dxfId="2797" priority="165" operator="between">
      <formula>80</formula>
      <formula>120</formula>
    </cfRule>
  </conditionalFormatting>
  <conditionalFormatting sqref="AP86">
    <cfRule type="cellIs" dxfId="2796" priority="164" operator="greaterThan">
      <formula>20</formula>
    </cfRule>
  </conditionalFormatting>
  <conditionalFormatting sqref="AQ86">
    <cfRule type="cellIs" dxfId="2795" priority="163" operator="between">
      <formula>80</formula>
      <formula>120</formula>
    </cfRule>
  </conditionalFormatting>
  <conditionalFormatting sqref="AN88:AP88">
    <cfRule type="cellIs" dxfId="2794" priority="162" operator="greaterThan">
      <formula>20</formula>
    </cfRule>
  </conditionalFormatting>
  <conditionalFormatting sqref="AQ88">
    <cfRule type="cellIs" dxfId="2793" priority="161" operator="between">
      <formula>80</formula>
      <formula>120</formula>
    </cfRule>
  </conditionalFormatting>
  <conditionalFormatting sqref="AN81:AP81">
    <cfRule type="cellIs" dxfId="2792" priority="160" operator="greaterThan">
      <formula>20</formula>
    </cfRule>
  </conditionalFormatting>
  <conditionalFormatting sqref="AQ81">
    <cfRule type="cellIs" dxfId="2791" priority="159" operator="between">
      <formula>80</formula>
      <formula>120</formula>
    </cfRule>
  </conditionalFormatting>
  <conditionalFormatting sqref="AN83:AP83">
    <cfRule type="cellIs" dxfId="2790" priority="158" operator="greaterThan">
      <formula>20</formula>
    </cfRule>
  </conditionalFormatting>
  <conditionalFormatting sqref="AQ83">
    <cfRule type="cellIs" dxfId="2789" priority="157" operator="between">
      <formula>80</formula>
      <formula>120</formula>
    </cfRule>
  </conditionalFormatting>
  <conditionalFormatting sqref="AQ85">
    <cfRule type="cellIs" dxfId="2788" priority="156" operator="between">
      <formula>80</formula>
      <formula>120</formula>
    </cfRule>
  </conditionalFormatting>
  <conditionalFormatting sqref="AN85:AP85">
    <cfRule type="cellIs" dxfId="2787" priority="155" operator="greaterThan">
      <formula>20</formula>
    </cfRule>
  </conditionalFormatting>
  <conditionalFormatting sqref="AQ85">
    <cfRule type="cellIs" dxfId="2786" priority="154" operator="between">
      <formula>80</formula>
      <formula>120</formula>
    </cfRule>
  </conditionalFormatting>
  <conditionalFormatting sqref="AN84 AP84">
    <cfRule type="cellIs" dxfId="2785" priority="143" operator="greaterThan">
      <formula>20</formula>
    </cfRule>
  </conditionalFormatting>
  <conditionalFormatting sqref="AQ84">
    <cfRule type="cellIs" dxfId="2784" priority="142" operator="between">
      <formula>80</formula>
      <formula>120</formula>
    </cfRule>
  </conditionalFormatting>
  <conditionalFormatting sqref="AN81:AP81">
    <cfRule type="cellIs" dxfId="2783" priority="153" operator="greaterThan">
      <formula>20</formula>
    </cfRule>
  </conditionalFormatting>
  <conditionalFormatting sqref="AQ81">
    <cfRule type="cellIs" dxfId="2782" priority="152" operator="between">
      <formula>80</formula>
      <formula>120</formula>
    </cfRule>
  </conditionalFormatting>
  <conditionalFormatting sqref="AN83:AP83">
    <cfRule type="cellIs" dxfId="2781" priority="151" operator="greaterThan">
      <formula>20</formula>
    </cfRule>
  </conditionalFormatting>
  <conditionalFormatting sqref="AQ83">
    <cfRule type="cellIs" dxfId="2780" priority="150" operator="between">
      <formula>80</formula>
      <formula>120</formula>
    </cfRule>
  </conditionalFormatting>
  <conditionalFormatting sqref="AN87:AP87">
    <cfRule type="cellIs" dxfId="2779" priority="149" operator="greaterThan">
      <formula>20</formula>
    </cfRule>
  </conditionalFormatting>
  <conditionalFormatting sqref="AQ87">
    <cfRule type="cellIs" dxfId="2778" priority="148" operator="between">
      <formula>80</formula>
      <formula>120</formula>
    </cfRule>
  </conditionalFormatting>
  <conditionalFormatting sqref="AN80:AP80">
    <cfRule type="cellIs" dxfId="2777" priority="147" operator="greaterThan">
      <formula>20</formula>
    </cfRule>
  </conditionalFormatting>
  <conditionalFormatting sqref="AQ80">
    <cfRule type="cellIs" dxfId="2776" priority="146" operator="between">
      <formula>80</formula>
      <formula>120</formula>
    </cfRule>
  </conditionalFormatting>
  <conditionalFormatting sqref="AN82 AP82">
    <cfRule type="cellIs" dxfId="2775" priority="145" operator="greaterThan">
      <formula>20</formula>
    </cfRule>
  </conditionalFormatting>
  <conditionalFormatting sqref="AQ82">
    <cfRule type="cellIs" dxfId="2774" priority="144" operator="between">
      <formula>80</formula>
      <formula>120</formula>
    </cfRule>
  </conditionalFormatting>
  <conditionalFormatting sqref="AQ85">
    <cfRule type="cellIs" dxfId="2773" priority="141" operator="between">
      <formula>80</formula>
      <formula>120</formula>
    </cfRule>
  </conditionalFormatting>
  <conditionalFormatting sqref="AN85:AP85">
    <cfRule type="cellIs" dxfId="2772" priority="140" operator="greaterThan">
      <formula>20</formula>
    </cfRule>
  </conditionalFormatting>
  <conditionalFormatting sqref="AQ85">
    <cfRule type="cellIs" dxfId="2771" priority="139" operator="between">
      <formula>80</formula>
      <formula>120</formula>
    </cfRule>
  </conditionalFormatting>
  <conditionalFormatting sqref="AN80:AP80">
    <cfRule type="cellIs" dxfId="2770" priority="128" operator="greaterThan">
      <formula>20</formula>
    </cfRule>
  </conditionalFormatting>
  <conditionalFormatting sqref="AQ80">
    <cfRule type="cellIs" dxfId="2769" priority="127" operator="between">
      <formula>80</formula>
      <formula>120</formula>
    </cfRule>
  </conditionalFormatting>
  <conditionalFormatting sqref="AN81:AP81">
    <cfRule type="cellIs" dxfId="2768" priority="138" operator="greaterThan">
      <formula>20</formula>
    </cfRule>
  </conditionalFormatting>
  <conditionalFormatting sqref="AQ81">
    <cfRule type="cellIs" dxfId="2767" priority="137" operator="between">
      <formula>80</formula>
      <formula>120</formula>
    </cfRule>
  </conditionalFormatting>
  <conditionalFormatting sqref="AN83:AP83">
    <cfRule type="cellIs" dxfId="2766" priority="136" operator="greaterThan">
      <formula>20</formula>
    </cfRule>
  </conditionalFormatting>
  <conditionalFormatting sqref="AQ83">
    <cfRule type="cellIs" dxfId="2765" priority="135" operator="between">
      <formula>80</formula>
      <formula>120</formula>
    </cfRule>
  </conditionalFormatting>
  <conditionalFormatting sqref="AN80:AP80">
    <cfRule type="cellIs" dxfId="2764" priority="134" operator="greaterThan">
      <formula>20</formula>
    </cfRule>
  </conditionalFormatting>
  <conditionalFormatting sqref="AQ80">
    <cfRule type="cellIs" dxfId="2763" priority="133" operator="between">
      <formula>80</formula>
      <formula>120</formula>
    </cfRule>
  </conditionalFormatting>
  <conditionalFormatting sqref="AN82 AP82">
    <cfRule type="cellIs" dxfId="2762" priority="132" operator="greaterThan">
      <formula>20</formula>
    </cfRule>
  </conditionalFormatting>
  <conditionalFormatting sqref="AQ82">
    <cfRule type="cellIs" dxfId="2761" priority="131" operator="between">
      <formula>80</formula>
      <formula>120</formula>
    </cfRule>
  </conditionalFormatting>
  <conditionalFormatting sqref="AN84 AP84">
    <cfRule type="cellIs" dxfId="2760" priority="130" operator="greaterThan">
      <formula>20</formula>
    </cfRule>
  </conditionalFormatting>
  <conditionalFormatting sqref="AQ84">
    <cfRule type="cellIs" dxfId="2759" priority="129" operator="between">
      <formula>80</formula>
      <formula>120</formula>
    </cfRule>
  </conditionalFormatting>
  <conditionalFormatting sqref="AN82 AP82">
    <cfRule type="cellIs" dxfId="2758" priority="126" operator="greaterThan">
      <formula>20</formula>
    </cfRule>
  </conditionalFormatting>
  <conditionalFormatting sqref="AQ82">
    <cfRule type="cellIs" dxfId="2757" priority="125" operator="between">
      <formula>80</formula>
      <formula>120</formula>
    </cfRule>
  </conditionalFormatting>
  <conditionalFormatting sqref="AN84 AP84">
    <cfRule type="cellIs" dxfId="2756" priority="124" operator="greaterThan">
      <formula>20</formula>
    </cfRule>
  </conditionalFormatting>
  <conditionalFormatting sqref="AQ84">
    <cfRule type="cellIs" dxfId="2755" priority="123" operator="between">
      <formula>80</formula>
      <formula>120</formula>
    </cfRule>
  </conditionalFormatting>
  <conditionalFormatting sqref="AN81:AP81">
    <cfRule type="cellIs" dxfId="2754" priority="122" operator="greaterThan">
      <formula>20</formula>
    </cfRule>
  </conditionalFormatting>
  <conditionalFormatting sqref="AQ81">
    <cfRule type="cellIs" dxfId="2753" priority="121" operator="between">
      <formula>80</formula>
      <formula>120</formula>
    </cfRule>
  </conditionalFormatting>
  <conditionalFormatting sqref="AN83:AP83">
    <cfRule type="cellIs" dxfId="2752" priority="120" operator="greaterThan">
      <formula>20</formula>
    </cfRule>
  </conditionalFormatting>
  <conditionalFormatting sqref="AQ83">
    <cfRule type="cellIs" dxfId="2751" priority="119" operator="between">
      <formula>80</formula>
      <formula>120</formula>
    </cfRule>
  </conditionalFormatting>
  <conditionalFormatting sqref="AN85:AP85">
    <cfRule type="cellIs" dxfId="2750" priority="118" operator="greaterThan">
      <formula>20</formula>
    </cfRule>
  </conditionalFormatting>
  <conditionalFormatting sqref="AQ85">
    <cfRule type="cellIs" dxfId="2749" priority="117" operator="between">
      <formula>80</formula>
      <formula>120</formula>
    </cfRule>
  </conditionalFormatting>
  <conditionalFormatting sqref="AN79">
    <cfRule type="cellIs" dxfId="2748" priority="116" operator="greaterThan">
      <formula>20</formula>
    </cfRule>
  </conditionalFormatting>
  <conditionalFormatting sqref="AQ85">
    <cfRule type="cellIs" dxfId="2747" priority="115" operator="between">
      <formula>80</formula>
      <formula>120</formula>
    </cfRule>
  </conditionalFormatting>
  <conditionalFormatting sqref="AN85:AP85">
    <cfRule type="cellIs" dxfId="2746" priority="114" operator="greaterThan">
      <formula>20</formula>
    </cfRule>
  </conditionalFormatting>
  <conditionalFormatting sqref="AQ85">
    <cfRule type="cellIs" dxfId="2745" priority="113" operator="between">
      <formula>80</formula>
      <formula>120</formula>
    </cfRule>
  </conditionalFormatting>
  <conditionalFormatting sqref="AN79">
    <cfRule type="cellIs" dxfId="2744" priority="112" operator="greaterThan">
      <formula>20</formula>
    </cfRule>
  </conditionalFormatting>
  <conditionalFormatting sqref="AN81:AP81">
    <cfRule type="cellIs" dxfId="2743" priority="111" operator="greaterThan">
      <formula>20</formula>
    </cfRule>
  </conditionalFormatting>
  <conditionalFormatting sqref="AQ81">
    <cfRule type="cellIs" dxfId="2742" priority="110" operator="between">
      <formula>80</formula>
      <formula>120</formula>
    </cfRule>
  </conditionalFormatting>
  <conditionalFormatting sqref="AN83:AP83">
    <cfRule type="cellIs" dxfId="2741" priority="109" operator="greaterThan">
      <formula>20</formula>
    </cfRule>
  </conditionalFormatting>
  <conditionalFormatting sqref="AQ83">
    <cfRule type="cellIs" dxfId="2740" priority="108" operator="between">
      <formula>80</formula>
      <formula>120</formula>
    </cfRule>
  </conditionalFormatting>
  <conditionalFormatting sqref="AN82 AP82">
    <cfRule type="cellIs" dxfId="2739" priority="107" operator="greaterThan">
      <formula>20</formula>
    </cfRule>
  </conditionalFormatting>
  <conditionalFormatting sqref="AQ82">
    <cfRule type="cellIs" dxfId="2738" priority="106" operator="between">
      <formula>80</formula>
      <formula>120</formula>
    </cfRule>
  </conditionalFormatting>
  <conditionalFormatting sqref="AN84 AP84">
    <cfRule type="cellIs" dxfId="2737" priority="105" operator="greaterThan">
      <formula>20</formula>
    </cfRule>
  </conditionalFormatting>
  <conditionalFormatting sqref="AQ84">
    <cfRule type="cellIs" dxfId="2736" priority="104" operator="between">
      <formula>80</formula>
      <formula>120</formula>
    </cfRule>
  </conditionalFormatting>
  <conditionalFormatting sqref="AQ86">
    <cfRule type="cellIs" dxfId="2735" priority="103" operator="between">
      <formula>80</formula>
      <formula>120</formula>
    </cfRule>
  </conditionalFormatting>
  <conditionalFormatting sqref="AP86">
    <cfRule type="cellIs" dxfId="2734" priority="102" operator="greaterThan">
      <formula>20</formula>
    </cfRule>
  </conditionalFormatting>
  <conditionalFormatting sqref="AQ86">
    <cfRule type="cellIs" dxfId="2733" priority="101" operator="between">
      <formula>80</formula>
      <formula>120</formula>
    </cfRule>
  </conditionalFormatting>
  <conditionalFormatting sqref="AN85:AP85">
    <cfRule type="cellIs" dxfId="2732" priority="92" operator="greaterThan">
      <formula>20</formula>
    </cfRule>
  </conditionalFormatting>
  <conditionalFormatting sqref="AQ85">
    <cfRule type="cellIs" dxfId="2731" priority="91" operator="between">
      <formula>80</formula>
      <formula>120</formula>
    </cfRule>
  </conditionalFormatting>
  <conditionalFormatting sqref="AN82 AP82">
    <cfRule type="cellIs" dxfId="2730" priority="100" operator="greaterThan">
      <formula>20</formula>
    </cfRule>
  </conditionalFormatting>
  <conditionalFormatting sqref="AQ82">
    <cfRule type="cellIs" dxfId="2729" priority="99" operator="between">
      <formula>80</formula>
      <formula>120</formula>
    </cfRule>
  </conditionalFormatting>
  <conditionalFormatting sqref="AN84 AP84">
    <cfRule type="cellIs" dxfId="2728" priority="98" operator="greaterThan">
      <formula>20</formula>
    </cfRule>
  </conditionalFormatting>
  <conditionalFormatting sqref="AQ84">
    <cfRule type="cellIs" dxfId="2727" priority="97" operator="between">
      <formula>80</formula>
      <formula>120</formula>
    </cfRule>
  </conditionalFormatting>
  <conditionalFormatting sqref="AN81:AP81">
    <cfRule type="cellIs" dxfId="2726" priority="96" operator="greaterThan">
      <formula>20</formula>
    </cfRule>
  </conditionalFormatting>
  <conditionalFormatting sqref="AQ81">
    <cfRule type="cellIs" dxfId="2725" priority="95" operator="between">
      <formula>80</formula>
      <formula>120</formula>
    </cfRule>
  </conditionalFormatting>
  <conditionalFormatting sqref="AN83:AP83">
    <cfRule type="cellIs" dxfId="2724" priority="94" operator="greaterThan">
      <formula>20</formula>
    </cfRule>
  </conditionalFormatting>
  <conditionalFormatting sqref="AQ83">
    <cfRule type="cellIs" dxfId="2723" priority="93" operator="between">
      <formula>80</formula>
      <formula>120</formula>
    </cfRule>
  </conditionalFormatting>
  <conditionalFormatting sqref="AQ86">
    <cfRule type="cellIs" dxfId="2722" priority="90" operator="between">
      <formula>80</formula>
      <formula>120</formula>
    </cfRule>
  </conditionalFormatting>
  <conditionalFormatting sqref="AP86">
    <cfRule type="cellIs" dxfId="2721" priority="89" operator="greaterThan">
      <formula>20</formula>
    </cfRule>
  </conditionalFormatting>
  <conditionalFormatting sqref="AQ86">
    <cfRule type="cellIs" dxfId="2720" priority="88" operator="between">
      <formula>80</formula>
      <formula>120</formula>
    </cfRule>
  </conditionalFormatting>
  <conditionalFormatting sqref="AN81:AP81">
    <cfRule type="cellIs" dxfId="2719" priority="77" operator="greaterThan">
      <formula>20</formula>
    </cfRule>
  </conditionalFormatting>
  <conditionalFormatting sqref="AQ81">
    <cfRule type="cellIs" dxfId="2718" priority="76" operator="between">
      <formula>80</formula>
      <formula>120</formula>
    </cfRule>
  </conditionalFormatting>
  <conditionalFormatting sqref="AN82 AP82">
    <cfRule type="cellIs" dxfId="2717" priority="87" operator="greaterThan">
      <formula>20</formula>
    </cfRule>
  </conditionalFormatting>
  <conditionalFormatting sqref="AQ82">
    <cfRule type="cellIs" dxfId="2716" priority="86" operator="between">
      <formula>80</formula>
      <formula>120</formula>
    </cfRule>
  </conditionalFormatting>
  <conditionalFormatting sqref="AN84 AP84">
    <cfRule type="cellIs" dxfId="2715" priority="85" operator="greaterThan">
      <formula>20</formula>
    </cfRule>
  </conditionalFormatting>
  <conditionalFormatting sqref="AQ84">
    <cfRule type="cellIs" dxfId="2714" priority="84" operator="between">
      <formula>80</formula>
      <formula>120</formula>
    </cfRule>
  </conditionalFormatting>
  <conditionalFormatting sqref="AN81:AP81">
    <cfRule type="cellIs" dxfId="2713" priority="83" operator="greaterThan">
      <formula>20</formula>
    </cfRule>
  </conditionalFormatting>
  <conditionalFormatting sqref="AQ81">
    <cfRule type="cellIs" dxfId="2712" priority="82" operator="between">
      <formula>80</formula>
      <formula>120</formula>
    </cfRule>
  </conditionalFormatting>
  <conditionalFormatting sqref="AN83:AP83">
    <cfRule type="cellIs" dxfId="2711" priority="81" operator="greaterThan">
      <formula>20</formula>
    </cfRule>
  </conditionalFormatting>
  <conditionalFormatting sqref="AQ83">
    <cfRule type="cellIs" dxfId="2710" priority="80" operator="between">
      <formula>80</formula>
      <formula>120</formula>
    </cfRule>
  </conditionalFormatting>
  <conditionalFormatting sqref="AN85:AP85">
    <cfRule type="cellIs" dxfId="2709" priority="79" operator="greaterThan">
      <formula>20</formula>
    </cfRule>
  </conditionalFormatting>
  <conditionalFormatting sqref="AQ85">
    <cfRule type="cellIs" dxfId="2708" priority="78" operator="between">
      <formula>80</formula>
      <formula>120</formula>
    </cfRule>
  </conditionalFormatting>
  <conditionalFormatting sqref="AN83:AP83">
    <cfRule type="cellIs" dxfId="2707" priority="75" operator="greaterThan">
      <formula>20</formula>
    </cfRule>
  </conditionalFormatting>
  <conditionalFormatting sqref="AQ83">
    <cfRule type="cellIs" dxfId="2706" priority="74" operator="between">
      <formula>80</formula>
      <formula>120</formula>
    </cfRule>
  </conditionalFormatting>
  <conditionalFormatting sqref="AN85:AP85">
    <cfRule type="cellIs" dxfId="2705" priority="73" operator="greaterThan">
      <formula>20</formula>
    </cfRule>
  </conditionalFormatting>
  <conditionalFormatting sqref="AQ85">
    <cfRule type="cellIs" dxfId="2704" priority="72" operator="between">
      <formula>80</formula>
      <formula>120</formula>
    </cfRule>
  </conditionalFormatting>
  <conditionalFormatting sqref="AN82 AP82">
    <cfRule type="cellIs" dxfId="2703" priority="71" operator="greaterThan">
      <formula>20</formula>
    </cfRule>
  </conditionalFormatting>
  <conditionalFormatting sqref="AQ82">
    <cfRule type="cellIs" dxfId="2702" priority="70" operator="between">
      <formula>80</formula>
      <formula>120</formula>
    </cfRule>
  </conditionalFormatting>
  <conditionalFormatting sqref="AN84 AP84">
    <cfRule type="cellIs" dxfId="2701" priority="69" operator="greaterThan">
      <formula>20</formula>
    </cfRule>
  </conditionalFormatting>
  <conditionalFormatting sqref="AQ84">
    <cfRule type="cellIs" dxfId="2700" priority="68" operator="between">
      <formula>80</formula>
      <formula>120</formula>
    </cfRule>
  </conditionalFormatting>
  <conditionalFormatting sqref="AP86">
    <cfRule type="cellIs" dxfId="2699" priority="67" operator="greaterThan">
      <formula>20</formula>
    </cfRule>
  </conditionalFormatting>
  <conditionalFormatting sqref="AQ86">
    <cfRule type="cellIs" dxfId="2698" priority="66" operator="between">
      <formula>80</formula>
      <formula>120</formula>
    </cfRule>
  </conditionalFormatting>
  <conditionalFormatting sqref="AN80:AP80">
    <cfRule type="cellIs" dxfId="2697" priority="65" operator="greaterThan">
      <formula>20</formula>
    </cfRule>
  </conditionalFormatting>
  <conditionalFormatting sqref="AQ80">
    <cfRule type="cellIs" dxfId="2696" priority="64" operator="between">
      <formula>80</formula>
      <formula>120</formula>
    </cfRule>
  </conditionalFormatting>
  <conditionalFormatting sqref="AO46 AP43 AO48:AP49 AO51:AP51 AP50 AO53:AP53 AP52 AO55:AP56 AP54">
    <cfRule type="cellIs" dxfId="2695" priority="63" operator="greaterThan">
      <formula>20</formula>
    </cfRule>
  </conditionalFormatting>
  <conditionalFormatting sqref="AQ43 AQ48:AQ56">
    <cfRule type="cellIs" dxfId="2694" priority="62" operator="between">
      <formula>80</formula>
      <formula>120</formula>
    </cfRule>
  </conditionalFormatting>
  <conditionalFormatting sqref="AO44:AP44">
    <cfRule type="cellIs" dxfId="2693" priority="59" operator="greaterThan">
      <formula>20</formula>
    </cfRule>
  </conditionalFormatting>
  <conditionalFormatting sqref="AQ44">
    <cfRule type="cellIs" dxfId="2692" priority="58" operator="between">
      <formula>80</formula>
      <formula>120</formula>
    </cfRule>
  </conditionalFormatting>
  <conditionalFormatting sqref="AO42:AP42">
    <cfRule type="cellIs" dxfId="2691" priority="61" operator="greaterThan">
      <formula>20</formula>
    </cfRule>
  </conditionalFormatting>
  <conditionalFormatting sqref="AQ42">
    <cfRule type="cellIs" dxfId="2690" priority="60" operator="between">
      <formula>80</formula>
      <formula>120</formula>
    </cfRule>
  </conditionalFormatting>
  <conditionalFormatting sqref="AO40:AP40">
    <cfRule type="cellIs" dxfId="2689" priority="57" operator="greaterThan">
      <formula>20</formula>
    </cfRule>
  </conditionalFormatting>
  <conditionalFormatting sqref="AQ40">
    <cfRule type="cellIs" dxfId="2688" priority="56" operator="between">
      <formula>80</formula>
      <formula>120</formula>
    </cfRule>
  </conditionalFormatting>
  <conditionalFormatting sqref="AP35">
    <cfRule type="cellIs" dxfId="2687" priority="55" operator="greaterThan">
      <formula>20</formula>
    </cfRule>
  </conditionalFormatting>
  <conditionalFormatting sqref="AQ35">
    <cfRule type="cellIs" dxfId="2686" priority="54" operator="between">
      <formula>80</formula>
      <formula>120</formula>
    </cfRule>
  </conditionalFormatting>
  <conditionalFormatting sqref="AQ35">
    <cfRule type="cellIs" dxfId="2685" priority="53" operator="between">
      <formula>80</formula>
      <formula>120</formula>
    </cfRule>
  </conditionalFormatting>
  <conditionalFormatting sqref="AP37">
    <cfRule type="cellIs" dxfId="2684" priority="52" operator="greaterThan">
      <formula>20</formula>
    </cfRule>
  </conditionalFormatting>
  <conditionalFormatting sqref="AO68:AP68 AO58:AP58 AO70:AP70 AP73 AP57 AO60:AP60 AP59 AO62:AP62 AP61 AO64:AP64 AP63 AO66:AP66 AP65 AP71">
    <cfRule type="cellIs" dxfId="2683" priority="51" operator="greaterThan">
      <formula>20</formula>
    </cfRule>
  </conditionalFormatting>
  <conditionalFormatting sqref="AQ73 AQ57:AQ66 AQ70:AQ71 AQ68">
    <cfRule type="cellIs" dxfId="2682" priority="50" operator="between">
      <formula>80</formula>
      <formula>120</formula>
    </cfRule>
  </conditionalFormatting>
  <conditionalFormatting sqref="AO78 AP75">
    <cfRule type="cellIs" dxfId="2681" priority="49" operator="greaterThan">
      <formula>20</formula>
    </cfRule>
  </conditionalFormatting>
  <conditionalFormatting sqref="AQ75">
    <cfRule type="cellIs" dxfId="2680" priority="48" operator="between">
      <formula>80</formula>
      <formula>120</formula>
    </cfRule>
  </conditionalFormatting>
  <conditionalFormatting sqref="AO76:AP76">
    <cfRule type="cellIs" dxfId="2679" priority="45" operator="greaterThan">
      <formula>20</formula>
    </cfRule>
  </conditionalFormatting>
  <conditionalFormatting sqref="AQ76">
    <cfRule type="cellIs" dxfId="2678" priority="44" operator="between">
      <formula>80</formula>
      <formula>120</formula>
    </cfRule>
  </conditionalFormatting>
  <conditionalFormatting sqref="AO74:AP74">
    <cfRule type="cellIs" dxfId="2677" priority="47" operator="greaterThan">
      <formula>20</formula>
    </cfRule>
  </conditionalFormatting>
  <conditionalFormatting sqref="AQ74">
    <cfRule type="cellIs" dxfId="2676" priority="46" operator="between">
      <formula>80</formula>
      <formula>120</formula>
    </cfRule>
  </conditionalFormatting>
  <conditionalFormatting sqref="AO72:AP72">
    <cfRule type="cellIs" dxfId="2675" priority="43" operator="greaterThan">
      <formula>20</formula>
    </cfRule>
  </conditionalFormatting>
  <conditionalFormatting sqref="AQ72">
    <cfRule type="cellIs" dxfId="2674" priority="42" operator="between">
      <formula>80</formula>
      <formula>120</formula>
    </cfRule>
  </conditionalFormatting>
  <conditionalFormatting sqref="AP67">
    <cfRule type="cellIs" dxfId="2673" priority="41" operator="greaterThan">
      <formula>20</formula>
    </cfRule>
  </conditionalFormatting>
  <conditionalFormatting sqref="AQ67">
    <cfRule type="cellIs" dxfId="2672" priority="40" operator="between">
      <formula>80</formula>
      <formula>120</formula>
    </cfRule>
  </conditionalFormatting>
  <conditionalFormatting sqref="AQ67">
    <cfRule type="cellIs" dxfId="2671" priority="39" operator="between">
      <formula>80</formula>
      <formula>120</formula>
    </cfRule>
  </conditionalFormatting>
  <conditionalFormatting sqref="AP69">
    <cfRule type="cellIs" dxfId="2670" priority="38" operator="greaterThan">
      <formula>20</formula>
    </cfRule>
  </conditionalFormatting>
  <conditionalFormatting sqref="AO50">
    <cfRule type="cellIs" dxfId="2669" priority="37" operator="greaterThan">
      <formula>20</formula>
    </cfRule>
  </conditionalFormatting>
  <conditionalFormatting sqref="AO82">
    <cfRule type="cellIs" dxfId="2668" priority="36" operator="greaterThan">
      <formula>20</formula>
    </cfRule>
  </conditionalFormatting>
  <conditionalFormatting sqref="AP45:AP46">
    <cfRule type="cellIs" dxfId="2667" priority="35" operator="greaterThan">
      <formula>20</formula>
    </cfRule>
  </conditionalFormatting>
  <conditionalFormatting sqref="AQ46:AQ47">
    <cfRule type="cellIs" dxfId="2666" priority="34" operator="between">
      <formula>80</formula>
      <formula>120</formula>
    </cfRule>
  </conditionalFormatting>
  <conditionalFormatting sqref="AP47">
    <cfRule type="cellIs" dxfId="2665" priority="33" operator="greaterThan">
      <formula>20</formula>
    </cfRule>
  </conditionalFormatting>
  <conditionalFormatting sqref="AQ45">
    <cfRule type="cellIs" dxfId="2664" priority="32" operator="between">
      <formula>80</formula>
      <formula>120</formula>
    </cfRule>
  </conditionalFormatting>
  <conditionalFormatting sqref="AQ45">
    <cfRule type="cellIs" dxfId="2663" priority="31" operator="between">
      <formula>80</formula>
      <formula>120</formula>
    </cfRule>
  </conditionalFormatting>
  <conditionalFormatting sqref="AK47 AP47 AU47 AZ47 AK79">
    <cfRule type="cellIs" dxfId="2662" priority="30" operator="lessThan">
      <formula>20</formula>
    </cfRule>
  </conditionalFormatting>
  <conditionalFormatting sqref="AJ47 AJ45 AJ43 AJ41 AJ39 AJ37 AJ35 AJ33 AJ31 AJ29 AJ27 AJ25">
    <cfRule type="cellIs" dxfId="2661" priority="29" operator="greaterThan">
      <formula>20</formula>
    </cfRule>
  </conditionalFormatting>
  <conditionalFormatting sqref="AJ79 AJ77 AJ75 AJ73 AJ71 AJ69 AJ67 AJ65 AJ63 AJ61 AJ59 AJ57 AJ54 AJ52">
    <cfRule type="cellIs" dxfId="2660" priority="28" operator="greaterThan">
      <formula>20</formula>
    </cfRule>
  </conditionalFormatting>
  <conditionalFormatting sqref="AJ86 AJ84">
    <cfRule type="cellIs" dxfId="2659" priority="27" operator="greaterThan">
      <formula>20</formula>
    </cfRule>
  </conditionalFormatting>
  <conditionalFormatting sqref="AK79">
    <cfRule type="cellIs" dxfId="2658" priority="26" operator="greaterThan">
      <formula>20</formula>
    </cfRule>
  </conditionalFormatting>
  <conditionalFormatting sqref="AL77">
    <cfRule type="cellIs" dxfId="2657" priority="25" operator="between">
      <formula>80</formula>
      <formula>120</formula>
    </cfRule>
  </conditionalFormatting>
  <conditionalFormatting sqref="AO47 AO45 AO43 AO41 AO39 AO37 AO35 AO33 AO31 AO29 AO27 AO25">
    <cfRule type="cellIs" dxfId="2656" priority="24" operator="greaterThan">
      <formula>20</formula>
    </cfRule>
  </conditionalFormatting>
  <conditionalFormatting sqref="AO86 AO84 AO79 AO77 AO75 AO73 AO71 AO69 AO67 AO65 AO63 AO61 AO59 AO57 AO54 AO52">
    <cfRule type="cellIs" dxfId="2655" priority="23" operator="greaterThan">
      <formula>20</formula>
    </cfRule>
  </conditionalFormatting>
  <conditionalFormatting sqref="AP77:AP78">
    <cfRule type="cellIs" dxfId="2654" priority="22" operator="greaterThan">
      <formula>20</formula>
    </cfRule>
  </conditionalFormatting>
  <conditionalFormatting sqref="AQ78:AQ79">
    <cfRule type="cellIs" dxfId="2653" priority="21" operator="between">
      <formula>80</formula>
      <formula>120</formula>
    </cfRule>
  </conditionalFormatting>
  <conditionalFormatting sqref="AP79">
    <cfRule type="cellIs" dxfId="2652" priority="20" operator="greaterThan">
      <formula>20</formula>
    </cfRule>
  </conditionalFormatting>
  <conditionalFormatting sqref="AQ77">
    <cfRule type="cellIs" dxfId="2651" priority="19" operator="between">
      <formula>80</formula>
      <formula>120</formula>
    </cfRule>
  </conditionalFormatting>
  <conditionalFormatting sqref="AQ77">
    <cfRule type="cellIs" dxfId="2650" priority="18" operator="between">
      <formula>80</formula>
      <formula>120</formula>
    </cfRule>
  </conditionalFormatting>
  <conditionalFormatting sqref="AP79">
    <cfRule type="cellIs" dxfId="2649" priority="17" operator="lessThan">
      <formula>20</formula>
    </cfRule>
  </conditionalFormatting>
  <conditionalFormatting sqref="AT86 AT84 AT79 AT77 AT75 AT73 AT71 AT69 AT67 AT65 AT63 AT61 AT59 AT57 AT54 AT52 AT47 AT45 AT43 AT41 AT39 AT37 AT35 AT33 AT31 AT29 AT27 AT25">
    <cfRule type="cellIs" dxfId="2648" priority="16" operator="greaterThan">
      <formula>20</formula>
    </cfRule>
  </conditionalFormatting>
  <conditionalFormatting sqref="AU77:AU78">
    <cfRule type="cellIs" dxfId="2647" priority="15" operator="greaterThan">
      <formula>20</formula>
    </cfRule>
  </conditionalFormatting>
  <conditionalFormatting sqref="AV78:AV79">
    <cfRule type="cellIs" dxfId="2646" priority="14" operator="between">
      <formula>80</formula>
      <formula>120</formula>
    </cfRule>
  </conditionalFormatting>
  <conditionalFormatting sqref="AU79">
    <cfRule type="cellIs" dxfId="2645" priority="13" operator="greaterThan">
      <formula>20</formula>
    </cfRule>
  </conditionalFormatting>
  <conditionalFormatting sqref="AV77">
    <cfRule type="cellIs" dxfId="2644" priority="12" operator="between">
      <formula>80</formula>
      <formula>120</formula>
    </cfRule>
  </conditionalFormatting>
  <conditionalFormatting sqref="AV77">
    <cfRule type="cellIs" dxfId="2643" priority="11" operator="between">
      <formula>80</formula>
      <formula>120</formula>
    </cfRule>
  </conditionalFormatting>
  <conditionalFormatting sqref="AU79">
    <cfRule type="cellIs" dxfId="2642" priority="10" operator="lessThan">
      <formula>20</formula>
    </cfRule>
  </conditionalFormatting>
  <conditionalFormatting sqref="AY86 AY84 AY79 AY77 AY75 AY73 AY71 AY69 AY67 AY65 AY63 AY61 AY59 AY57 AY54 AY52 AY47 AY45 AY43 AY41 AY39 AY37 AY35 AY33 AY31 AY29 AY27 AY25">
    <cfRule type="cellIs" dxfId="2641" priority="9" operator="greaterThan">
      <formula>20</formula>
    </cfRule>
  </conditionalFormatting>
  <conditionalFormatting sqref="AZ77:AZ78">
    <cfRule type="cellIs" dxfId="2640" priority="8" operator="greaterThan">
      <formula>20</formula>
    </cfRule>
  </conditionalFormatting>
  <conditionalFormatting sqref="BA79">
    <cfRule type="cellIs" dxfId="2639" priority="7" operator="between">
      <formula>80</formula>
      <formula>120</formula>
    </cfRule>
  </conditionalFormatting>
  <conditionalFormatting sqref="AZ79">
    <cfRule type="cellIs" dxfId="2638" priority="6" operator="greaterThan">
      <formula>20</formula>
    </cfRule>
  </conditionalFormatting>
  <conditionalFormatting sqref="BA78">
    <cfRule type="cellIs" dxfId="2637" priority="5" operator="between">
      <formula>80</formula>
      <formula>120</formula>
    </cfRule>
  </conditionalFormatting>
  <conditionalFormatting sqref="BA78">
    <cfRule type="cellIs" dxfId="2636" priority="4" operator="between">
      <formula>80</formula>
      <formula>120</formula>
    </cfRule>
  </conditionalFormatting>
  <conditionalFormatting sqref="BA77">
    <cfRule type="cellIs" dxfId="2635" priority="3" operator="between">
      <formula>80</formula>
      <formula>120</formula>
    </cfRule>
  </conditionalFormatting>
  <conditionalFormatting sqref="BA77">
    <cfRule type="cellIs" dxfId="2634" priority="2" operator="between">
      <formula>80</formula>
      <formula>120</formula>
    </cfRule>
  </conditionalFormatting>
  <conditionalFormatting sqref="AZ79">
    <cfRule type="cellIs" dxfId="2633" priority="1" operator="lessThan">
      <formula>20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opLeftCell="A49" workbookViewId="0">
      <selection activeCell="A84" activeCellId="2" sqref="A22:XFD23 A52:XFD53 A84:XFD85"/>
    </sheetView>
  </sheetViews>
  <sheetFormatPr defaultRowHeight="14.5" x14ac:dyDescent="0.35"/>
  <cols>
    <col min="3" max="3" width="26.36328125" customWidth="1"/>
    <col min="5" max="5" width="11.81640625" bestFit="1" customWidth="1"/>
    <col min="7" max="7" width="12" customWidth="1"/>
    <col min="9" max="9" width="11.6328125" customWidth="1"/>
  </cols>
  <sheetData>
    <row r="1" spans="1:58" ht="29" x14ac:dyDescent="0.35">
      <c r="A1" t="s">
        <v>209</v>
      </c>
      <c r="D1" t="s">
        <v>210</v>
      </c>
      <c r="E1" s="1" t="s">
        <v>12</v>
      </c>
      <c r="F1" t="s">
        <v>211</v>
      </c>
      <c r="G1" s="1" t="s">
        <v>13</v>
      </c>
      <c r="H1" t="s">
        <v>212</v>
      </c>
      <c r="I1" s="1" t="s">
        <v>14</v>
      </c>
    </row>
    <row r="2" spans="1:58" x14ac:dyDescent="0.35">
      <c r="D2">
        <v>0</v>
      </c>
      <c r="E2">
        <f>I16</f>
        <v>59</v>
      </c>
      <c r="F2">
        <v>0</v>
      </c>
      <c r="G2" s="1">
        <f>J16</f>
        <v>150</v>
      </c>
      <c r="H2">
        <v>0</v>
      </c>
      <c r="I2" s="1">
        <f>L16</f>
        <v>126</v>
      </c>
    </row>
    <row r="3" spans="1:58" x14ac:dyDescent="0.35">
      <c r="D3">
        <f>5*G17/1000</f>
        <v>5.0000000000000001E-4</v>
      </c>
      <c r="E3">
        <f>I17</f>
        <v>792</v>
      </c>
      <c r="F3">
        <f>10*H17/1000</f>
        <v>1E-3</v>
      </c>
      <c r="G3" s="1">
        <f t="shared" ref="G3:G7" si="0">J17</f>
        <v>1811</v>
      </c>
      <c r="H3">
        <f>0.5*H17/1000</f>
        <v>5.0000000000000002E-5</v>
      </c>
      <c r="I3" s="1">
        <f t="shared" ref="I3:I7" si="1">L17</f>
        <v>902</v>
      </c>
    </row>
    <row r="4" spans="1:58" x14ac:dyDescent="0.35">
      <c r="D4">
        <f t="shared" ref="D4:D7" si="2">5*G18/1000</f>
        <v>1.5E-3</v>
      </c>
      <c r="E4">
        <f t="shared" ref="E4:E7" si="3">I18</f>
        <v>2486</v>
      </c>
      <c r="F4">
        <f t="shared" ref="F4:F7" si="4">10*H18/1000</f>
        <v>3.0000000000000001E-3</v>
      </c>
      <c r="G4" s="1">
        <f t="shared" si="0"/>
        <v>6007</v>
      </c>
      <c r="H4">
        <f t="shared" ref="H4:H7" si="5">0.5*H18/1000</f>
        <v>1.4999999999999999E-4</v>
      </c>
      <c r="I4" s="1">
        <f t="shared" si="1"/>
        <v>2798</v>
      </c>
    </row>
    <row r="5" spans="1:58" x14ac:dyDescent="0.35">
      <c r="D5">
        <f t="shared" si="2"/>
        <v>2.5000000000000001E-3</v>
      </c>
      <c r="E5">
        <f t="shared" si="3"/>
        <v>4238</v>
      </c>
      <c r="F5">
        <f t="shared" si="4"/>
        <v>5.0000000000000001E-3</v>
      </c>
      <c r="G5" s="1">
        <f t="shared" si="0"/>
        <v>10129</v>
      </c>
      <c r="H5">
        <f t="shared" si="5"/>
        <v>2.5000000000000001E-4</v>
      </c>
      <c r="I5" s="1">
        <f t="shared" si="1"/>
        <v>4681</v>
      </c>
    </row>
    <row r="6" spans="1:58" x14ac:dyDescent="0.35">
      <c r="D6">
        <f t="shared" si="2"/>
        <v>3.5000000000000001E-3</v>
      </c>
      <c r="E6">
        <f t="shared" si="3"/>
        <v>6019</v>
      </c>
      <c r="F6">
        <f t="shared" si="4"/>
        <v>7.0000000000000001E-3</v>
      </c>
      <c r="G6" s="1">
        <f t="shared" si="0"/>
        <v>14156</v>
      </c>
      <c r="H6">
        <f t="shared" si="5"/>
        <v>3.5E-4</v>
      </c>
      <c r="I6" s="1">
        <f t="shared" si="1"/>
        <v>6610</v>
      </c>
    </row>
    <row r="7" spans="1:58" x14ac:dyDescent="0.35">
      <c r="D7">
        <f t="shared" si="2"/>
        <v>4.4999999999999997E-3</v>
      </c>
      <c r="E7">
        <f t="shared" si="3"/>
        <v>7848</v>
      </c>
      <c r="F7">
        <f t="shared" si="4"/>
        <v>8.9999999999999993E-3</v>
      </c>
      <c r="G7" s="1">
        <f t="shared" si="0"/>
        <v>18319</v>
      </c>
      <c r="H7">
        <f t="shared" si="5"/>
        <v>4.4999999999999999E-4</v>
      </c>
      <c r="I7" s="1">
        <f t="shared" si="1"/>
        <v>9110</v>
      </c>
    </row>
    <row r="8" spans="1:58" x14ac:dyDescent="0.35">
      <c r="C8" t="s">
        <v>207</v>
      </c>
      <c r="E8">
        <f>SLOPE(D2:D7,E2:E7)</f>
        <v>5.7504536763119173E-7</v>
      </c>
      <c r="G8">
        <f>SLOPE(F2:F7,G2:G7)</f>
        <v>4.9153813856560894E-7</v>
      </c>
      <c r="I8">
        <f>SLOPE(H2:H7,I2:I7)</f>
        <v>5.0492607449320596E-8</v>
      </c>
    </row>
    <row r="9" spans="1:58" x14ac:dyDescent="0.35">
      <c r="C9" t="s">
        <v>208</v>
      </c>
      <c r="E9" s="6">
        <f>INTERCEPT(D2:D7,E2:E7)</f>
        <v>2.8312871208664627E-5</v>
      </c>
      <c r="G9" s="6">
        <f>INTERCEPT(F2:F7,G2:G7)</f>
        <v>2.3655542743337282E-5</v>
      </c>
      <c r="I9" s="6">
        <f>INTERCEPT(H2:H7,I2:I7)</f>
        <v>4.4525998875516112E-6</v>
      </c>
    </row>
    <row r="10" spans="1:58" x14ac:dyDescent="0.35">
      <c r="C10" t="s">
        <v>213</v>
      </c>
      <c r="E10">
        <f>RSQ(D2:D7,E2:E7)</f>
        <v>0.99941309427540526</v>
      </c>
      <c r="G10">
        <f>RSQ(F2:F7,G2:G7)</f>
        <v>0.99969430625423084</v>
      </c>
      <c r="I10">
        <f>RSQ(H2:H7,I2:I7)</f>
        <v>0.99627032926209858</v>
      </c>
    </row>
    <row r="11" spans="1:58" s="1" customFormat="1" ht="174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6</v>
      </c>
      <c r="L11" s="1" t="s">
        <v>14</v>
      </c>
      <c r="M11" s="1" t="s">
        <v>15</v>
      </c>
      <c r="N11" s="1" t="s">
        <v>16</v>
      </c>
      <c r="O11" s="1" t="s">
        <v>17</v>
      </c>
      <c r="P11" s="1" t="s">
        <v>7</v>
      </c>
      <c r="Q11" s="1" t="s">
        <v>18</v>
      </c>
      <c r="R11" s="1" t="s">
        <v>8</v>
      </c>
      <c r="S11" s="1" t="s">
        <v>19</v>
      </c>
      <c r="T11" s="1" t="s">
        <v>20</v>
      </c>
      <c r="U11" s="1" t="s">
        <v>9</v>
      </c>
      <c r="V11" s="1" t="s">
        <v>21</v>
      </c>
      <c r="W11" s="1" t="s">
        <v>22</v>
      </c>
      <c r="X11" s="1" t="s">
        <v>23</v>
      </c>
      <c r="Y11" s="1" t="s">
        <v>48</v>
      </c>
      <c r="Z11" s="1" t="s">
        <v>49</v>
      </c>
      <c r="AA11" s="1" t="s">
        <v>33</v>
      </c>
      <c r="AB11" s="1" t="s">
        <v>25</v>
      </c>
      <c r="AC11" s="1" t="s">
        <v>26</v>
      </c>
      <c r="AD11" s="1" t="s">
        <v>203</v>
      </c>
      <c r="AE11" s="1" t="s">
        <v>204</v>
      </c>
      <c r="AF11" s="1" t="s">
        <v>205</v>
      </c>
      <c r="AG11" s="1" t="s">
        <v>206</v>
      </c>
      <c r="AI11" s="1" t="s">
        <v>35</v>
      </c>
      <c r="AJ11" s="1" t="s">
        <v>36</v>
      </c>
      <c r="AK11" s="1" t="s">
        <v>37</v>
      </c>
      <c r="AL11" s="1" t="s">
        <v>27</v>
      </c>
      <c r="AN11" s="1" t="s">
        <v>77</v>
      </c>
      <c r="AO11" s="1" t="s">
        <v>78</v>
      </c>
      <c r="AP11" s="1" t="s">
        <v>79</v>
      </c>
      <c r="AQ11" s="1" t="s">
        <v>80</v>
      </c>
      <c r="AS11" s="1" t="s">
        <v>38</v>
      </c>
      <c r="AT11" s="1" t="s">
        <v>39</v>
      </c>
      <c r="AU11" s="1" t="s">
        <v>40</v>
      </c>
      <c r="AV11" s="1" t="s">
        <v>32</v>
      </c>
      <c r="AX11" s="1" t="s">
        <v>41</v>
      </c>
      <c r="AY11" s="1" t="s">
        <v>42</v>
      </c>
      <c r="AZ11" s="1" t="s">
        <v>43</v>
      </c>
      <c r="BA11" s="1" t="s">
        <v>28</v>
      </c>
      <c r="BC11" s="1" t="s">
        <v>34</v>
      </c>
      <c r="BD11" s="1" t="s">
        <v>29</v>
      </c>
      <c r="BE11" s="1" t="s">
        <v>30</v>
      </c>
      <c r="BF11" s="1" t="s">
        <v>31</v>
      </c>
    </row>
    <row r="12" spans="1:58" x14ac:dyDescent="0.35">
      <c r="A12">
        <v>1</v>
      </c>
      <c r="B12">
        <v>1</v>
      </c>
      <c r="C12" t="s">
        <v>47</v>
      </c>
      <c r="D12" t="s">
        <v>24</v>
      </c>
      <c r="E12" t="s">
        <v>66</v>
      </c>
      <c r="G12">
        <v>0.3</v>
      </c>
      <c r="H12">
        <v>0.3</v>
      </c>
      <c r="I12">
        <v>3808</v>
      </c>
      <c r="J12">
        <v>5159</v>
      </c>
      <c r="L12">
        <v>7509</v>
      </c>
      <c r="M12">
        <v>7.1040000000000001</v>
      </c>
      <c r="N12">
        <v>9.484</v>
      </c>
      <c r="O12">
        <v>2.38</v>
      </c>
      <c r="Q12">
        <v>1.385</v>
      </c>
      <c r="R12">
        <v>1</v>
      </c>
      <c r="S12">
        <v>0</v>
      </c>
      <c r="T12">
        <v>0</v>
      </c>
      <c r="V12">
        <v>0</v>
      </c>
      <c r="Y12" s="4">
        <v>43881</v>
      </c>
      <c r="Z12" s="3">
        <v>0.41753472222222227</v>
      </c>
      <c r="AB12">
        <v>1</v>
      </c>
      <c r="AD12" s="7">
        <f t="shared" ref="AD12:AD76" si="6">((I12*$E$8)+$E$9)*1000/G12</f>
        <v>7.3936187704941432</v>
      </c>
      <c r="AE12" s="7">
        <f>((J12*$G$8)+$G$9)*1000/H12</f>
        <v>8.5316693320110453</v>
      </c>
      <c r="AF12" s="7">
        <f>AE12-AD12</f>
        <v>1.1380505615169021</v>
      </c>
      <c r="AG12" s="7">
        <f>((L12*$I$8)+$I$9)*1000/H12</f>
        <v>1.2786719640816666</v>
      </c>
    </row>
    <row r="13" spans="1:58" x14ac:dyDescent="0.35">
      <c r="A13">
        <v>2</v>
      </c>
      <c r="B13">
        <v>1</v>
      </c>
      <c r="C13" t="s">
        <v>47</v>
      </c>
      <c r="D13" t="s">
        <v>24</v>
      </c>
      <c r="E13" t="s">
        <v>66</v>
      </c>
      <c r="G13">
        <v>0.3</v>
      </c>
      <c r="H13">
        <v>0.3</v>
      </c>
      <c r="I13">
        <v>3712</v>
      </c>
      <c r="J13">
        <v>5152</v>
      </c>
      <c r="L13">
        <v>7628</v>
      </c>
      <c r="M13">
        <v>6.931</v>
      </c>
      <c r="N13">
        <v>9.4719999999999995</v>
      </c>
      <c r="O13">
        <v>2.5409999999999999</v>
      </c>
      <c r="Q13">
        <v>1.405</v>
      </c>
      <c r="R13">
        <v>1</v>
      </c>
      <c r="S13">
        <v>0</v>
      </c>
      <c r="T13">
        <v>0</v>
      </c>
      <c r="V13">
        <v>0</v>
      </c>
      <c r="Y13" s="4">
        <v>43881</v>
      </c>
      <c r="Z13" s="3">
        <v>0.42322916666666671</v>
      </c>
      <c r="AB13">
        <v>1</v>
      </c>
      <c r="AD13" s="7">
        <f t="shared" si="6"/>
        <v>7.209604252852162</v>
      </c>
      <c r="AE13" s="7">
        <f t="shared" ref="AE13:AE76" si="7">((J13*$G$8)+$G$9)*1000/H13</f>
        <v>8.5202001087778498</v>
      </c>
      <c r="AF13" s="7">
        <f t="shared" ref="AF13:AF76" si="8">AE13-AD13</f>
        <v>1.3105958559256878</v>
      </c>
      <c r="AG13" s="7">
        <f t="shared" ref="AG13:AG76" si="9">((L13*$I$8)+$I$9)*1000/H13</f>
        <v>1.298700698369897</v>
      </c>
    </row>
    <row r="14" spans="1:58" x14ac:dyDescent="0.35">
      <c r="A14">
        <v>3</v>
      </c>
      <c r="B14">
        <v>2</v>
      </c>
      <c r="D14" t="s">
        <v>46</v>
      </c>
      <c r="Y14" s="4">
        <v>43881</v>
      </c>
      <c r="Z14" s="3">
        <v>0.42723379629629626</v>
      </c>
      <c r="AB14">
        <v>1</v>
      </c>
      <c r="AD14" s="7" t="e">
        <f t="shared" si="6"/>
        <v>#DIV/0!</v>
      </c>
      <c r="AE14" s="7" t="e">
        <f t="shared" si="7"/>
        <v>#DIV/0!</v>
      </c>
      <c r="AF14" s="7" t="e">
        <f t="shared" si="8"/>
        <v>#DIV/0!</v>
      </c>
      <c r="AG14" s="7" t="e">
        <f t="shared" si="9"/>
        <v>#DIV/0!</v>
      </c>
    </row>
    <row r="15" spans="1:58" x14ac:dyDescent="0.35">
      <c r="A15">
        <v>4</v>
      </c>
      <c r="B15">
        <v>3</v>
      </c>
      <c r="C15" t="s">
        <v>44</v>
      </c>
      <c r="D15" t="s">
        <v>24</v>
      </c>
      <c r="E15" t="s">
        <v>66</v>
      </c>
      <c r="G15">
        <v>0.3</v>
      </c>
      <c r="H15">
        <v>0.3</v>
      </c>
      <c r="I15">
        <v>44</v>
      </c>
      <c r="J15">
        <v>168</v>
      </c>
      <c r="L15">
        <v>64</v>
      </c>
      <c r="M15">
        <v>0.09</v>
      </c>
      <c r="N15">
        <v>0.311</v>
      </c>
      <c r="O15">
        <v>0.221</v>
      </c>
      <c r="Q15">
        <v>1.0999999999999999E-2</v>
      </c>
      <c r="R15">
        <v>1</v>
      </c>
      <c r="S15">
        <v>0</v>
      </c>
      <c r="T15">
        <v>0</v>
      </c>
      <c r="V15">
        <v>0</v>
      </c>
      <c r="Y15" s="4">
        <v>43881</v>
      </c>
      <c r="Z15" s="3">
        <v>0.43648148148148147</v>
      </c>
      <c r="AB15">
        <v>1</v>
      </c>
      <c r="AD15" s="7">
        <f t="shared" si="6"/>
        <v>0.17871622461479023</v>
      </c>
      <c r="AE15" s="7">
        <f t="shared" si="7"/>
        <v>0.35411316674119864</v>
      </c>
      <c r="AF15" s="7">
        <f t="shared" si="8"/>
        <v>0.17539694212640841</v>
      </c>
      <c r="AG15" s="7">
        <f t="shared" si="9"/>
        <v>2.5613755881027097E-2</v>
      </c>
    </row>
    <row r="16" spans="1:58" x14ac:dyDescent="0.35">
      <c r="A16">
        <v>5</v>
      </c>
      <c r="B16">
        <v>3</v>
      </c>
      <c r="C16" t="s">
        <v>44</v>
      </c>
      <c r="D16" t="s">
        <v>24</v>
      </c>
      <c r="E16" t="s">
        <v>66</v>
      </c>
      <c r="G16">
        <v>0.3</v>
      </c>
      <c r="H16">
        <v>0.3</v>
      </c>
      <c r="I16">
        <v>59</v>
      </c>
      <c r="J16">
        <v>150</v>
      </c>
      <c r="L16">
        <v>126</v>
      </c>
      <c r="M16">
        <v>0.12</v>
      </c>
      <c r="N16">
        <v>0.27800000000000002</v>
      </c>
      <c r="O16">
        <v>0.158</v>
      </c>
      <c r="Q16">
        <v>2.1000000000000001E-2</v>
      </c>
      <c r="R16">
        <v>1</v>
      </c>
      <c r="S16">
        <v>0</v>
      </c>
      <c r="T16">
        <v>0</v>
      </c>
      <c r="V16">
        <v>0</v>
      </c>
      <c r="Y16" s="4">
        <v>43881</v>
      </c>
      <c r="Z16" s="3">
        <v>0.44187500000000002</v>
      </c>
      <c r="AB16">
        <v>1</v>
      </c>
      <c r="AD16" s="7">
        <f t="shared" si="6"/>
        <v>0.20746849299634978</v>
      </c>
      <c r="AE16" s="7">
        <f t="shared" si="7"/>
        <v>0.32462087842726212</v>
      </c>
      <c r="AF16" s="7">
        <f t="shared" si="8"/>
        <v>0.11715238543091233</v>
      </c>
      <c r="AG16" s="7">
        <f t="shared" si="9"/>
        <v>3.6048894753886687E-2</v>
      </c>
    </row>
    <row r="17" spans="1:58" x14ac:dyDescent="0.35">
      <c r="A17">
        <v>6</v>
      </c>
      <c r="B17">
        <v>4</v>
      </c>
      <c r="C17" t="s">
        <v>106</v>
      </c>
      <c r="D17" t="s">
        <v>24</v>
      </c>
      <c r="E17" t="s">
        <v>66</v>
      </c>
      <c r="G17">
        <v>0.1</v>
      </c>
      <c r="H17">
        <v>0.1</v>
      </c>
      <c r="I17">
        <v>792</v>
      </c>
      <c r="J17">
        <v>1811</v>
      </c>
      <c r="L17">
        <v>902</v>
      </c>
      <c r="M17">
        <v>4.8339999999999996</v>
      </c>
      <c r="N17">
        <v>10.050000000000001</v>
      </c>
      <c r="O17">
        <v>5.2160000000000002</v>
      </c>
      <c r="Q17">
        <v>0.46400000000000002</v>
      </c>
      <c r="R17">
        <v>1</v>
      </c>
      <c r="S17">
        <v>0</v>
      </c>
      <c r="T17">
        <v>0</v>
      </c>
      <c r="V17">
        <v>0</v>
      </c>
      <c r="Y17" s="4">
        <v>43881</v>
      </c>
      <c r="Z17" s="3">
        <v>0.45200231481481484</v>
      </c>
      <c r="AB17">
        <v>1</v>
      </c>
      <c r="AD17" s="7">
        <f t="shared" si="6"/>
        <v>4.837488023725685</v>
      </c>
      <c r="AE17" s="7">
        <f t="shared" si="7"/>
        <v>9.138311116856551</v>
      </c>
      <c r="AF17" s="7">
        <f t="shared" si="8"/>
        <v>4.300823093130866</v>
      </c>
      <c r="AG17" s="7">
        <f t="shared" si="9"/>
        <v>0.49996931806838785</v>
      </c>
      <c r="AI17">
        <f>ABS(100*(AD17-5)/5)</f>
        <v>3.2502395254863004</v>
      </c>
      <c r="AN17">
        <f>ABS(100*(AE17-10)/10)</f>
        <v>8.6168888314344905</v>
      </c>
      <c r="AS17">
        <f>ABS(100*(AF17-5)/5)</f>
        <v>13.983538137382681</v>
      </c>
      <c r="AX17">
        <f>ABS(100*(AG17-0.5)/0.5)</f>
        <v>6.1363863224306314E-3</v>
      </c>
    </row>
    <row r="18" spans="1:58" x14ac:dyDescent="0.35">
      <c r="A18">
        <v>7</v>
      </c>
      <c r="B18">
        <v>5</v>
      </c>
      <c r="C18" t="s">
        <v>106</v>
      </c>
      <c r="D18" t="s">
        <v>24</v>
      </c>
      <c r="E18" t="s">
        <v>66</v>
      </c>
      <c r="G18">
        <v>0.3</v>
      </c>
      <c r="H18">
        <v>0.3</v>
      </c>
      <c r="I18">
        <v>2486</v>
      </c>
      <c r="J18">
        <v>6007</v>
      </c>
      <c r="L18">
        <v>2798</v>
      </c>
      <c r="M18">
        <v>4.702</v>
      </c>
      <c r="N18">
        <v>11.023999999999999</v>
      </c>
      <c r="O18">
        <v>6.3220000000000001</v>
      </c>
      <c r="Q18">
        <v>0.52800000000000002</v>
      </c>
      <c r="R18">
        <v>1</v>
      </c>
      <c r="S18">
        <v>0</v>
      </c>
      <c r="T18">
        <v>0</v>
      </c>
      <c r="V18">
        <v>0</v>
      </c>
      <c r="Y18" s="4">
        <v>43881</v>
      </c>
      <c r="Z18" s="3">
        <v>0.46259259259259261</v>
      </c>
      <c r="AB18">
        <v>1</v>
      </c>
      <c r="AD18" s="7">
        <f t="shared" si="6"/>
        <v>4.8595855171326905</v>
      </c>
      <c r="AE18" s="7">
        <f t="shared" si="7"/>
        <v>9.9210838036898341</v>
      </c>
      <c r="AF18" s="7">
        <f t="shared" si="8"/>
        <v>5.0614982865571436</v>
      </c>
      <c r="AG18" s="7">
        <f t="shared" si="9"/>
        <v>0.48576971843583544</v>
      </c>
      <c r="AI18">
        <f t="shared" ref="AI18:AI21" si="10">ABS(100*(AD18-5)/5)</f>
        <v>2.8082896573461902</v>
      </c>
      <c r="AN18">
        <f t="shared" ref="AN18:AN21" si="11">ABS(100*(AE18-10)/10)</f>
        <v>0.78916196310165887</v>
      </c>
      <c r="AS18">
        <f t="shared" ref="AS18:AS21" si="12">ABS(100*(AF18-5)/5)</f>
        <v>1.2299657311428724</v>
      </c>
      <c r="AX18">
        <f t="shared" ref="AX18:AX21" si="13">ABS(100*(AG18-0.5)/0.5)</f>
        <v>2.8460563128329119</v>
      </c>
    </row>
    <row r="19" spans="1:58" x14ac:dyDescent="0.35">
      <c r="A19">
        <v>8</v>
      </c>
      <c r="B19">
        <v>6</v>
      </c>
      <c r="C19" t="s">
        <v>106</v>
      </c>
      <c r="D19" t="s">
        <v>24</v>
      </c>
      <c r="E19" t="s">
        <v>66</v>
      </c>
      <c r="G19">
        <v>0.5</v>
      </c>
      <c r="H19">
        <v>0.5</v>
      </c>
      <c r="I19">
        <v>4238</v>
      </c>
      <c r="J19">
        <v>10129</v>
      </c>
      <c r="L19">
        <v>4681</v>
      </c>
      <c r="M19">
        <v>4.7320000000000002</v>
      </c>
      <c r="N19">
        <v>11.058999999999999</v>
      </c>
      <c r="O19">
        <v>6.327</v>
      </c>
      <c r="Q19">
        <v>0.52900000000000003</v>
      </c>
      <c r="R19">
        <v>1</v>
      </c>
      <c r="S19">
        <v>0</v>
      </c>
      <c r="T19">
        <v>0</v>
      </c>
      <c r="V19">
        <v>0</v>
      </c>
      <c r="Y19" s="4">
        <v>43881</v>
      </c>
      <c r="Z19" s="3">
        <v>0.47363425925925928</v>
      </c>
      <c r="AB19">
        <v>1</v>
      </c>
      <c r="AD19" s="7">
        <f t="shared" si="6"/>
        <v>4.9307102784593102</v>
      </c>
      <c r="AE19" s="7">
        <f t="shared" si="7"/>
        <v>10.004890696548781</v>
      </c>
      <c r="AF19" s="7">
        <f t="shared" si="8"/>
        <v>5.0741804180894707</v>
      </c>
      <c r="AG19" s="7">
        <f t="shared" si="9"/>
        <v>0.48161699071564262</v>
      </c>
      <c r="AI19">
        <f t="shared" si="10"/>
        <v>1.3857944308137959</v>
      </c>
      <c r="AN19">
        <f t="shared" si="11"/>
        <v>4.8906965487809373E-2</v>
      </c>
      <c r="AS19">
        <f t="shared" si="12"/>
        <v>1.4836083617894147</v>
      </c>
      <c r="AX19">
        <f t="shared" si="13"/>
        <v>3.6766018568714753</v>
      </c>
    </row>
    <row r="20" spans="1:58" x14ac:dyDescent="0.35">
      <c r="A20">
        <v>9</v>
      </c>
      <c r="B20">
        <v>7</v>
      </c>
      <c r="C20" t="s">
        <v>106</v>
      </c>
      <c r="D20" t="s">
        <v>24</v>
      </c>
      <c r="E20" t="s">
        <v>66</v>
      </c>
      <c r="G20">
        <v>0.7</v>
      </c>
      <c r="H20">
        <v>0.7</v>
      </c>
      <c r="I20">
        <v>6019</v>
      </c>
      <c r="J20">
        <v>14156</v>
      </c>
      <c r="L20">
        <v>6610</v>
      </c>
      <c r="M20">
        <v>4.7649999999999997</v>
      </c>
      <c r="N20">
        <v>10.949</v>
      </c>
      <c r="O20">
        <v>6.1849999999999996</v>
      </c>
      <c r="Q20">
        <v>0.52700000000000002</v>
      </c>
      <c r="R20">
        <v>1</v>
      </c>
      <c r="S20">
        <v>0</v>
      </c>
      <c r="T20">
        <v>0</v>
      </c>
      <c r="V20">
        <v>0</v>
      </c>
      <c r="Y20" s="4">
        <v>43881</v>
      </c>
      <c r="Z20" s="3">
        <v>0.48496527777777776</v>
      </c>
      <c r="AB20">
        <v>1</v>
      </c>
      <c r="AD20" s="7">
        <f t="shared" si="6"/>
        <v>4.9850156271154393</v>
      </c>
      <c r="AE20" s="7">
        <f t="shared" si="7"/>
        <v>9.9740991889687116</v>
      </c>
      <c r="AF20" s="7">
        <f t="shared" si="8"/>
        <v>4.9890835618532723</v>
      </c>
      <c r="AG20" s="7">
        <f t="shared" si="9"/>
        <v>0.48315533589651533</v>
      </c>
      <c r="AI20">
        <f t="shared" si="10"/>
        <v>0.29968745769121341</v>
      </c>
      <c r="AN20">
        <f t="shared" si="11"/>
        <v>0.25900811031288384</v>
      </c>
      <c r="AS20">
        <f t="shared" si="12"/>
        <v>0.21832876293455428</v>
      </c>
      <c r="AX20">
        <f t="shared" si="13"/>
        <v>3.3689328206969349</v>
      </c>
    </row>
    <row r="21" spans="1:58" x14ac:dyDescent="0.35">
      <c r="A21">
        <v>10</v>
      </c>
      <c r="B21">
        <v>8</v>
      </c>
      <c r="C21" t="s">
        <v>106</v>
      </c>
      <c r="D21" t="s">
        <v>24</v>
      </c>
      <c r="E21" t="s">
        <v>66</v>
      </c>
      <c r="G21">
        <v>0.9</v>
      </c>
      <c r="H21">
        <v>0.9</v>
      </c>
      <c r="I21">
        <v>7848</v>
      </c>
      <c r="J21">
        <v>18319</v>
      </c>
      <c r="L21">
        <v>9110</v>
      </c>
      <c r="M21">
        <v>4.8099999999999996</v>
      </c>
      <c r="N21">
        <v>10.925000000000001</v>
      </c>
      <c r="O21">
        <v>6.1150000000000002</v>
      </c>
      <c r="Q21">
        <v>0.55100000000000005</v>
      </c>
      <c r="R21">
        <v>1</v>
      </c>
      <c r="S21">
        <v>0</v>
      </c>
      <c r="T21">
        <v>0</v>
      </c>
      <c r="V21">
        <v>0</v>
      </c>
      <c r="Y21" s="4">
        <v>43881</v>
      </c>
      <c r="Z21" s="3">
        <v>0.4966782407407408</v>
      </c>
      <c r="AB21">
        <v>1</v>
      </c>
      <c r="AD21" s="7">
        <f t="shared" si="6"/>
        <v>5.0458543515313972</v>
      </c>
      <c r="AE21" s="7">
        <f t="shared" si="7"/>
        <v>10.031269670140809</v>
      </c>
      <c r="AF21" s="7">
        <f t="shared" si="8"/>
        <v>4.9854153186094115</v>
      </c>
      <c r="AG21" s="7">
        <f t="shared" si="9"/>
        <v>0.51604472638984689</v>
      </c>
      <c r="AI21">
        <f t="shared" si="10"/>
        <v>0.91708703062794328</v>
      </c>
      <c r="AN21">
        <f t="shared" si="11"/>
        <v>0.31269670140808614</v>
      </c>
      <c r="AS21">
        <f t="shared" si="12"/>
        <v>0.29169362781177099</v>
      </c>
      <c r="AX21">
        <f t="shared" si="13"/>
        <v>3.2089452779693772</v>
      </c>
    </row>
    <row r="22" spans="1:58" x14ac:dyDescent="0.35">
      <c r="A22">
        <v>11</v>
      </c>
      <c r="B22">
        <v>1</v>
      </c>
      <c r="C22" t="s">
        <v>45</v>
      </c>
      <c r="D22" t="s">
        <v>24</v>
      </c>
      <c r="E22" t="s">
        <v>66</v>
      </c>
      <c r="G22">
        <v>0.3</v>
      </c>
      <c r="H22">
        <v>0.3</v>
      </c>
      <c r="I22">
        <v>3612</v>
      </c>
      <c r="J22">
        <v>4843</v>
      </c>
      <c r="L22">
        <v>7746</v>
      </c>
      <c r="M22">
        <v>6.7480000000000002</v>
      </c>
      <c r="N22">
        <v>8.9079999999999995</v>
      </c>
      <c r="O22">
        <v>2.16</v>
      </c>
      <c r="Q22">
        <v>1.4259999999999999</v>
      </c>
      <c r="R22">
        <v>1</v>
      </c>
      <c r="S22">
        <v>0</v>
      </c>
      <c r="T22">
        <v>0</v>
      </c>
      <c r="V22">
        <v>0</v>
      </c>
      <c r="Y22" s="4">
        <v>43881</v>
      </c>
      <c r="Z22" s="3">
        <v>0.50675925925925924</v>
      </c>
      <c r="AB22">
        <v>1</v>
      </c>
      <c r="AD22" s="7">
        <f t="shared" si="6"/>
        <v>7.0179224636417636</v>
      </c>
      <c r="AE22" s="7">
        <f t="shared" si="7"/>
        <v>8.0139158260552712</v>
      </c>
      <c r="AF22" s="7">
        <f t="shared" si="8"/>
        <v>0.99599336241350755</v>
      </c>
      <c r="AG22" s="7">
        <f t="shared" si="9"/>
        <v>1.3185611239666299</v>
      </c>
      <c r="AJ22">
        <f>ABS(100*(AD22-AD23)/(AVERAGE(AD22:AD23)))</f>
        <v>5.4641287048138872E-2</v>
      </c>
      <c r="AO22">
        <f>ABS(100*(AE22-AE23)/(AVERAGE(AE22:AE23)))</f>
        <v>0.69272881593960312</v>
      </c>
      <c r="AT22">
        <f>ABS(100*(AF22-AF23)/(AVERAGE(AF22:AF23)))</f>
        <v>5.80457990481165</v>
      </c>
      <c r="AY22">
        <f>ABS(100*(AG22-AG23)/(AVERAGE(AG22:AG23)))</f>
        <v>0.26769723460753425</v>
      </c>
    </row>
    <row r="23" spans="1:58" x14ac:dyDescent="0.35">
      <c r="A23">
        <v>12</v>
      </c>
      <c r="B23">
        <v>1</v>
      </c>
      <c r="C23" t="s">
        <v>45</v>
      </c>
      <c r="D23" t="s">
        <v>24</v>
      </c>
      <c r="E23" t="s">
        <v>66</v>
      </c>
      <c r="G23">
        <v>0.3</v>
      </c>
      <c r="H23">
        <v>0.3</v>
      </c>
      <c r="I23">
        <v>3610</v>
      </c>
      <c r="J23">
        <v>4877</v>
      </c>
      <c r="L23">
        <v>7767</v>
      </c>
      <c r="M23">
        <v>6.7450000000000001</v>
      </c>
      <c r="N23">
        <v>8.9710000000000001</v>
      </c>
      <c r="O23">
        <v>2.226</v>
      </c>
      <c r="Q23">
        <v>1.429</v>
      </c>
      <c r="R23">
        <v>1</v>
      </c>
      <c r="S23">
        <v>0</v>
      </c>
      <c r="T23">
        <v>0</v>
      </c>
      <c r="V23">
        <v>0</v>
      </c>
      <c r="Y23" s="4">
        <v>43881</v>
      </c>
      <c r="Z23" s="3">
        <v>0.51253472222222218</v>
      </c>
      <c r="AB23">
        <v>1</v>
      </c>
      <c r="AD23" s="7">
        <f t="shared" si="6"/>
        <v>7.0140888278575559</v>
      </c>
      <c r="AE23" s="7">
        <f t="shared" si="7"/>
        <v>8.0696234817593737</v>
      </c>
      <c r="AF23" s="7">
        <f t="shared" si="8"/>
        <v>1.0555346539018178</v>
      </c>
      <c r="AG23" s="7">
        <f t="shared" si="9"/>
        <v>1.3220956064880824</v>
      </c>
    </row>
    <row r="24" spans="1:58" x14ac:dyDescent="0.35">
      <c r="A24">
        <v>13</v>
      </c>
      <c r="B24">
        <v>2</v>
      </c>
      <c r="D24" t="s">
        <v>46</v>
      </c>
      <c r="Y24" s="4">
        <v>43881</v>
      </c>
      <c r="Z24" s="3">
        <v>0.51663194444444438</v>
      </c>
      <c r="AB24">
        <v>1</v>
      </c>
      <c r="AD24" s="7" t="e">
        <f t="shared" si="6"/>
        <v>#DIV/0!</v>
      </c>
      <c r="AE24" s="7" t="e">
        <f t="shared" si="7"/>
        <v>#DIV/0!</v>
      </c>
      <c r="AF24" s="7" t="e">
        <f t="shared" si="8"/>
        <v>#DIV/0!</v>
      </c>
      <c r="AG24" s="7" t="e">
        <f t="shared" si="9"/>
        <v>#DIV/0!</v>
      </c>
    </row>
    <row r="25" spans="1:58" x14ac:dyDescent="0.35">
      <c r="A25">
        <v>14</v>
      </c>
      <c r="B25">
        <v>9</v>
      </c>
      <c r="C25" t="s">
        <v>131</v>
      </c>
      <c r="D25" t="s">
        <v>24</v>
      </c>
      <c r="E25" t="s">
        <v>66</v>
      </c>
      <c r="G25">
        <v>0.3</v>
      </c>
      <c r="H25">
        <v>0.3</v>
      </c>
      <c r="I25">
        <v>2594</v>
      </c>
      <c r="J25">
        <v>4598</v>
      </c>
      <c r="L25">
        <v>3802</v>
      </c>
      <c r="M25">
        <v>4.8979999999999997</v>
      </c>
      <c r="N25">
        <v>8.4629999999999992</v>
      </c>
      <c r="O25">
        <v>3.5649999999999999</v>
      </c>
      <c r="Q25">
        <v>0.71899999999999997</v>
      </c>
      <c r="R25">
        <v>1</v>
      </c>
      <c r="S25">
        <v>0</v>
      </c>
      <c r="T25">
        <v>0</v>
      </c>
      <c r="V25">
        <v>0</v>
      </c>
      <c r="Y25" s="4">
        <v>43881</v>
      </c>
      <c r="Z25" s="3">
        <v>0.52670138888888884</v>
      </c>
      <c r="AB25">
        <v>1</v>
      </c>
      <c r="AD25" s="7">
        <f t="shared" si="6"/>
        <v>5.0666018494799197</v>
      </c>
      <c r="AE25" s="7">
        <f t="shared" si="7"/>
        <v>7.612493012893359</v>
      </c>
      <c r="AF25" s="7">
        <f t="shared" si="8"/>
        <v>2.5458911634134394</v>
      </c>
      <c r="AG25" s="7">
        <f t="shared" si="9"/>
        <v>0.65475164469956171</v>
      </c>
      <c r="AJ25">
        <f>ABS(100*(AD25-AD26)/(AVERAGE(AD25:AD26)))</f>
        <v>0.71624167571187236</v>
      </c>
      <c r="AO25">
        <f>ABS(100*(AE25-AE26)/(AVERAGE(AE25:AE26)))</f>
        <v>1.2618632390991436</v>
      </c>
      <c r="AT25">
        <f>ABS(100*(AF25-AF26)/(AVERAGE(AF25:AF26)))</f>
        <v>2.3388685410999339</v>
      </c>
      <c r="AY25">
        <f>ABS(100*(AG25-AG26)/(AVERAGE(AG25:AG26)))</f>
        <v>0.99752327664781892</v>
      </c>
      <c r="BC25" s="7">
        <f>AVERAGE(AD25:AD26)</f>
        <v>5.0848116194549071</v>
      </c>
      <c r="BD25" s="7">
        <f>AVERAGE(AE25:AE26)</f>
        <v>7.6608275965189767</v>
      </c>
      <c r="BE25" s="7">
        <f>AVERAGE(AF25:AF26)</f>
        <v>2.5760159770640692</v>
      </c>
      <c r="BF25" s="7">
        <f>AVERAGE(AG25:AG26)</f>
        <v>0.65803366418376752</v>
      </c>
    </row>
    <row r="26" spans="1:58" x14ac:dyDescent="0.35">
      <c r="A26">
        <v>15</v>
      </c>
      <c r="B26">
        <v>9</v>
      </c>
      <c r="C26" t="s">
        <v>131</v>
      </c>
      <c r="D26" t="s">
        <v>24</v>
      </c>
      <c r="E26" t="s">
        <v>66</v>
      </c>
      <c r="G26">
        <v>0.3</v>
      </c>
      <c r="H26">
        <v>0.3</v>
      </c>
      <c r="I26">
        <v>2613</v>
      </c>
      <c r="J26">
        <v>4657</v>
      </c>
      <c r="L26">
        <v>3841</v>
      </c>
      <c r="M26">
        <v>4.9320000000000004</v>
      </c>
      <c r="N26">
        <v>8.57</v>
      </c>
      <c r="O26">
        <v>3.6379999999999999</v>
      </c>
      <c r="Q26">
        <v>0.72599999999999998</v>
      </c>
      <c r="R26">
        <v>1</v>
      </c>
      <c r="S26">
        <v>0</v>
      </c>
      <c r="T26">
        <v>0</v>
      </c>
      <c r="V26">
        <v>0</v>
      </c>
      <c r="Y26" s="4">
        <v>43881</v>
      </c>
      <c r="Z26" s="3">
        <v>0.53243055555555563</v>
      </c>
      <c r="AB26">
        <v>1</v>
      </c>
      <c r="AD26" s="7">
        <f t="shared" si="6"/>
        <v>5.1030213894298955</v>
      </c>
      <c r="AE26" s="7">
        <f t="shared" si="7"/>
        <v>7.7091621801445944</v>
      </c>
      <c r="AF26" s="7">
        <f t="shared" si="8"/>
        <v>2.606140790714699</v>
      </c>
      <c r="AG26" s="7">
        <f t="shared" si="9"/>
        <v>0.66131568366797333</v>
      </c>
    </row>
    <row r="27" spans="1:58" x14ac:dyDescent="0.35">
      <c r="A27">
        <v>16</v>
      </c>
      <c r="B27">
        <v>10</v>
      </c>
      <c r="C27" t="s">
        <v>132</v>
      </c>
      <c r="D27" t="s">
        <v>24</v>
      </c>
      <c r="E27" t="s">
        <v>66</v>
      </c>
      <c r="G27">
        <v>0.3</v>
      </c>
      <c r="H27">
        <v>0.3</v>
      </c>
      <c r="I27">
        <v>1861</v>
      </c>
      <c r="J27">
        <v>5104</v>
      </c>
      <c r="L27">
        <v>2304</v>
      </c>
      <c r="M27">
        <v>3.5640000000000001</v>
      </c>
      <c r="N27">
        <v>9.3829999999999991</v>
      </c>
      <c r="O27">
        <v>5.819</v>
      </c>
      <c r="Q27">
        <v>0.432</v>
      </c>
      <c r="R27">
        <v>1</v>
      </c>
      <c r="S27">
        <v>0</v>
      </c>
      <c r="T27">
        <v>0</v>
      </c>
      <c r="V27">
        <v>0</v>
      </c>
      <c r="Y27" s="4">
        <v>43881</v>
      </c>
      <c r="Z27" s="3">
        <v>0.54248842592592594</v>
      </c>
      <c r="AB27">
        <v>1</v>
      </c>
      <c r="AD27" s="7">
        <f t="shared" si="6"/>
        <v>3.6615743345677085</v>
      </c>
      <c r="AE27" s="7">
        <f t="shared" si="7"/>
        <v>8.4415540066073529</v>
      </c>
      <c r="AF27" s="7">
        <f t="shared" si="8"/>
        <v>4.7799796720396444</v>
      </c>
      <c r="AG27" s="7">
        <f t="shared" si="9"/>
        <v>0.40262522483595425</v>
      </c>
      <c r="AJ27">
        <f>ABS(100*(AD27-AD28)/(AVERAGE(AD27:AD28)))</f>
        <v>2.4305283990254254</v>
      </c>
      <c r="AO27">
        <f>ABS(100*(AE27-AE28)/(AVERAGE(AE27:AE28)))</f>
        <v>2.0744793606061198</v>
      </c>
      <c r="AT27">
        <f>ABS(100*(AF27-AF28)/(AVERAGE(AF27:AF28)))</f>
        <v>1.8008683741583842</v>
      </c>
      <c r="AY27">
        <f>ABS(100*(AG27-AG28)/(AVERAGE(AG27:AG28)))</f>
        <v>0.45877620459075807</v>
      </c>
      <c r="BC27" s="7">
        <f>AVERAGE(AD27:AD28)</f>
        <v>3.7066195550321517</v>
      </c>
      <c r="BD27" s="7">
        <f>AVERAGE(AE27:AE28)</f>
        <v>8.5300308715491617</v>
      </c>
      <c r="BE27" s="7">
        <f>AVERAGE(AF27:AF28)</f>
        <v>4.8234113165170101</v>
      </c>
      <c r="BF27" s="7">
        <f>AVERAGE(AG27:AG28)</f>
        <v>0.40355092263919179</v>
      </c>
    </row>
    <row r="28" spans="1:58" x14ac:dyDescent="0.35">
      <c r="A28">
        <v>17</v>
      </c>
      <c r="B28">
        <v>10</v>
      </c>
      <c r="C28" t="s">
        <v>132</v>
      </c>
      <c r="D28" t="s">
        <v>24</v>
      </c>
      <c r="E28" t="s">
        <v>66</v>
      </c>
      <c r="G28">
        <v>0.3</v>
      </c>
      <c r="H28">
        <v>0.3</v>
      </c>
      <c r="I28">
        <v>1908</v>
      </c>
      <c r="J28">
        <v>5212</v>
      </c>
      <c r="L28">
        <v>2315</v>
      </c>
      <c r="M28">
        <v>3.65</v>
      </c>
      <c r="N28">
        <v>9.58</v>
      </c>
      <c r="O28">
        <v>5.93</v>
      </c>
      <c r="Q28">
        <v>0.434</v>
      </c>
      <c r="R28">
        <v>1</v>
      </c>
      <c r="S28">
        <v>0</v>
      </c>
      <c r="T28">
        <v>0</v>
      </c>
      <c r="V28">
        <v>0</v>
      </c>
      <c r="Y28" s="4">
        <v>43881</v>
      </c>
      <c r="Z28" s="3">
        <v>0.54825231481481485</v>
      </c>
      <c r="AB28">
        <v>1</v>
      </c>
      <c r="AD28" s="7">
        <f t="shared" si="6"/>
        <v>3.7516647754965948</v>
      </c>
      <c r="AE28" s="7">
        <f t="shared" si="7"/>
        <v>8.6185077364909706</v>
      </c>
      <c r="AF28" s="7">
        <f t="shared" si="8"/>
        <v>4.8668429609943757</v>
      </c>
      <c r="AG28" s="7">
        <f t="shared" si="9"/>
        <v>0.40447662044242932</v>
      </c>
    </row>
    <row r="29" spans="1:58" x14ac:dyDescent="0.35">
      <c r="A29">
        <v>18</v>
      </c>
      <c r="B29">
        <v>11</v>
      </c>
      <c r="C29" t="s">
        <v>133</v>
      </c>
      <c r="D29" t="s">
        <v>24</v>
      </c>
      <c r="E29" t="s">
        <v>66</v>
      </c>
      <c r="G29">
        <v>0.3</v>
      </c>
      <c r="H29">
        <v>0.3</v>
      </c>
      <c r="I29">
        <v>1449</v>
      </c>
      <c r="J29">
        <v>4018</v>
      </c>
      <c r="L29">
        <v>1291</v>
      </c>
      <c r="M29">
        <v>2.8130000000000002</v>
      </c>
      <c r="N29">
        <v>7.4029999999999996</v>
      </c>
      <c r="O29">
        <v>4.59</v>
      </c>
      <c r="Q29">
        <v>0.23300000000000001</v>
      </c>
      <c r="R29">
        <v>1</v>
      </c>
      <c r="S29">
        <v>0</v>
      </c>
      <c r="T29">
        <v>0</v>
      </c>
      <c r="V29">
        <v>0</v>
      </c>
      <c r="Y29" s="4">
        <v>43881</v>
      </c>
      <c r="Z29" s="3">
        <v>0.55820601851851859</v>
      </c>
      <c r="AB29">
        <v>1</v>
      </c>
      <c r="AD29" s="7">
        <f t="shared" si="6"/>
        <v>2.8718453630208716</v>
      </c>
      <c r="AE29" s="7">
        <f t="shared" si="7"/>
        <v>6.6621859449998464</v>
      </c>
      <c r="AF29" s="7">
        <f t="shared" si="8"/>
        <v>3.7903405819789748</v>
      </c>
      <c r="AG29" s="7">
        <f t="shared" si="9"/>
        <v>0.23212852034874831</v>
      </c>
      <c r="AJ29">
        <f>ABS(100*(AD29-AD30)/(AVERAGE(AD29:AD30)))</f>
        <v>1.886492582767713</v>
      </c>
      <c r="AO29">
        <f>ABS(100*(AE29-AE30)/(AVERAGE(AE29:AE30)))</f>
        <v>1.2123834681531132</v>
      </c>
      <c r="AT29">
        <f>ABS(100*(AF29-AF30)/(AVERAGE(AF29:AF30)))</f>
        <v>0.70461805233673436</v>
      </c>
      <c r="AY29">
        <f>ABS(100*(AG29-AG30)/(AVERAGE(AG29:AG30)))</f>
        <v>2.7178126514256467</v>
      </c>
      <c r="BC29" s="7">
        <f>AVERAGE(AD29:AD30)</f>
        <v>2.8450099125314159</v>
      </c>
      <c r="BD29" s="7">
        <f>AVERAGE(AE29:AE30)</f>
        <v>6.6220436636836553</v>
      </c>
      <c r="BE29" s="7">
        <f>AVERAGE(AF29:AF30)</f>
        <v>3.7770337511522398</v>
      </c>
      <c r="BF29" s="7">
        <f>AVERAGE(AG29:AG30)</f>
        <v>0.2353263854872053</v>
      </c>
    </row>
    <row r="30" spans="1:58" x14ac:dyDescent="0.35">
      <c r="A30">
        <v>19</v>
      </c>
      <c r="B30">
        <v>11</v>
      </c>
      <c r="C30" t="s">
        <v>133</v>
      </c>
      <c r="D30" t="s">
        <v>24</v>
      </c>
      <c r="E30" t="s">
        <v>66</v>
      </c>
      <c r="G30">
        <v>0.3</v>
      </c>
      <c r="H30">
        <v>0.3</v>
      </c>
      <c r="I30">
        <v>1421</v>
      </c>
      <c r="J30">
        <v>3969</v>
      </c>
      <c r="L30">
        <v>1329</v>
      </c>
      <c r="M30">
        <v>2.7629999999999999</v>
      </c>
      <c r="N30">
        <v>7.3129999999999997</v>
      </c>
      <c r="O30">
        <v>4.55</v>
      </c>
      <c r="Q30">
        <v>0.24</v>
      </c>
      <c r="R30">
        <v>1</v>
      </c>
      <c r="S30">
        <v>0</v>
      </c>
      <c r="T30">
        <v>0</v>
      </c>
      <c r="V30">
        <v>0</v>
      </c>
      <c r="Y30" s="4">
        <v>43881</v>
      </c>
      <c r="Z30" s="3">
        <v>0.56388888888888888</v>
      </c>
      <c r="AB30">
        <v>1</v>
      </c>
      <c r="AD30" s="7">
        <f t="shared" si="6"/>
        <v>2.8181744620419602</v>
      </c>
      <c r="AE30" s="7">
        <f t="shared" si="7"/>
        <v>6.581901382367465</v>
      </c>
      <c r="AF30" s="7">
        <f t="shared" si="8"/>
        <v>3.7637269203255048</v>
      </c>
      <c r="AG30" s="7">
        <f t="shared" si="9"/>
        <v>0.23852425062566227</v>
      </c>
    </row>
    <row r="31" spans="1:58" x14ac:dyDescent="0.35">
      <c r="A31">
        <v>20</v>
      </c>
      <c r="B31">
        <v>12</v>
      </c>
      <c r="C31" t="s">
        <v>134</v>
      </c>
      <c r="D31" t="s">
        <v>24</v>
      </c>
      <c r="E31" t="s">
        <v>66</v>
      </c>
      <c r="G31">
        <v>0.3</v>
      </c>
      <c r="H31">
        <v>0.3</v>
      </c>
      <c r="I31">
        <v>1333</v>
      </c>
      <c r="J31">
        <v>3529</v>
      </c>
      <c r="L31">
        <v>1294</v>
      </c>
      <c r="M31">
        <v>2.6030000000000002</v>
      </c>
      <c r="N31">
        <v>6.5090000000000003</v>
      </c>
      <c r="O31">
        <v>3.9060000000000001</v>
      </c>
      <c r="Q31">
        <v>0.23300000000000001</v>
      </c>
      <c r="R31">
        <v>1</v>
      </c>
      <c r="S31">
        <v>0</v>
      </c>
      <c r="T31">
        <v>0</v>
      </c>
      <c r="V31">
        <v>0</v>
      </c>
      <c r="Y31" s="4">
        <v>43881</v>
      </c>
      <c r="Z31" s="3">
        <v>0.57377314814814817</v>
      </c>
      <c r="AB31">
        <v>1</v>
      </c>
      <c r="AD31" s="7">
        <f t="shared" si="6"/>
        <v>2.6494944875368107</v>
      </c>
      <c r="AE31" s="7">
        <f t="shared" si="7"/>
        <v>5.8609787791379047</v>
      </c>
      <c r="AF31" s="7">
        <f t="shared" si="8"/>
        <v>3.2114842916010939</v>
      </c>
      <c r="AG31" s="7">
        <f t="shared" si="9"/>
        <v>0.23263344642324155</v>
      </c>
      <c r="AJ31">
        <f>ABS(100*(AD31-AD32)/(AVERAGE(AD31:AD32)))</f>
        <v>3.5339958476830033</v>
      </c>
      <c r="AO31">
        <f>ABS(100*(AE31-AE32)/(AVERAGE(AE31:AE32)))</f>
        <v>1.2777332172080991</v>
      </c>
      <c r="AT31">
        <f>ABS(100*(AF31-AF32)/(AVERAGE(AF31:AF32)))</f>
        <v>5.0794439282534078</v>
      </c>
      <c r="AY31">
        <f>ABS(100*(AG31-AG32)/(AVERAGE(AG31:AG32)))</f>
        <v>0.94498500564142651</v>
      </c>
      <c r="BC31" s="7">
        <f>AVERAGE(AD31:AD32)</f>
        <v>2.6034908581263156</v>
      </c>
      <c r="BD31" s="7">
        <f>AVERAGE(AE31:AE32)</f>
        <v>5.8986633697612678</v>
      </c>
      <c r="BE31" s="7">
        <f>AVERAGE(AF31:AF32)</f>
        <v>3.2951725116349522</v>
      </c>
      <c r="BF31" s="7">
        <f>AVERAGE(AG31:AG32)</f>
        <v>0.23153943992850629</v>
      </c>
    </row>
    <row r="32" spans="1:58" x14ac:dyDescent="0.35">
      <c r="A32">
        <v>21</v>
      </c>
      <c r="B32">
        <v>12</v>
      </c>
      <c r="C32" t="s">
        <v>134</v>
      </c>
      <c r="D32" t="s">
        <v>24</v>
      </c>
      <c r="E32" t="s">
        <v>66</v>
      </c>
      <c r="G32">
        <v>0.3</v>
      </c>
      <c r="H32">
        <v>0.3</v>
      </c>
      <c r="I32">
        <v>1285</v>
      </c>
      <c r="J32">
        <v>3575</v>
      </c>
      <c r="L32">
        <v>1281</v>
      </c>
      <c r="M32">
        <v>2.5150000000000001</v>
      </c>
      <c r="N32">
        <v>6.593</v>
      </c>
      <c r="O32">
        <v>4.0780000000000003</v>
      </c>
      <c r="Q32">
        <v>0.23100000000000001</v>
      </c>
      <c r="R32">
        <v>1</v>
      </c>
      <c r="S32">
        <v>0</v>
      </c>
      <c r="T32">
        <v>0</v>
      </c>
      <c r="V32">
        <v>0</v>
      </c>
      <c r="Y32" s="4">
        <v>43881</v>
      </c>
      <c r="Z32" s="3">
        <v>0.57931712962962967</v>
      </c>
      <c r="AB32">
        <v>1</v>
      </c>
      <c r="AD32" s="7">
        <f t="shared" si="6"/>
        <v>2.5574872287158201</v>
      </c>
      <c r="AE32" s="7">
        <f t="shared" si="7"/>
        <v>5.936347960384631</v>
      </c>
      <c r="AF32" s="7">
        <f t="shared" si="8"/>
        <v>3.3788607316688108</v>
      </c>
      <c r="AG32" s="7">
        <f t="shared" si="9"/>
        <v>0.23044543343377102</v>
      </c>
    </row>
    <row r="33" spans="1:58" x14ac:dyDescent="0.35">
      <c r="A33">
        <v>22</v>
      </c>
      <c r="B33">
        <v>13</v>
      </c>
      <c r="C33" t="s">
        <v>135</v>
      </c>
      <c r="D33" t="s">
        <v>24</v>
      </c>
      <c r="E33" t="s">
        <v>66</v>
      </c>
      <c r="G33">
        <v>0.3</v>
      </c>
      <c r="H33">
        <v>0.3</v>
      </c>
      <c r="I33">
        <v>1759</v>
      </c>
      <c r="J33">
        <v>3204</v>
      </c>
      <c r="L33">
        <v>2783</v>
      </c>
      <c r="M33">
        <v>3.3780000000000001</v>
      </c>
      <c r="N33">
        <v>5.9130000000000003</v>
      </c>
      <c r="O33">
        <v>2.5339999999999998</v>
      </c>
      <c r="Q33">
        <v>0.52500000000000002</v>
      </c>
      <c r="R33">
        <v>1</v>
      </c>
      <c r="S33">
        <v>0</v>
      </c>
      <c r="T33">
        <v>0</v>
      </c>
      <c r="V33">
        <v>0</v>
      </c>
      <c r="Y33" s="4">
        <v>43881</v>
      </c>
      <c r="Z33" s="3">
        <v>0.58915509259259258</v>
      </c>
      <c r="AB33">
        <v>1</v>
      </c>
      <c r="AD33" s="7">
        <f t="shared" si="6"/>
        <v>3.4660589095731029</v>
      </c>
      <c r="AE33" s="7">
        <f t="shared" si="7"/>
        <v>5.328479129025161</v>
      </c>
      <c r="AF33" s="7">
        <f t="shared" si="8"/>
        <v>1.862420219452058</v>
      </c>
      <c r="AG33" s="7">
        <f t="shared" si="9"/>
        <v>0.48324508806336941</v>
      </c>
      <c r="AJ33">
        <f>ABS(100*(AD33-AD34)/(AVERAGE(AD33:AD34)))</f>
        <v>0.55455861589106126</v>
      </c>
      <c r="AO33">
        <f>ABS(100*(AE33-AE34)/(AVERAGE(AE33:AE34)))</f>
        <v>2.1130312961966684</v>
      </c>
      <c r="AT33">
        <f>ABS(100*(AF33-AF34)/(AVERAGE(AF33:AF34)))</f>
        <v>5.0788582539207363</v>
      </c>
      <c r="AY33">
        <f>ABS(100*(AG33-AG34)/(AVERAGE(AG33:AG34)))</f>
        <v>2.3967433583970119</v>
      </c>
      <c r="BC33" s="7">
        <f>AVERAGE(AD33:AD34)</f>
        <v>3.4564748201125832</v>
      </c>
      <c r="BD33" s="7">
        <f>AVERAGE(AE33:AE34)</f>
        <v>5.2727714733210593</v>
      </c>
      <c r="BE33" s="7">
        <f>AVERAGE(AF33:AF34)</f>
        <v>1.8162966532084757</v>
      </c>
      <c r="BF33" s="7">
        <f>AVERAGE(AG33:AG34)</f>
        <v>0.47752259255244645</v>
      </c>
    </row>
    <row r="34" spans="1:58" x14ac:dyDescent="0.35">
      <c r="A34">
        <v>23</v>
      </c>
      <c r="B34">
        <v>13</v>
      </c>
      <c r="C34" t="s">
        <v>135</v>
      </c>
      <c r="D34" t="s">
        <v>24</v>
      </c>
      <c r="E34" t="s">
        <v>66</v>
      </c>
      <c r="G34">
        <v>0.3</v>
      </c>
      <c r="H34">
        <v>0.3</v>
      </c>
      <c r="I34">
        <v>1749</v>
      </c>
      <c r="J34">
        <v>3136</v>
      </c>
      <c r="L34">
        <v>2715</v>
      </c>
      <c r="M34">
        <v>3.36</v>
      </c>
      <c r="N34">
        <v>5.7880000000000003</v>
      </c>
      <c r="O34">
        <v>2.427</v>
      </c>
      <c r="Q34">
        <v>0.51200000000000001</v>
      </c>
      <c r="R34">
        <v>1</v>
      </c>
      <c r="S34">
        <v>0</v>
      </c>
      <c r="T34">
        <v>0</v>
      </c>
      <c r="V34">
        <v>0</v>
      </c>
      <c r="Y34" s="4">
        <v>43881</v>
      </c>
      <c r="Z34" s="3">
        <v>0.59483796296296299</v>
      </c>
      <c r="AB34">
        <v>1</v>
      </c>
      <c r="AD34" s="7">
        <f t="shared" si="6"/>
        <v>3.4468907306520635</v>
      </c>
      <c r="AE34" s="7">
        <f t="shared" si="7"/>
        <v>5.2170638176169568</v>
      </c>
      <c r="AF34" s="7">
        <f t="shared" si="8"/>
        <v>1.7701730869648933</v>
      </c>
      <c r="AG34" s="7">
        <f t="shared" si="9"/>
        <v>0.47180009704152343</v>
      </c>
    </row>
    <row r="35" spans="1:58" x14ac:dyDescent="0.35">
      <c r="A35">
        <v>24</v>
      </c>
      <c r="B35">
        <v>14</v>
      </c>
      <c r="C35" t="s">
        <v>136</v>
      </c>
      <c r="D35" t="s">
        <v>24</v>
      </c>
      <c r="E35" t="s">
        <v>66</v>
      </c>
      <c r="G35">
        <v>0.3</v>
      </c>
      <c r="H35">
        <v>0.3</v>
      </c>
      <c r="I35">
        <v>1795</v>
      </c>
      <c r="J35">
        <v>2906</v>
      </c>
      <c r="L35">
        <v>1153</v>
      </c>
      <c r="M35">
        <v>3.4430000000000001</v>
      </c>
      <c r="N35">
        <v>5.3659999999999997</v>
      </c>
      <c r="O35">
        <v>1.923</v>
      </c>
      <c r="Q35">
        <v>0.20499999999999999</v>
      </c>
      <c r="R35">
        <v>1</v>
      </c>
      <c r="S35">
        <v>0</v>
      </c>
      <c r="T35">
        <v>0</v>
      </c>
      <c r="V35">
        <v>0</v>
      </c>
      <c r="Y35" s="4">
        <v>43881</v>
      </c>
      <c r="Z35" s="3">
        <v>0.60476851851851854</v>
      </c>
      <c r="AB35">
        <v>1</v>
      </c>
      <c r="AD35" s="7">
        <f t="shared" si="6"/>
        <v>3.535064353688846</v>
      </c>
      <c r="AE35" s="7">
        <f t="shared" si="7"/>
        <v>4.8402179113833235</v>
      </c>
      <c r="AF35" s="7">
        <f t="shared" si="8"/>
        <v>1.3051535576944775</v>
      </c>
      <c r="AG35" s="7">
        <f t="shared" si="9"/>
        <v>0.20890192092206089</v>
      </c>
      <c r="AJ35">
        <f>ABS(100*(AD35-AD36)/(AVERAGE(AD35:AD36)))</f>
        <v>1.9159857846360766</v>
      </c>
      <c r="AO35">
        <f>ABS(100*(AE35-AE36)/(AVERAGE(AE35:AE36)))</f>
        <v>1.9774599403388324</v>
      </c>
      <c r="AT35">
        <f>ABS(100*(AF35-AF36)/(AVERAGE(AF35:AF36)))</f>
        <v>11.806341874094469</v>
      </c>
      <c r="AY35">
        <f>ABS(100*(AG35-AG36)/(AVERAGE(AG35:AG36)))</f>
        <v>3.4832635417777316</v>
      </c>
      <c r="BC35" s="7">
        <f>AVERAGE(AD35:AD36)</f>
        <v>3.5015200405770264</v>
      </c>
      <c r="BD35" s="7">
        <f>AVERAGE(AE35:AE36)</f>
        <v>4.8885524950089412</v>
      </c>
      <c r="BE35" s="7">
        <f>AVERAGE(AF35:AF36)</f>
        <v>1.3870324544319153</v>
      </c>
      <c r="BF35" s="7">
        <f>AVERAGE(AG35:AG36)</f>
        <v>0.21260471213501106</v>
      </c>
    </row>
    <row r="36" spans="1:58" x14ac:dyDescent="0.35">
      <c r="A36">
        <v>25</v>
      </c>
      <c r="B36">
        <v>14</v>
      </c>
      <c r="C36" t="s">
        <v>136</v>
      </c>
      <c r="D36" t="s">
        <v>24</v>
      </c>
      <c r="E36" t="s">
        <v>66</v>
      </c>
      <c r="G36">
        <v>0.3</v>
      </c>
      <c r="H36">
        <v>0.3</v>
      </c>
      <c r="I36">
        <v>1760</v>
      </c>
      <c r="J36">
        <v>2965</v>
      </c>
      <c r="L36">
        <v>1197</v>
      </c>
      <c r="M36">
        <v>3.379</v>
      </c>
      <c r="N36">
        <v>5.4749999999999996</v>
      </c>
      <c r="O36">
        <v>2.0950000000000002</v>
      </c>
      <c r="Q36">
        <v>0.214</v>
      </c>
      <c r="R36">
        <v>1</v>
      </c>
      <c r="S36">
        <v>0</v>
      </c>
      <c r="T36">
        <v>0</v>
      </c>
      <c r="V36">
        <v>0</v>
      </c>
      <c r="Y36" s="4">
        <v>43881</v>
      </c>
      <c r="Z36" s="3">
        <v>0.61041666666666672</v>
      </c>
      <c r="AB36">
        <v>1</v>
      </c>
      <c r="AD36" s="7">
        <f t="shared" si="6"/>
        <v>3.4679757274652068</v>
      </c>
      <c r="AE36" s="7">
        <f t="shared" si="7"/>
        <v>4.9368870786345598</v>
      </c>
      <c r="AF36" s="7">
        <f t="shared" si="8"/>
        <v>1.468911351169353</v>
      </c>
      <c r="AG36" s="7">
        <f t="shared" si="9"/>
        <v>0.21630750334796123</v>
      </c>
    </row>
    <row r="37" spans="1:58" x14ac:dyDescent="0.35">
      <c r="A37">
        <v>26</v>
      </c>
      <c r="B37">
        <v>15</v>
      </c>
      <c r="C37" t="s">
        <v>137</v>
      </c>
      <c r="D37" t="s">
        <v>24</v>
      </c>
      <c r="E37" t="s">
        <v>66</v>
      </c>
      <c r="G37">
        <v>0.3</v>
      </c>
      <c r="H37">
        <v>0.3</v>
      </c>
      <c r="I37">
        <v>2053</v>
      </c>
      <c r="J37">
        <v>4797</v>
      </c>
      <c r="L37">
        <v>2060</v>
      </c>
      <c r="M37">
        <v>3.9129999999999998</v>
      </c>
      <c r="N37">
        <v>8.8249999999999993</v>
      </c>
      <c r="O37">
        <v>4.9119999999999999</v>
      </c>
      <c r="Q37">
        <v>0.38400000000000001</v>
      </c>
      <c r="R37">
        <v>1</v>
      </c>
      <c r="S37">
        <v>0</v>
      </c>
      <c r="T37">
        <v>0</v>
      </c>
      <c r="V37">
        <v>0</v>
      </c>
      <c r="Y37" s="4">
        <v>43881</v>
      </c>
      <c r="Z37" s="3">
        <v>0.62050925925925926</v>
      </c>
      <c r="AB37">
        <v>1</v>
      </c>
      <c r="AD37" s="7">
        <f t="shared" si="6"/>
        <v>4.0296033698516709</v>
      </c>
      <c r="AE37" s="7">
        <f t="shared" si="7"/>
        <v>7.938546644808544</v>
      </c>
      <c r="AF37" s="7">
        <f t="shared" si="8"/>
        <v>3.9089432749568731</v>
      </c>
      <c r="AG37" s="7">
        <f t="shared" si="9"/>
        <v>0.36155790411050681</v>
      </c>
      <c r="AJ37">
        <f>ABS(100*(AD37-AD38)/(AVERAGE(AD37:AD38)))</f>
        <v>2.7486624617605853</v>
      </c>
      <c r="AO37">
        <f>ABS(100*(AE37-AE38)/(AVERAGE(AE37:AE38)))</f>
        <v>0.6377779914925078</v>
      </c>
      <c r="AT37">
        <f>ABS(100*(AF37-AF38)/(AVERAGE(AF37:AF38)))</f>
        <v>4.0123376571997307</v>
      </c>
      <c r="AY37">
        <f>ABS(100*(AG37-AG38)/(AVERAGE(AG37:AG38)))</f>
        <v>1.7847219503770502</v>
      </c>
      <c r="BC37" s="7">
        <f>AVERAGE(AD37:AD38)</f>
        <v>3.9749740599267076</v>
      </c>
      <c r="BD37" s="7">
        <f>AVERAGE(AE37:AE38)</f>
        <v>7.9639427819677673</v>
      </c>
      <c r="BE37" s="7">
        <f>AVERAGE(AF37:AF38)</f>
        <v>3.9889687220410592</v>
      </c>
      <c r="BF37" s="7">
        <f>AVERAGE(AG37:AG38)</f>
        <v>0.35836003897204982</v>
      </c>
    </row>
    <row r="38" spans="1:58" x14ac:dyDescent="0.35">
      <c r="A38">
        <v>27</v>
      </c>
      <c r="B38">
        <v>15</v>
      </c>
      <c r="C38" t="s">
        <v>137</v>
      </c>
      <c r="D38" t="s">
        <v>24</v>
      </c>
      <c r="E38" t="s">
        <v>66</v>
      </c>
      <c r="G38">
        <v>0.3</v>
      </c>
      <c r="H38">
        <v>0.3</v>
      </c>
      <c r="I38">
        <v>1996</v>
      </c>
      <c r="J38">
        <v>4828</v>
      </c>
      <c r="L38">
        <v>2022</v>
      </c>
      <c r="M38">
        <v>3.81</v>
      </c>
      <c r="N38">
        <v>8.8810000000000002</v>
      </c>
      <c r="O38">
        <v>5.0709999999999997</v>
      </c>
      <c r="Q38">
        <v>0.377</v>
      </c>
      <c r="R38">
        <v>1</v>
      </c>
      <c r="S38">
        <v>0</v>
      </c>
      <c r="T38">
        <v>0</v>
      </c>
      <c r="V38">
        <v>0</v>
      </c>
      <c r="Y38" s="4">
        <v>43881</v>
      </c>
      <c r="Z38" s="3">
        <v>0.62626157407407412</v>
      </c>
      <c r="AB38">
        <v>1</v>
      </c>
      <c r="AD38" s="7">
        <f t="shared" si="6"/>
        <v>3.9203447500017448</v>
      </c>
      <c r="AE38" s="7">
        <f t="shared" si="7"/>
        <v>7.9893389191269906</v>
      </c>
      <c r="AF38" s="7">
        <f t="shared" si="8"/>
        <v>4.0689941691252454</v>
      </c>
      <c r="AG38" s="7">
        <f t="shared" si="9"/>
        <v>0.35516217383359289</v>
      </c>
    </row>
    <row r="39" spans="1:58" x14ac:dyDescent="0.35">
      <c r="A39">
        <v>28</v>
      </c>
      <c r="B39">
        <v>16</v>
      </c>
      <c r="C39" t="s">
        <v>138</v>
      </c>
      <c r="D39" t="s">
        <v>24</v>
      </c>
      <c r="E39" t="s">
        <v>66</v>
      </c>
      <c r="G39">
        <v>0.3</v>
      </c>
      <c r="H39">
        <v>0.3</v>
      </c>
      <c r="I39">
        <v>1312</v>
      </c>
      <c r="J39">
        <v>3510</v>
      </c>
      <c r="L39">
        <v>1270</v>
      </c>
      <c r="M39">
        <v>2.5640000000000001</v>
      </c>
      <c r="N39">
        <v>6.4729999999999999</v>
      </c>
      <c r="O39">
        <v>3.9079999999999999</v>
      </c>
      <c r="Q39">
        <v>0.22900000000000001</v>
      </c>
      <c r="R39">
        <v>1</v>
      </c>
      <c r="S39">
        <v>0</v>
      </c>
      <c r="T39">
        <v>0</v>
      </c>
      <c r="V39">
        <v>0</v>
      </c>
      <c r="Y39" s="4">
        <v>43881</v>
      </c>
      <c r="Z39" s="3">
        <v>0.63605324074074077</v>
      </c>
      <c r="AB39">
        <v>1</v>
      </c>
      <c r="AD39" s="7">
        <f t="shared" si="6"/>
        <v>2.6092413118026276</v>
      </c>
      <c r="AE39" s="7">
        <f t="shared" si="7"/>
        <v>5.8298480303620828</v>
      </c>
      <c r="AF39" s="7">
        <f t="shared" si="8"/>
        <v>3.2206067185594551</v>
      </c>
      <c r="AG39" s="7">
        <f t="shared" si="9"/>
        <v>0.2285940378272959</v>
      </c>
      <c r="AJ39">
        <f>ABS(100*(AD39-AD40)/(AVERAGE(AD39:AD40)))</f>
        <v>1.1823511409177905</v>
      </c>
      <c r="AO39">
        <f>ABS(100*(AE39-AE40)/(AVERAGE(AE39:AE40)))</f>
        <v>0.83960106044694649</v>
      </c>
      <c r="AT39">
        <f>ABS(100*(AF39-AF40)/(AVERAGE(AF39:AF40)))</f>
        <v>2.4481660890083945</v>
      </c>
      <c r="AY39">
        <f>ABS(100*(AG39-AG40)/(AVERAGE(AG39:AG40)))</f>
        <v>1.8239079557329272</v>
      </c>
      <c r="BC39" s="7">
        <f>AVERAGE(AD39:AD40)</f>
        <v>2.5939067686657955</v>
      </c>
      <c r="BD39" s="7">
        <f>AVERAGE(AE39:AE40)</f>
        <v>5.8544249372903625</v>
      </c>
      <c r="BE39" s="7">
        <f>AVERAGE(AF39:AF40)</f>
        <v>3.260518168624567</v>
      </c>
      <c r="BF39" s="7">
        <f>AVERAGE(AG39:AG40)</f>
        <v>0.2306978964710176</v>
      </c>
    </row>
    <row r="40" spans="1:58" x14ac:dyDescent="0.35">
      <c r="A40">
        <v>29</v>
      </c>
      <c r="B40">
        <v>16</v>
      </c>
      <c r="C40" t="s">
        <v>138</v>
      </c>
      <c r="D40" t="s">
        <v>24</v>
      </c>
      <c r="E40" t="s">
        <v>66</v>
      </c>
      <c r="G40">
        <v>0.3</v>
      </c>
      <c r="H40">
        <v>0.3</v>
      </c>
      <c r="I40">
        <v>1296</v>
      </c>
      <c r="J40">
        <v>3540</v>
      </c>
      <c r="L40">
        <v>1295</v>
      </c>
      <c r="M40">
        <v>2.5350000000000001</v>
      </c>
      <c r="N40">
        <v>6.5289999999999999</v>
      </c>
      <c r="O40">
        <v>3.9940000000000002</v>
      </c>
      <c r="Q40">
        <v>0.23300000000000001</v>
      </c>
      <c r="R40">
        <v>1</v>
      </c>
      <c r="S40">
        <v>0</v>
      </c>
      <c r="T40">
        <v>0</v>
      </c>
      <c r="V40">
        <v>0</v>
      </c>
      <c r="Y40" s="4">
        <v>43881</v>
      </c>
      <c r="Z40" s="3">
        <v>0.64173611111111117</v>
      </c>
      <c r="AB40">
        <v>1</v>
      </c>
      <c r="AD40" s="7">
        <f t="shared" si="6"/>
        <v>2.5785722255289638</v>
      </c>
      <c r="AE40" s="7">
        <f t="shared" si="7"/>
        <v>5.8790018442186431</v>
      </c>
      <c r="AF40" s="7">
        <f t="shared" si="8"/>
        <v>3.3004296186896793</v>
      </c>
      <c r="AG40" s="7">
        <f t="shared" si="9"/>
        <v>0.2328017551147393</v>
      </c>
      <c r="BB40" s="2"/>
    </row>
    <row r="41" spans="1:58" x14ac:dyDescent="0.35">
      <c r="A41">
        <v>30</v>
      </c>
      <c r="B41">
        <v>17</v>
      </c>
      <c r="C41" t="s">
        <v>139</v>
      </c>
      <c r="D41" t="s">
        <v>24</v>
      </c>
      <c r="E41" t="s">
        <v>66</v>
      </c>
      <c r="G41">
        <v>0.3</v>
      </c>
      <c r="H41">
        <v>0.3</v>
      </c>
      <c r="I41">
        <v>1906</v>
      </c>
      <c r="J41">
        <v>5260</v>
      </c>
      <c r="L41">
        <v>2279</v>
      </c>
      <c r="M41">
        <v>3.6469999999999998</v>
      </c>
      <c r="N41">
        <v>9.6679999999999993</v>
      </c>
      <c r="O41">
        <v>6.0209999999999999</v>
      </c>
      <c r="Q41">
        <v>0.42699999999999999</v>
      </c>
      <c r="R41">
        <v>1</v>
      </c>
      <c r="S41">
        <v>0</v>
      </c>
      <c r="T41">
        <v>0</v>
      </c>
      <c r="V41">
        <v>0</v>
      </c>
      <c r="Y41" s="4">
        <v>43881</v>
      </c>
      <c r="Z41" s="3">
        <v>0.65188657407407413</v>
      </c>
      <c r="AB41">
        <v>1</v>
      </c>
      <c r="AD41" s="7">
        <f t="shared" si="6"/>
        <v>3.7478311397123871</v>
      </c>
      <c r="AE41" s="7">
        <f t="shared" si="7"/>
        <v>8.6971538386614675</v>
      </c>
      <c r="AF41" s="7">
        <f t="shared" si="8"/>
        <v>4.9493226989490804</v>
      </c>
      <c r="AG41" s="7">
        <f t="shared" si="9"/>
        <v>0.3984175075485108</v>
      </c>
      <c r="AJ41">
        <f>ABS(100*(AD41-AD42)/(AVERAGE(AD41:AD42)))</f>
        <v>0.91638687999741264</v>
      </c>
      <c r="AO41">
        <f>ABS(100*(AE41-AE42)/(AVERAGE(AE41:AE42)))</f>
        <v>0.76942918250574177</v>
      </c>
      <c r="AT41">
        <f>ABS(100*(AF41-AF42)/(AVERAGE(AF41:AF42)))</f>
        <v>0.65800232686520377</v>
      </c>
      <c r="AY41">
        <f>ABS(100*(AG41-AG42)/(AVERAGE(AG41:AG42)))</f>
        <v>4.0559838281438081</v>
      </c>
      <c r="BC41" s="7">
        <f>AVERAGE(AD41:AD42)</f>
        <v>3.7650825007413231</v>
      </c>
      <c r="BD41" s="7">
        <f>AVERAGE(AE41:AE42)</f>
        <v>8.7307422781301174</v>
      </c>
      <c r="BE41" s="7">
        <f>AVERAGE(AF41:AF42)</f>
        <v>4.9656597773887938</v>
      </c>
      <c r="BF41" s="7">
        <f>AVERAGE(AG41:AG42)</f>
        <v>0.40666463343189985</v>
      </c>
    </row>
    <row r="42" spans="1:58" x14ac:dyDescent="0.35">
      <c r="A42">
        <v>31</v>
      </c>
      <c r="B42">
        <v>17</v>
      </c>
      <c r="C42" t="s">
        <v>139</v>
      </c>
      <c r="D42" t="s">
        <v>24</v>
      </c>
      <c r="E42" t="s">
        <v>66</v>
      </c>
      <c r="G42">
        <v>0.3</v>
      </c>
      <c r="H42">
        <v>0.3</v>
      </c>
      <c r="I42">
        <v>1924</v>
      </c>
      <c r="J42">
        <v>5301</v>
      </c>
      <c r="L42">
        <v>2377</v>
      </c>
      <c r="M42">
        <v>3.6779999999999999</v>
      </c>
      <c r="N42">
        <v>9.7420000000000009</v>
      </c>
      <c r="O42">
        <v>6.0640000000000001</v>
      </c>
      <c r="Q42">
        <v>0.44600000000000001</v>
      </c>
      <c r="R42">
        <v>1</v>
      </c>
      <c r="S42">
        <v>0</v>
      </c>
      <c r="T42">
        <v>0</v>
      </c>
      <c r="V42">
        <v>0</v>
      </c>
      <c r="Y42" s="4">
        <v>43881</v>
      </c>
      <c r="Z42" s="3">
        <v>0.65775462962962961</v>
      </c>
      <c r="AB42">
        <v>1</v>
      </c>
      <c r="AD42" s="7">
        <f t="shared" si="6"/>
        <v>3.7823338617702591</v>
      </c>
      <c r="AE42" s="7">
        <f t="shared" si="7"/>
        <v>8.7643307175987673</v>
      </c>
      <c r="AF42" s="7">
        <f t="shared" si="8"/>
        <v>4.9819968558285082</v>
      </c>
      <c r="AG42" s="7">
        <f t="shared" si="9"/>
        <v>0.41491175931528895</v>
      </c>
    </row>
    <row r="43" spans="1:58" x14ac:dyDescent="0.35">
      <c r="A43">
        <v>32</v>
      </c>
      <c r="B43">
        <v>18</v>
      </c>
      <c r="C43" t="s">
        <v>140</v>
      </c>
      <c r="D43" t="s">
        <v>24</v>
      </c>
      <c r="E43" t="s">
        <v>66</v>
      </c>
      <c r="G43">
        <v>0.3</v>
      </c>
      <c r="H43">
        <v>0.3</v>
      </c>
      <c r="I43">
        <v>2555</v>
      </c>
      <c r="J43">
        <v>4804</v>
      </c>
      <c r="L43">
        <v>12138</v>
      </c>
      <c r="M43">
        <v>4.8259999999999996</v>
      </c>
      <c r="N43">
        <v>8.8369999999999997</v>
      </c>
      <c r="O43">
        <v>4.01</v>
      </c>
      <c r="Q43">
        <v>2.1320000000000001</v>
      </c>
      <c r="R43">
        <v>1</v>
      </c>
      <c r="S43">
        <v>0</v>
      </c>
      <c r="T43">
        <v>0</v>
      </c>
      <c r="V43">
        <v>0</v>
      </c>
      <c r="Y43" s="4">
        <v>43881</v>
      </c>
      <c r="Z43" s="3">
        <v>0.66771990740740739</v>
      </c>
      <c r="AB43">
        <v>1</v>
      </c>
      <c r="AD43" s="7">
        <f t="shared" si="6"/>
        <v>4.991845951687865</v>
      </c>
      <c r="AE43" s="7">
        <f t="shared" si="7"/>
        <v>7.9500158680417421</v>
      </c>
      <c r="AF43" s="7">
        <f t="shared" si="8"/>
        <v>2.958169916353877</v>
      </c>
      <c r="AG43" s="7">
        <f t="shared" si="9"/>
        <v>2.0577728970246834</v>
      </c>
      <c r="AJ43">
        <f>ABS(100*(AD43-AD44)/(AVERAGE(AD43:AD44)))</f>
        <v>0.15371396626205711</v>
      </c>
      <c r="AO43">
        <f>ABS(100*(AE43-AE44)/(AVERAGE(AE43:AE44)))</f>
        <v>0</v>
      </c>
      <c r="AT43">
        <f>ABS(100*(AF43-AF44)/(AVERAGE(AF43:AF44)))</f>
        <v>0.25885423273314034</v>
      </c>
      <c r="AY43">
        <f>ABS(100*(AG43-AG44)/(AVERAGE(AG43:AG44)))</f>
        <v>2.559613312559708</v>
      </c>
      <c r="BC43" s="7">
        <f>AVERAGE(AD43:AD44)</f>
        <v>4.9880123159036573</v>
      </c>
      <c r="BD43" s="7">
        <f>AVERAGE(AE43:AE44)</f>
        <v>7.9500158680417421</v>
      </c>
      <c r="BE43" s="7">
        <f>AVERAGE(AF43:AF44)</f>
        <v>2.9620035521380847</v>
      </c>
      <c r="BF43" s="7">
        <f>AVERAGE(AG43:AG44)</f>
        <v>2.0844498246270744</v>
      </c>
    </row>
    <row r="44" spans="1:58" x14ac:dyDescent="0.35">
      <c r="A44">
        <v>33</v>
      </c>
      <c r="B44">
        <v>18</v>
      </c>
      <c r="C44" t="s">
        <v>140</v>
      </c>
      <c r="D44" t="s">
        <v>24</v>
      </c>
      <c r="E44" t="s">
        <v>66</v>
      </c>
      <c r="G44">
        <v>0.3</v>
      </c>
      <c r="H44">
        <v>0.3</v>
      </c>
      <c r="I44">
        <v>2551</v>
      </c>
      <c r="J44">
        <v>4804</v>
      </c>
      <c r="L44">
        <v>12455</v>
      </c>
      <c r="M44">
        <v>4.82</v>
      </c>
      <c r="N44">
        <v>8.8369999999999997</v>
      </c>
      <c r="O44">
        <v>4.0170000000000003</v>
      </c>
      <c r="Q44">
        <v>2.1800000000000002</v>
      </c>
      <c r="R44">
        <v>1</v>
      </c>
      <c r="S44">
        <v>0</v>
      </c>
      <c r="T44">
        <v>0</v>
      </c>
      <c r="V44">
        <v>0</v>
      </c>
      <c r="Y44" s="4">
        <v>43881</v>
      </c>
      <c r="Z44" s="3">
        <v>0.6734837962962964</v>
      </c>
      <c r="AB44">
        <v>1</v>
      </c>
      <c r="AD44" s="7">
        <f t="shared" si="6"/>
        <v>4.9841786801194496</v>
      </c>
      <c r="AE44" s="7">
        <f t="shared" si="7"/>
        <v>7.9500158680417421</v>
      </c>
      <c r="AF44" s="7">
        <f t="shared" si="8"/>
        <v>2.9658371879222925</v>
      </c>
      <c r="AG44" s="7">
        <f t="shared" si="9"/>
        <v>2.1111267522294654</v>
      </c>
    </row>
    <row r="45" spans="1:58" x14ac:dyDescent="0.35">
      <c r="A45">
        <v>34</v>
      </c>
      <c r="B45">
        <v>19</v>
      </c>
      <c r="C45" t="s">
        <v>141</v>
      </c>
      <c r="D45" t="s">
        <v>24</v>
      </c>
      <c r="E45" t="s">
        <v>66</v>
      </c>
      <c r="G45">
        <v>0.3</v>
      </c>
      <c r="H45">
        <v>0.3</v>
      </c>
      <c r="I45">
        <v>4174</v>
      </c>
      <c r="J45">
        <v>8451</v>
      </c>
      <c r="L45">
        <v>13928</v>
      </c>
      <c r="M45">
        <v>7.7690000000000001</v>
      </c>
      <c r="N45">
        <v>15.430999999999999</v>
      </c>
      <c r="O45">
        <v>7.6619999999999999</v>
      </c>
      <c r="Q45">
        <v>2.395</v>
      </c>
      <c r="R45">
        <v>1</v>
      </c>
      <c r="S45">
        <v>0</v>
      </c>
      <c r="T45">
        <v>0</v>
      </c>
      <c r="V45">
        <v>0</v>
      </c>
      <c r="Y45" s="4">
        <v>43881</v>
      </c>
      <c r="Z45" s="3">
        <v>0.6837037037037037</v>
      </c>
      <c r="AB45">
        <v>1</v>
      </c>
      <c r="AD45" s="7">
        <f t="shared" si="6"/>
        <v>8.0951741190041968</v>
      </c>
      <c r="AE45" s="7">
        <f t="shared" si="7"/>
        <v>13.925481172537662</v>
      </c>
      <c r="AF45" s="7">
        <f t="shared" si="8"/>
        <v>5.8303070535334651</v>
      </c>
      <c r="AG45" s="7">
        <f t="shared" si="9"/>
        <v>2.3590454548056297</v>
      </c>
      <c r="AJ45">
        <f>ABS(100*(AD45-AD46)/(AVERAGE(AD45:AD46)))</f>
        <v>0.5937204480504551</v>
      </c>
      <c r="AL45">
        <f>100*((AVERAGE(AD45:AD46)*50)-(AVERAGE(AD43:AD44)*50))/(1000*0.15)</f>
        <v>102.77338598164137</v>
      </c>
      <c r="AO45">
        <f>ABS(100*(AE45-AE46)/(AVERAGE(AE45:AE46)))</f>
        <v>0.83190527332297137</v>
      </c>
      <c r="AQ45">
        <f>100*((AVERAGE(AE45:AE46)*50)-(AVERAGE(AE43:AE44)*50))/(2000*0.15)</f>
        <v>100.56051084821418</v>
      </c>
      <c r="AT45">
        <f>ABS(100*(AF45-AF46)/(AVERAGE(AF45:AF46)))</f>
        <v>2.7780636254753466</v>
      </c>
      <c r="AV45">
        <f>100*((AVERAGE(AF45:AF46)*50)-(AVERAGE(AF43:AF44)*50))/(1000*0.15)</f>
        <v>98.347635714787032</v>
      </c>
      <c r="AY45">
        <f>ABS(100*(AG45-AG46)/(AVERAGE(AG45:AG46)))</f>
        <v>1.6065469885461749</v>
      </c>
      <c r="BA45">
        <f>100*((AVERAGE(AG45:AG46)*50)-(AVERAGE(AG43:AG44)*50))/(100*0.15)</f>
        <v>97.899555554516169</v>
      </c>
      <c r="BC45" s="7">
        <f>AVERAGE(AD45:AD46)</f>
        <v>8.0712138953528978</v>
      </c>
      <c r="BD45" s="7">
        <f>AVERAGE(AE45:AE46)</f>
        <v>13.983646518934592</v>
      </c>
      <c r="BE45" s="7">
        <f>AVERAGE(AF45:AF46)</f>
        <v>5.9124326235816955</v>
      </c>
      <c r="BF45" s="7">
        <f>AVERAGE(AG45:AG46)</f>
        <v>2.3781484912906228</v>
      </c>
    </row>
    <row r="46" spans="1:58" x14ac:dyDescent="0.35">
      <c r="A46">
        <v>35</v>
      </c>
      <c r="B46">
        <v>19</v>
      </c>
      <c r="C46" t="s">
        <v>141</v>
      </c>
      <c r="D46" t="s">
        <v>24</v>
      </c>
      <c r="E46" t="s">
        <v>66</v>
      </c>
      <c r="G46">
        <v>0.3</v>
      </c>
      <c r="H46">
        <v>0.3</v>
      </c>
      <c r="I46">
        <v>4149</v>
      </c>
      <c r="J46">
        <v>8522</v>
      </c>
      <c r="L46">
        <v>14155</v>
      </c>
      <c r="M46">
        <v>7.7240000000000002</v>
      </c>
      <c r="N46">
        <v>15.56</v>
      </c>
      <c r="O46">
        <v>7.8360000000000003</v>
      </c>
      <c r="Q46">
        <v>2.4279999999999999</v>
      </c>
      <c r="R46">
        <v>1</v>
      </c>
      <c r="S46">
        <v>0</v>
      </c>
      <c r="T46">
        <v>0</v>
      </c>
      <c r="V46">
        <v>0</v>
      </c>
      <c r="Y46" s="4">
        <v>43881</v>
      </c>
      <c r="Z46" s="3">
        <v>0.68958333333333333</v>
      </c>
      <c r="AB46">
        <v>1</v>
      </c>
      <c r="AD46" s="7">
        <f t="shared" si="6"/>
        <v>8.047253671701597</v>
      </c>
      <c r="AE46" s="7">
        <f t="shared" si="7"/>
        <v>14.041811865331523</v>
      </c>
      <c r="AF46" s="7">
        <f t="shared" si="8"/>
        <v>5.9945581936299259</v>
      </c>
      <c r="AG46" s="7">
        <f t="shared" si="9"/>
        <v>2.3972515277756155</v>
      </c>
    </row>
    <row r="47" spans="1:58" x14ac:dyDescent="0.35">
      <c r="A47">
        <v>36</v>
      </c>
      <c r="B47">
        <v>20</v>
      </c>
      <c r="C47" t="s">
        <v>142</v>
      </c>
      <c r="D47" t="s">
        <v>24</v>
      </c>
      <c r="E47" t="s">
        <v>66</v>
      </c>
      <c r="G47">
        <v>0.3</v>
      </c>
      <c r="H47">
        <v>0.3</v>
      </c>
      <c r="I47">
        <v>1796</v>
      </c>
      <c r="J47">
        <v>3350</v>
      </c>
      <c r="L47">
        <v>3403</v>
      </c>
      <c r="M47">
        <v>3.4460000000000002</v>
      </c>
      <c r="N47">
        <v>6.18</v>
      </c>
      <c r="O47">
        <v>2.7330000000000001</v>
      </c>
      <c r="Q47">
        <v>0.64300000000000002</v>
      </c>
      <c r="R47">
        <v>1</v>
      </c>
      <c r="S47">
        <v>0</v>
      </c>
      <c r="T47">
        <v>0</v>
      </c>
      <c r="V47">
        <v>0</v>
      </c>
      <c r="Y47" s="4">
        <v>43881</v>
      </c>
      <c r="Z47" s="3">
        <v>0.69960648148148152</v>
      </c>
      <c r="AB47">
        <v>1</v>
      </c>
      <c r="AD47" s="7">
        <f t="shared" si="6"/>
        <v>3.5369811715809503</v>
      </c>
      <c r="AE47" s="7">
        <f t="shared" si="7"/>
        <v>5.5676943564604242</v>
      </c>
      <c r="AF47" s="7">
        <f t="shared" si="8"/>
        <v>2.0307131848794739</v>
      </c>
      <c r="AG47" s="7">
        <f t="shared" si="9"/>
        <v>0.58759647679196536</v>
      </c>
      <c r="AJ47">
        <f>ABS(100*(AD47-AD48)/(AVERAGE(AD47:AD48)))</f>
        <v>0.70204396108179012</v>
      </c>
      <c r="AK47">
        <f>ABS(100*((AVERAGE(AD47:AD48)-AVERAGE(AD33:AD34))/(AVERAGE(AD33:AD34,AD47:AD48))))</f>
        <v>2.6539192576589996</v>
      </c>
      <c r="AO47">
        <f>ABS(100*(AE47-AE48)/(AVERAGE(AE47:AE48)))</f>
        <v>0.82060286464840004</v>
      </c>
      <c r="AP47">
        <f>ABS(100*((AVERAGE(AE47:AE48)-AVERAGE(AE33:AE34))/(AVERAGE(AE33:AE34,AE47:AE48))))</f>
        <v>5.8519653972694936</v>
      </c>
      <c r="AT47">
        <f>ABS(100*(AF47-AF48)/(AVERAGE(AF47:AF48)))</f>
        <v>1.0267655909215547</v>
      </c>
      <c r="AU47">
        <f>ABS(100*((AVERAGE(AF47:AF48)-AVERAGE(AF33:AF34))/(AVERAGE(AF33:AF34,AF47:AF48))))</f>
        <v>11.660210239844933</v>
      </c>
      <c r="AY47">
        <f>ABS(100*(AG47-AG48)/(AVERAGE(AG47:AG48)))</f>
        <v>0.14332055128167293</v>
      </c>
      <c r="AZ47">
        <f>ABS(100*((AVERAGE(AG47:AG48)-AVERAGE(AG33:AG34))/(AVERAGE(AG33:AG34,AG47:AG48))))</f>
        <v>20.597968975124054</v>
      </c>
      <c r="BC47" s="7">
        <f>AVERAGE(AD47:AD48)</f>
        <v>3.5494404878796257</v>
      </c>
      <c r="BD47" s="7">
        <f>AVERAGE(AE47:AE48)</f>
        <v>5.5906328029268195</v>
      </c>
      <c r="BE47" s="7">
        <f>AVERAGE(AF47:AF48)</f>
        <v>2.0411923150471938</v>
      </c>
      <c r="BF47" s="7">
        <f>AVERAGE(AG47:AG48)</f>
        <v>0.58717570506322103</v>
      </c>
    </row>
    <row r="48" spans="1:58" x14ac:dyDescent="0.35">
      <c r="A48">
        <v>37</v>
      </c>
      <c r="B48">
        <v>20</v>
      </c>
      <c r="C48" t="s">
        <v>142</v>
      </c>
      <c r="D48" t="s">
        <v>24</v>
      </c>
      <c r="E48" t="s">
        <v>66</v>
      </c>
      <c r="G48">
        <v>0.3</v>
      </c>
      <c r="H48">
        <v>0.3</v>
      </c>
      <c r="I48">
        <v>1809</v>
      </c>
      <c r="J48">
        <v>3378</v>
      </c>
      <c r="L48">
        <v>3398</v>
      </c>
      <c r="M48">
        <v>3.4689999999999999</v>
      </c>
      <c r="N48">
        <v>6.2320000000000002</v>
      </c>
      <c r="O48">
        <v>2.7629999999999999</v>
      </c>
      <c r="Q48">
        <v>0.64200000000000002</v>
      </c>
      <c r="R48">
        <v>1</v>
      </c>
      <c r="S48">
        <v>0</v>
      </c>
      <c r="T48">
        <v>0</v>
      </c>
      <c r="V48">
        <v>0</v>
      </c>
      <c r="Y48" s="4">
        <v>43881</v>
      </c>
      <c r="Z48" s="3">
        <v>0.7052314814814814</v>
      </c>
      <c r="AB48">
        <v>1</v>
      </c>
      <c r="AD48" s="7">
        <f t="shared" si="6"/>
        <v>3.5618998041783012</v>
      </c>
      <c r="AE48" s="7">
        <f t="shared" si="7"/>
        <v>5.6135712493932148</v>
      </c>
      <c r="AF48" s="7">
        <f t="shared" si="8"/>
        <v>2.0516714452149136</v>
      </c>
      <c r="AG48" s="7">
        <f t="shared" si="9"/>
        <v>0.5867549333344767</v>
      </c>
    </row>
    <row r="49" spans="1:58" x14ac:dyDescent="0.35">
      <c r="A49">
        <v>38</v>
      </c>
      <c r="B49">
        <v>2</v>
      </c>
      <c r="D49" t="s">
        <v>46</v>
      </c>
      <c r="Y49" s="4">
        <v>43881</v>
      </c>
      <c r="Z49" s="3">
        <v>0.70934027777777775</v>
      </c>
      <c r="AB49">
        <v>1</v>
      </c>
      <c r="AD49" s="7" t="e">
        <f t="shared" si="6"/>
        <v>#DIV/0!</v>
      </c>
      <c r="AE49" s="7" t="e">
        <f t="shared" si="7"/>
        <v>#DIV/0!</v>
      </c>
      <c r="AF49" s="7" t="e">
        <f t="shared" si="8"/>
        <v>#DIV/0!</v>
      </c>
      <c r="AG49" s="7" t="e">
        <f t="shared" si="9"/>
        <v>#DIV/0!</v>
      </c>
    </row>
    <row r="50" spans="1:58" x14ac:dyDescent="0.35">
      <c r="A50">
        <v>39</v>
      </c>
      <c r="B50">
        <v>3</v>
      </c>
      <c r="C50" t="s">
        <v>44</v>
      </c>
      <c r="D50" t="s">
        <v>24</v>
      </c>
      <c r="E50" t="s">
        <v>66</v>
      </c>
      <c r="G50">
        <v>0.3</v>
      </c>
      <c r="H50">
        <v>0.3</v>
      </c>
      <c r="I50">
        <v>41</v>
      </c>
      <c r="J50">
        <v>129</v>
      </c>
      <c r="L50">
        <v>82</v>
      </c>
      <c r="M50">
        <v>8.3000000000000004E-2</v>
      </c>
      <c r="N50">
        <v>0.23899999999999999</v>
      </c>
      <c r="O50">
        <v>0.155</v>
      </c>
      <c r="Q50">
        <v>1.4E-2</v>
      </c>
      <c r="R50">
        <v>1</v>
      </c>
      <c r="S50">
        <v>0</v>
      </c>
      <c r="T50">
        <v>0</v>
      </c>
      <c r="V50">
        <v>0</v>
      </c>
      <c r="Y50" s="4">
        <v>43881</v>
      </c>
      <c r="Z50" s="3">
        <v>0.71886574074074072</v>
      </c>
      <c r="AB50">
        <v>1</v>
      </c>
      <c r="AD50" s="7">
        <f t="shared" si="6"/>
        <v>0.17296577093847831</v>
      </c>
      <c r="AE50" s="7">
        <f t="shared" si="7"/>
        <v>0.29021320872766943</v>
      </c>
      <c r="AF50" s="7">
        <f t="shared" si="8"/>
        <v>0.11724743778919111</v>
      </c>
      <c r="AG50" s="7">
        <f t="shared" si="9"/>
        <v>2.8643312327986337E-2</v>
      </c>
    </row>
    <row r="51" spans="1:58" x14ac:dyDescent="0.35">
      <c r="A51">
        <v>40</v>
      </c>
      <c r="B51">
        <v>3</v>
      </c>
      <c r="C51" t="s">
        <v>44</v>
      </c>
      <c r="D51" t="s">
        <v>24</v>
      </c>
      <c r="E51" t="s">
        <v>66</v>
      </c>
      <c r="G51">
        <v>0.3</v>
      </c>
      <c r="H51">
        <v>0.3</v>
      </c>
      <c r="I51">
        <v>45</v>
      </c>
      <c r="J51">
        <v>131</v>
      </c>
      <c r="L51">
        <v>45</v>
      </c>
      <c r="M51">
        <v>9.1999999999999998E-2</v>
      </c>
      <c r="N51">
        <v>0.24199999999999999</v>
      </c>
      <c r="O51">
        <v>0.15</v>
      </c>
      <c r="Q51">
        <v>8.0000000000000002E-3</v>
      </c>
      <c r="R51">
        <v>1</v>
      </c>
      <c r="S51">
        <v>0</v>
      </c>
      <c r="T51">
        <v>0</v>
      </c>
      <c r="V51">
        <v>0</v>
      </c>
      <c r="Y51" s="4">
        <v>43881</v>
      </c>
      <c r="Z51" s="3">
        <v>0.72423611111111119</v>
      </c>
      <c r="AB51">
        <v>1</v>
      </c>
      <c r="AD51" s="7">
        <f t="shared" si="6"/>
        <v>0.18063304250689419</v>
      </c>
      <c r="AE51" s="7">
        <f t="shared" si="7"/>
        <v>0.29349012965144017</v>
      </c>
      <c r="AF51" s="7">
        <f t="shared" si="8"/>
        <v>0.11285708714454598</v>
      </c>
      <c r="AG51" s="7">
        <f t="shared" si="9"/>
        <v>2.2415890742570124E-2</v>
      </c>
    </row>
    <row r="52" spans="1:58" x14ac:dyDescent="0.35">
      <c r="A52">
        <v>41</v>
      </c>
      <c r="B52">
        <v>1</v>
      </c>
      <c r="C52" t="s">
        <v>45</v>
      </c>
      <c r="D52" t="s">
        <v>24</v>
      </c>
      <c r="E52" t="s">
        <v>66</v>
      </c>
      <c r="G52">
        <v>0.3</v>
      </c>
      <c r="H52">
        <v>0.3</v>
      </c>
      <c r="I52">
        <v>3413</v>
      </c>
      <c r="J52">
        <v>4434</v>
      </c>
      <c r="L52">
        <v>7540</v>
      </c>
      <c r="M52">
        <v>6.3879999999999999</v>
      </c>
      <c r="N52">
        <v>8.1630000000000003</v>
      </c>
      <c r="O52">
        <v>1.7749999999999999</v>
      </c>
      <c r="Q52">
        <v>1.39</v>
      </c>
      <c r="R52">
        <v>1</v>
      </c>
      <c r="S52">
        <v>0</v>
      </c>
      <c r="T52">
        <v>0</v>
      </c>
      <c r="V52">
        <v>0</v>
      </c>
      <c r="Y52" s="4">
        <v>43881</v>
      </c>
      <c r="Z52" s="3">
        <v>0.73420138888888886</v>
      </c>
      <c r="AB52">
        <v>1</v>
      </c>
      <c r="AD52" s="7">
        <f t="shared" si="6"/>
        <v>6.6364757031130734</v>
      </c>
      <c r="AE52" s="7">
        <f t="shared" si="7"/>
        <v>7.3437854971441574</v>
      </c>
      <c r="AF52" s="7">
        <f t="shared" si="8"/>
        <v>0.70730979403108396</v>
      </c>
      <c r="AG52" s="7">
        <f t="shared" si="9"/>
        <v>1.2838895335180964</v>
      </c>
      <c r="AJ52">
        <f>ABS(100*(AD52-AD53)/(AVERAGE(AD52:AD53)))</f>
        <v>0.31821927812624395</v>
      </c>
      <c r="AO52">
        <f>ABS(100*(AE52-AE53)/(AVERAGE(AE52:AE53)))</f>
        <v>4.1296802191689403</v>
      </c>
      <c r="AT52">
        <f>ABS(100*(AF52-AF53)/(AVERAGE(AF52:AF53)))</f>
        <v>37.900655974504446</v>
      </c>
      <c r="AY52">
        <f>ABS(100*(AG52-AG53)/(AVERAGE(AG52:AG53)))</f>
        <v>0.84848829107941515</v>
      </c>
      <c r="BC52" s="7">
        <f>AVERAGE(AD52:AD53)</f>
        <v>6.6259332047065014</v>
      </c>
      <c r="BD52" s="7">
        <f>AVERAGE(AE52:AE53)</f>
        <v>7.4986200107923242</v>
      </c>
      <c r="BE52" s="7">
        <f>AVERAGE(AF52:AF53)</f>
        <v>0.87268680608582327</v>
      </c>
      <c r="BF52" s="7">
        <f>AVERAGE(AG52:AG53)</f>
        <v>1.2893595659917727</v>
      </c>
    </row>
    <row r="53" spans="1:58" x14ac:dyDescent="0.35">
      <c r="A53">
        <v>42</v>
      </c>
      <c r="B53">
        <v>1</v>
      </c>
      <c r="C53" t="s">
        <v>45</v>
      </c>
      <c r="D53" t="s">
        <v>24</v>
      </c>
      <c r="E53" t="s">
        <v>66</v>
      </c>
      <c r="G53">
        <v>0.3</v>
      </c>
      <c r="H53">
        <v>0.3</v>
      </c>
      <c r="I53">
        <v>3402</v>
      </c>
      <c r="J53">
        <v>4623</v>
      </c>
      <c r="L53">
        <v>7605</v>
      </c>
      <c r="M53">
        <v>6.367</v>
      </c>
      <c r="N53">
        <v>8.5079999999999991</v>
      </c>
      <c r="O53">
        <v>2.141</v>
      </c>
      <c r="Q53">
        <v>1.401</v>
      </c>
      <c r="R53">
        <v>1</v>
      </c>
      <c r="S53">
        <v>0</v>
      </c>
      <c r="T53">
        <v>0</v>
      </c>
      <c r="V53">
        <v>0</v>
      </c>
      <c r="Y53" s="4">
        <v>43881</v>
      </c>
      <c r="Z53" s="3">
        <v>0.73987268518518512</v>
      </c>
      <c r="AB53">
        <v>1</v>
      </c>
      <c r="AD53" s="7">
        <f t="shared" si="6"/>
        <v>6.6153907062999293</v>
      </c>
      <c r="AE53" s="7">
        <f t="shared" si="7"/>
        <v>7.6534545244404919</v>
      </c>
      <c r="AF53" s="7">
        <f t="shared" si="8"/>
        <v>1.0380638181405626</v>
      </c>
      <c r="AG53" s="7">
        <f t="shared" si="9"/>
        <v>1.294829598465449</v>
      </c>
    </row>
    <row r="54" spans="1:58" x14ac:dyDescent="0.35">
      <c r="A54">
        <v>43</v>
      </c>
      <c r="B54">
        <v>4</v>
      </c>
      <c r="C54" t="s">
        <v>106</v>
      </c>
      <c r="D54" t="s">
        <v>24</v>
      </c>
      <c r="E54" t="s">
        <v>66</v>
      </c>
      <c r="G54">
        <v>0.3</v>
      </c>
      <c r="H54">
        <v>0.3</v>
      </c>
      <c r="I54">
        <v>2937</v>
      </c>
      <c r="J54">
        <v>6281</v>
      </c>
      <c r="L54">
        <v>3100</v>
      </c>
      <c r="M54">
        <v>5.5220000000000002</v>
      </c>
      <c r="N54">
        <v>11.521000000000001</v>
      </c>
      <c r="O54">
        <v>5.9989999999999997</v>
      </c>
      <c r="Q54">
        <v>0.58599999999999997</v>
      </c>
      <c r="R54">
        <v>1</v>
      </c>
      <c r="S54">
        <v>0</v>
      </c>
      <c r="T54">
        <v>0</v>
      </c>
      <c r="V54">
        <v>0</v>
      </c>
      <c r="Y54" s="4">
        <v>43881</v>
      </c>
      <c r="Z54" s="3">
        <v>0.75045138888888896</v>
      </c>
      <c r="AB54">
        <v>1</v>
      </c>
      <c r="AD54" s="7">
        <f t="shared" si="6"/>
        <v>5.7240703864715821</v>
      </c>
      <c r="AE54" s="7">
        <f t="shared" si="7"/>
        <v>10.370021970246425</v>
      </c>
      <c r="AF54" s="7">
        <f t="shared" si="8"/>
        <v>4.6459515837748429</v>
      </c>
      <c r="AG54" s="7">
        <f t="shared" si="9"/>
        <v>0.53659894326815161</v>
      </c>
      <c r="AI54">
        <f>ABS(100*(AVERAGE(AD54:AD55)-5)/5)</f>
        <v>13.33131699416926</v>
      </c>
      <c r="AJ54">
        <f>ABS(100*(AD54-AD55)/(AVERAGE(AD54:AD55)))</f>
        <v>2.0296079949755668</v>
      </c>
      <c r="AN54">
        <f>ABS(100*(AVERAGE(AE54:AE55)-10)/10)</f>
        <v>4.0934502133167427</v>
      </c>
      <c r="AO54">
        <f>ABS(100*(AE54-AE55)/(AVERAGE(AE54:AE55)))</f>
        <v>0.75553362876654562</v>
      </c>
      <c r="AS54">
        <f>ABS(100*(AVERAGE(AF54:AF55)-5)/5)</f>
        <v>5.1444165675357922</v>
      </c>
      <c r="AT54">
        <f>ABS(100*(AF54-AF55)/(AVERAGE(AF54:AF55)))</f>
        <v>4.0831581798158405</v>
      </c>
      <c r="AX54">
        <f>ABS(100*(AVERAGE(AG54:AG55)-0.5)/0.5)</f>
        <v>6.6802156259389234</v>
      </c>
      <c r="AY54">
        <f>ABS(100*(AG54-AG55)/(AVERAGE(AG54:AG55)))</f>
        <v>1.1990471221655237</v>
      </c>
      <c r="BC54" s="7">
        <f>AVERAGE(AD54:AD55)</f>
        <v>5.666565849708463</v>
      </c>
      <c r="BD54" s="7">
        <f>AVERAGE(AE54:AE55)</f>
        <v>10.409345021331674</v>
      </c>
      <c r="BE54" s="7">
        <f>AVERAGE(AF54:AF55)</f>
        <v>4.7427791716232104</v>
      </c>
      <c r="BF54" s="7">
        <f>AVERAGE(AG54:AG55)</f>
        <v>0.53340107812969462</v>
      </c>
    </row>
    <row r="55" spans="1:58" x14ac:dyDescent="0.35">
      <c r="A55">
        <v>44</v>
      </c>
      <c r="B55">
        <v>4</v>
      </c>
      <c r="C55" t="s">
        <v>106</v>
      </c>
      <c r="D55" t="s">
        <v>24</v>
      </c>
      <c r="E55" t="s">
        <v>66</v>
      </c>
      <c r="G55">
        <v>0.3</v>
      </c>
      <c r="H55">
        <v>0.3</v>
      </c>
      <c r="I55">
        <v>2877</v>
      </c>
      <c r="J55">
        <v>6329</v>
      </c>
      <c r="L55">
        <v>3062</v>
      </c>
      <c r="M55">
        <v>5.4130000000000003</v>
      </c>
      <c r="N55">
        <v>11.606999999999999</v>
      </c>
      <c r="O55">
        <v>6.1929999999999996</v>
      </c>
      <c r="Q55">
        <v>0.57799999999999996</v>
      </c>
      <c r="R55">
        <v>1</v>
      </c>
      <c r="S55">
        <v>0</v>
      </c>
      <c r="T55">
        <v>0</v>
      </c>
      <c r="V55">
        <v>0</v>
      </c>
      <c r="Y55" s="4">
        <v>43881</v>
      </c>
      <c r="Z55" s="3">
        <v>0.7562037037037036</v>
      </c>
      <c r="AB55">
        <v>1</v>
      </c>
      <c r="AD55" s="7">
        <f t="shared" si="6"/>
        <v>5.6090613129453439</v>
      </c>
      <c r="AE55" s="7">
        <f t="shared" si="7"/>
        <v>10.448668072416922</v>
      </c>
      <c r="AF55" s="7">
        <f t="shared" si="8"/>
        <v>4.8396067594715779</v>
      </c>
      <c r="AG55" s="7">
        <f t="shared" si="9"/>
        <v>0.53020321299123763</v>
      </c>
    </row>
    <row r="56" spans="1:58" x14ac:dyDescent="0.35">
      <c r="A56">
        <v>45</v>
      </c>
      <c r="B56">
        <v>2</v>
      </c>
      <c r="D56" t="s">
        <v>46</v>
      </c>
      <c r="Y56" s="4">
        <v>43881</v>
      </c>
      <c r="Z56" s="3">
        <v>0.76048611111111108</v>
      </c>
      <c r="AB56">
        <v>1</v>
      </c>
      <c r="AD56" s="7" t="e">
        <f t="shared" si="6"/>
        <v>#DIV/0!</v>
      </c>
      <c r="AE56" s="7" t="e">
        <f t="shared" si="7"/>
        <v>#DIV/0!</v>
      </c>
      <c r="AF56" s="7" t="e">
        <f t="shared" si="8"/>
        <v>#DIV/0!</v>
      </c>
      <c r="AG56" s="7" t="e">
        <f t="shared" si="9"/>
        <v>#DIV/0!</v>
      </c>
    </row>
    <row r="57" spans="1:58" x14ac:dyDescent="0.35">
      <c r="A57">
        <v>46</v>
      </c>
      <c r="B57">
        <v>21</v>
      </c>
      <c r="C57" t="s">
        <v>143</v>
      </c>
      <c r="D57" t="s">
        <v>24</v>
      </c>
      <c r="E57" t="s">
        <v>66</v>
      </c>
      <c r="G57">
        <v>0.3</v>
      </c>
      <c r="H57">
        <v>0.3</v>
      </c>
      <c r="I57">
        <v>2727</v>
      </c>
      <c r="J57">
        <v>4163</v>
      </c>
      <c r="L57">
        <v>4039</v>
      </c>
      <c r="M57">
        <v>5.14</v>
      </c>
      <c r="N57">
        <v>7.6689999999999996</v>
      </c>
      <c r="O57">
        <v>2.5289999999999999</v>
      </c>
      <c r="Q57">
        <v>0.76300000000000001</v>
      </c>
      <c r="R57">
        <v>1</v>
      </c>
      <c r="S57">
        <v>0</v>
      </c>
      <c r="T57">
        <v>0</v>
      </c>
      <c r="V57">
        <v>0</v>
      </c>
      <c r="Y57" s="4">
        <v>43881</v>
      </c>
      <c r="Z57" s="3">
        <v>0.77038194444444441</v>
      </c>
      <c r="AB57">
        <v>1</v>
      </c>
      <c r="AD57" s="7">
        <f t="shared" si="6"/>
        <v>5.3215386291297486</v>
      </c>
      <c r="AE57" s="7">
        <f t="shared" si="7"/>
        <v>6.8997627119732243</v>
      </c>
      <c r="AF57" s="7">
        <f t="shared" si="8"/>
        <v>1.5782240828434757</v>
      </c>
      <c r="AG57" s="7">
        <f t="shared" si="9"/>
        <v>0.69464080458452504</v>
      </c>
      <c r="AJ57">
        <f>ABS(100*(AD57-AD58)/(AVERAGE(AD57:AD58)))</f>
        <v>1.5243703863158173</v>
      </c>
      <c r="AO57">
        <f>ABS(100*(AE57-AE58)/(AVERAGE(AE57:AE58)))</f>
        <v>2.9940641165904931</v>
      </c>
      <c r="AT57">
        <f>ABS(100*(AF57-AF58)/(AVERAGE(AF57:AF58)))</f>
        <v>16.84110534109686</v>
      </c>
      <c r="AY57">
        <f>ABS(100*(AG57-AG58)/(AVERAGE(AG57:AG58)))</f>
        <v>8.6247205934060922</v>
      </c>
      <c r="BC57" s="7">
        <f>AVERAGE(AD57:AD58)</f>
        <v>5.2812854533955651</v>
      </c>
      <c r="BD57" s="7">
        <f>AVERAGE(AE57:AE58)</f>
        <v>7.0046241815338881</v>
      </c>
      <c r="BE57" s="7">
        <f>AVERAGE(AF57:AF58)</f>
        <v>1.7233387281383226</v>
      </c>
      <c r="BF57" s="7">
        <f>AVERAGE(AG57:AG58)</f>
        <v>0.72594622120310381</v>
      </c>
    </row>
    <row r="58" spans="1:58" x14ac:dyDescent="0.35">
      <c r="A58">
        <v>47</v>
      </c>
      <c r="B58">
        <v>21</v>
      </c>
      <c r="C58" t="s">
        <v>143</v>
      </c>
      <c r="D58" t="s">
        <v>24</v>
      </c>
      <c r="E58" t="s">
        <v>66</v>
      </c>
      <c r="G58">
        <v>0.3</v>
      </c>
      <c r="H58">
        <v>0.3</v>
      </c>
      <c r="I58">
        <v>2685</v>
      </c>
      <c r="J58">
        <v>4291</v>
      </c>
      <c r="L58">
        <v>4411</v>
      </c>
      <c r="M58">
        <v>5.0640000000000001</v>
      </c>
      <c r="N58">
        <v>7.9020000000000001</v>
      </c>
      <c r="O58">
        <v>2.8380000000000001</v>
      </c>
      <c r="Q58">
        <v>0.83199999999999996</v>
      </c>
      <c r="R58">
        <v>1</v>
      </c>
      <c r="S58">
        <v>0</v>
      </c>
      <c r="T58">
        <v>0</v>
      </c>
      <c r="V58">
        <v>0</v>
      </c>
      <c r="Y58" s="4">
        <v>43881</v>
      </c>
      <c r="Z58" s="3">
        <v>0.77607638888888886</v>
      </c>
      <c r="AB58">
        <v>1</v>
      </c>
      <c r="AD58" s="7">
        <f t="shared" si="6"/>
        <v>5.2410322776613816</v>
      </c>
      <c r="AE58" s="7">
        <f t="shared" si="7"/>
        <v>7.109485651094551</v>
      </c>
      <c r="AF58" s="7">
        <f t="shared" si="8"/>
        <v>1.8684533734331694</v>
      </c>
      <c r="AG58" s="7">
        <f t="shared" si="9"/>
        <v>0.75725163782168248</v>
      </c>
    </row>
    <row r="59" spans="1:58" x14ac:dyDescent="0.35">
      <c r="A59">
        <v>48</v>
      </c>
      <c r="B59">
        <v>22</v>
      </c>
      <c r="C59" t="s">
        <v>144</v>
      </c>
      <c r="D59" t="s">
        <v>24</v>
      </c>
      <c r="E59" t="s">
        <v>66</v>
      </c>
      <c r="G59">
        <v>0.3</v>
      </c>
      <c r="H59">
        <v>0.3</v>
      </c>
      <c r="I59">
        <v>1297</v>
      </c>
      <c r="J59">
        <v>3085</v>
      </c>
      <c r="L59">
        <v>1209</v>
      </c>
      <c r="M59">
        <v>2.5369999999999999</v>
      </c>
      <c r="N59">
        <v>5.6950000000000003</v>
      </c>
      <c r="O59">
        <v>3.1579999999999999</v>
      </c>
      <c r="Q59">
        <v>0.216</v>
      </c>
      <c r="R59">
        <v>1</v>
      </c>
      <c r="S59">
        <v>0</v>
      </c>
      <c r="T59">
        <v>0</v>
      </c>
      <c r="V59">
        <v>0</v>
      </c>
      <c r="Y59" s="4">
        <v>43881</v>
      </c>
      <c r="Z59" s="3">
        <v>0.78592592592592592</v>
      </c>
      <c r="AB59">
        <v>1</v>
      </c>
      <c r="AD59" s="7">
        <f t="shared" si="6"/>
        <v>2.5804890434210677</v>
      </c>
      <c r="AE59" s="7">
        <f t="shared" si="7"/>
        <v>5.133502334060803</v>
      </c>
      <c r="AF59" s="7">
        <f t="shared" si="8"/>
        <v>2.5530132906397354</v>
      </c>
      <c r="AG59" s="7">
        <f t="shared" si="9"/>
        <v>0.21832720764593402</v>
      </c>
      <c r="AJ59">
        <f>ABS(100*(AD59-AD60)/(AVERAGE(AD59:AD60)))</f>
        <v>2.9277521001276785</v>
      </c>
      <c r="AO59">
        <f>ABS(100*(AE59-AE60)/(AVERAGE(AE59:AE60)))</f>
        <v>0.57616122393379021</v>
      </c>
      <c r="AT59">
        <f>ABS(100*(AF59-AF60)/(AVERAGE(AF59:AF60)))</f>
        <v>4.2467177283664572</v>
      </c>
      <c r="AY59">
        <f>ABS(100*(AG59-AG60)/(AVERAGE(AG59:AG60)))</f>
        <v>6.8570524423355641</v>
      </c>
      <c r="BC59" s="7">
        <f>AVERAGE(AD59:AD60)</f>
        <v>2.6188254012631473</v>
      </c>
      <c r="BD59" s="7">
        <f>AVERAGE(AE59:AE60)</f>
        <v>5.1187561899038343</v>
      </c>
      <c r="BE59" s="7">
        <f>AVERAGE(AF59:AF60)</f>
        <v>2.4999307886406879</v>
      </c>
      <c r="BF59" s="7">
        <f>AVERAGE(AG59:AG60)</f>
        <v>0.21108993391153141</v>
      </c>
    </row>
    <row r="60" spans="1:58" x14ac:dyDescent="0.35">
      <c r="A60">
        <v>49</v>
      </c>
      <c r="B60">
        <v>22</v>
      </c>
      <c r="C60" t="s">
        <v>144</v>
      </c>
      <c r="D60" t="s">
        <v>24</v>
      </c>
      <c r="E60" t="s">
        <v>66</v>
      </c>
      <c r="G60">
        <v>0.3</v>
      </c>
      <c r="H60">
        <v>0.3</v>
      </c>
      <c r="I60">
        <v>1337</v>
      </c>
      <c r="J60">
        <v>3067</v>
      </c>
      <c r="L60">
        <v>1123</v>
      </c>
      <c r="M60">
        <v>2.61</v>
      </c>
      <c r="N60">
        <v>5.6609999999999996</v>
      </c>
      <c r="O60">
        <v>3.0510000000000002</v>
      </c>
      <c r="Q60">
        <v>0.19900000000000001</v>
      </c>
      <c r="R60">
        <v>1</v>
      </c>
      <c r="S60">
        <v>0</v>
      </c>
      <c r="T60">
        <v>0</v>
      </c>
      <c r="V60">
        <v>0</v>
      </c>
      <c r="Y60" s="4">
        <v>43881</v>
      </c>
      <c r="Z60" s="3">
        <v>0.79166666666666663</v>
      </c>
      <c r="AB60">
        <v>1</v>
      </c>
      <c r="AD60" s="7">
        <f t="shared" si="6"/>
        <v>2.6571617591052266</v>
      </c>
      <c r="AE60" s="7">
        <f t="shared" si="7"/>
        <v>5.1040100457468665</v>
      </c>
      <c r="AF60" s="7">
        <f t="shared" si="8"/>
        <v>2.4468482866416399</v>
      </c>
      <c r="AG60" s="7">
        <f t="shared" si="9"/>
        <v>0.20385266017712883</v>
      </c>
    </row>
    <row r="61" spans="1:58" x14ac:dyDescent="0.35">
      <c r="A61">
        <v>50</v>
      </c>
      <c r="B61">
        <v>23</v>
      </c>
      <c r="C61" t="s">
        <v>145</v>
      </c>
      <c r="D61" t="s">
        <v>24</v>
      </c>
      <c r="E61" t="s">
        <v>66</v>
      </c>
      <c r="G61">
        <v>0.3</v>
      </c>
      <c r="H61">
        <v>0.3</v>
      </c>
      <c r="I61">
        <v>1481</v>
      </c>
      <c r="J61">
        <v>2647</v>
      </c>
      <c r="L61">
        <v>816</v>
      </c>
      <c r="M61">
        <v>2.871</v>
      </c>
      <c r="N61">
        <v>4.8890000000000002</v>
      </c>
      <c r="O61">
        <v>2.0179999999999998</v>
      </c>
      <c r="Q61">
        <v>0.14000000000000001</v>
      </c>
      <c r="R61">
        <v>1</v>
      </c>
      <c r="S61">
        <v>0</v>
      </c>
      <c r="T61">
        <v>0</v>
      </c>
      <c r="V61">
        <v>0</v>
      </c>
      <c r="Y61" s="4">
        <v>43881</v>
      </c>
      <c r="Z61" s="3">
        <v>0.80148148148148157</v>
      </c>
      <c r="AB61">
        <v>1</v>
      </c>
      <c r="AD61" s="7">
        <f t="shared" si="6"/>
        <v>2.9331835355681988</v>
      </c>
      <c r="AE61" s="7">
        <f t="shared" si="7"/>
        <v>4.4158566517550142</v>
      </c>
      <c r="AF61" s="7">
        <f t="shared" si="8"/>
        <v>1.4826731161868154</v>
      </c>
      <c r="AG61" s="7">
        <f t="shared" si="9"/>
        <v>0.15218189188732409</v>
      </c>
      <c r="AJ61">
        <f>ABS(100*(AD61-AD62)/(AVERAGE(AD61:AD62)))</f>
        <v>1.0401525598626493</v>
      </c>
      <c r="AO61">
        <f>ABS(100*(AE61-AE62)/(AVERAGE(AE61:AE62)))</f>
        <v>1.0443375175426575</v>
      </c>
      <c r="AT61">
        <f>ABS(100*(AF61-AF62)/(AVERAGE(AF61:AF62)))</f>
        <v>5.2994996190914723</v>
      </c>
      <c r="AY61">
        <f>ABS(100*(AG61-AG62)/(AVERAGE(AG61:AG62)))</f>
        <v>0.55451848049706809</v>
      </c>
      <c r="BC61" s="7">
        <f>AVERAGE(AD61:AD62)</f>
        <v>2.9485180787050305</v>
      </c>
      <c r="BD61" s="7">
        <f>AVERAGE(AE61:AE62)</f>
        <v>4.3929182052886189</v>
      </c>
      <c r="BE61" s="7">
        <f>AVERAGE(AF61:AF62)</f>
        <v>1.4444001265835884</v>
      </c>
      <c r="BF61" s="7">
        <f>AVERAGE(AG61:AG62)</f>
        <v>0.15176112015857973</v>
      </c>
    </row>
    <row r="62" spans="1:58" x14ac:dyDescent="0.35">
      <c r="A62">
        <v>51</v>
      </c>
      <c r="B62">
        <v>23</v>
      </c>
      <c r="C62" t="s">
        <v>145</v>
      </c>
      <c r="D62" t="s">
        <v>24</v>
      </c>
      <c r="E62" t="s">
        <v>66</v>
      </c>
      <c r="G62">
        <v>0.3</v>
      </c>
      <c r="H62">
        <v>0.3</v>
      </c>
      <c r="I62">
        <v>1497</v>
      </c>
      <c r="J62">
        <v>2619</v>
      </c>
      <c r="L62">
        <v>811</v>
      </c>
      <c r="M62">
        <v>2.9020000000000001</v>
      </c>
      <c r="N62">
        <v>4.8380000000000001</v>
      </c>
      <c r="O62">
        <v>1.9359999999999999</v>
      </c>
      <c r="Q62">
        <v>0.13900000000000001</v>
      </c>
      <c r="R62">
        <v>1</v>
      </c>
      <c r="S62">
        <v>0</v>
      </c>
      <c r="T62">
        <v>0</v>
      </c>
      <c r="V62">
        <v>0</v>
      </c>
      <c r="Y62" s="4">
        <v>43881</v>
      </c>
      <c r="Z62" s="3">
        <v>0.80710648148148145</v>
      </c>
      <c r="AB62">
        <v>1</v>
      </c>
      <c r="AD62" s="7">
        <f t="shared" si="6"/>
        <v>2.9638526218418622</v>
      </c>
      <c r="AE62" s="7">
        <f t="shared" si="7"/>
        <v>4.3699797588222236</v>
      </c>
      <c r="AF62" s="7">
        <f t="shared" si="8"/>
        <v>1.4061271369803614</v>
      </c>
      <c r="AG62" s="7">
        <f t="shared" si="9"/>
        <v>0.1513403484298354</v>
      </c>
    </row>
    <row r="63" spans="1:58" x14ac:dyDescent="0.35">
      <c r="A63">
        <v>52</v>
      </c>
      <c r="B63">
        <v>24</v>
      </c>
      <c r="C63" t="s">
        <v>146</v>
      </c>
      <c r="D63" t="s">
        <v>24</v>
      </c>
      <c r="E63" t="s">
        <v>66</v>
      </c>
      <c r="G63">
        <v>0.3</v>
      </c>
      <c r="H63">
        <v>0.3</v>
      </c>
      <c r="I63">
        <v>1225</v>
      </c>
      <c r="J63">
        <v>2667</v>
      </c>
      <c r="L63">
        <v>908</v>
      </c>
      <c r="M63">
        <v>2.4060000000000001</v>
      </c>
      <c r="N63">
        <v>4.9260000000000002</v>
      </c>
      <c r="O63">
        <v>2.5209999999999999</v>
      </c>
      <c r="Q63">
        <v>0.156</v>
      </c>
      <c r="R63">
        <v>1</v>
      </c>
      <c r="S63">
        <v>0</v>
      </c>
      <c r="T63">
        <v>0</v>
      </c>
      <c r="V63">
        <v>0</v>
      </c>
      <c r="Y63" s="4">
        <v>43881</v>
      </c>
      <c r="Z63" s="3">
        <v>0.81686342592592587</v>
      </c>
      <c r="AB63">
        <v>1</v>
      </c>
      <c r="AD63" s="7">
        <f t="shared" si="6"/>
        <v>2.442478155189582</v>
      </c>
      <c r="AE63" s="7">
        <f t="shared" si="7"/>
        <v>4.4486258609927214</v>
      </c>
      <c r="AF63" s="7">
        <f t="shared" si="8"/>
        <v>2.0061477058031394</v>
      </c>
      <c r="AG63" s="7">
        <f t="shared" si="9"/>
        <v>0.16766629150511572</v>
      </c>
      <c r="AJ63">
        <f>ABS(100*(AD63-AD64)/(AVERAGE(AD63:AD64)))</f>
        <v>0.31342168225268524</v>
      </c>
      <c r="AO63">
        <f>ABS(100*(AE63-AE64)/(AVERAGE(AE63:AE64)))</f>
        <v>0.95303531797149243</v>
      </c>
      <c r="AT63">
        <f>ABS(100*(AF63-AF64)/(AVERAGE(AF63:AF64)))</f>
        <v>1.7262531032844086</v>
      </c>
      <c r="AY63">
        <f>ABS(100*(AG63-AG64)/(AVERAGE(AG63:AG64)))</f>
        <v>1.9256434009356249</v>
      </c>
      <c r="BC63" s="7">
        <f>AVERAGE(AD63:AD64)</f>
        <v>2.4463117909737901</v>
      </c>
      <c r="BD63" s="7">
        <f>AVERAGE(AE63:AE64)</f>
        <v>4.4699258469972314</v>
      </c>
      <c r="BE63" s="7">
        <f>AVERAGE(AF63:AF64)</f>
        <v>2.0236140560234412</v>
      </c>
      <c r="BF63" s="7">
        <f>AVERAGE(AG63:AG64)</f>
        <v>0.16606735893588723</v>
      </c>
    </row>
    <row r="64" spans="1:58" x14ac:dyDescent="0.35">
      <c r="A64">
        <v>53</v>
      </c>
      <c r="B64">
        <v>24</v>
      </c>
      <c r="C64" t="s">
        <v>146</v>
      </c>
      <c r="D64" t="s">
        <v>24</v>
      </c>
      <c r="E64" t="s">
        <v>66</v>
      </c>
      <c r="G64">
        <v>0.3</v>
      </c>
      <c r="H64">
        <v>0.3</v>
      </c>
      <c r="I64">
        <v>1229</v>
      </c>
      <c r="J64">
        <v>2693</v>
      </c>
      <c r="L64">
        <v>889</v>
      </c>
      <c r="M64">
        <v>2.4129999999999998</v>
      </c>
      <c r="N64">
        <v>4.9749999999999996</v>
      </c>
      <c r="O64">
        <v>2.5609999999999999</v>
      </c>
      <c r="Q64">
        <v>0.152</v>
      </c>
      <c r="R64">
        <v>1</v>
      </c>
      <c r="S64">
        <v>0</v>
      </c>
      <c r="T64">
        <v>0</v>
      </c>
      <c r="V64">
        <v>0</v>
      </c>
      <c r="Y64" s="4">
        <v>43881</v>
      </c>
      <c r="Z64" s="3">
        <v>0.82254629629629628</v>
      </c>
      <c r="AB64">
        <v>1</v>
      </c>
      <c r="AD64" s="7">
        <f t="shared" si="6"/>
        <v>2.4501454267579978</v>
      </c>
      <c r="AE64" s="7">
        <f t="shared" si="7"/>
        <v>4.4912258330017414</v>
      </c>
      <c r="AF64" s="7">
        <f t="shared" si="8"/>
        <v>2.0410804062437435</v>
      </c>
      <c r="AG64" s="7">
        <f t="shared" si="9"/>
        <v>0.16446842636665873</v>
      </c>
    </row>
    <row r="65" spans="1:58" x14ac:dyDescent="0.35">
      <c r="A65">
        <v>54</v>
      </c>
      <c r="B65">
        <v>25</v>
      </c>
      <c r="C65" t="s">
        <v>147</v>
      </c>
      <c r="D65" t="s">
        <v>24</v>
      </c>
      <c r="E65" t="s">
        <v>66</v>
      </c>
      <c r="G65">
        <v>0.3</v>
      </c>
      <c r="H65">
        <v>0.3</v>
      </c>
      <c r="I65">
        <v>2362</v>
      </c>
      <c r="J65">
        <v>3736</v>
      </c>
      <c r="L65">
        <v>1686</v>
      </c>
      <c r="M65">
        <v>4.476</v>
      </c>
      <c r="N65">
        <v>6.8869999999999996</v>
      </c>
      <c r="O65">
        <v>2.411</v>
      </c>
      <c r="Q65">
        <v>0.311</v>
      </c>
      <c r="R65">
        <v>1</v>
      </c>
      <c r="S65">
        <v>0</v>
      </c>
      <c r="T65">
        <v>0</v>
      </c>
      <c r="V65">
        <v>0</v>
      </c>
      <c r="Y65" s="4">
        <v>43881</v>
      </c>
      <c r="Z65" s="3">
        <v>0.83243055555555545</v>
      </c>
      <c r="AB65">
        <v>1</v>
      </c>
      <c r="AD65" s="7">
        <f t="shared" si="6"/>
        <v>4.6219000985117988</v>
      </c>
      <c r="AE65" s="7">
        <f t="shared" si="7"/>
        <v>6.2001400947481748</v>
      </c>
      <c r="AF65" s="7">
        <f t="shared" si="8"/>
        <v>1.578239996236376</v>
      </c>
      <c r="AG65" s="7">
        <f t="shared" si="9"/>
        <v>0.29861045349035381</v>
      </c>
      <c r="AJ65">
        <f>ABS(100*(AD65-AD66)/(AVERAGE(AD65:AD66)))</f>
        <v>0.7025560128763777</v>
      </c>
      <c r="AO65">
        <f>ABS(100*(AE65-AE66)/(AVERAGE(AE65:AE66)))</f>
        <v>1.3387142474984888</v>
      </c>
      <c r="AT65">
        <f>ABS(100*(AF65-AF66)/(AVERAGE(AF65:AF66)))</f>
        <v>3.1785680735571957</v>
      </c>
      <c r="AY65">
        <f>ABS(100*(AG65-AG66)/(AVERAGE(AG65:AG66)))</f>
        <v>4.5174503506477013</v>
      </c>
      <c r="BC65" s="7">
        <f>AVERAGE(AD65:AD66)</f>
        <v>4.6381930505946825</v>
      </c>
      <c r="BD65" s="7">
        <f>AVERAGE(AE65:AE66)</f>
        <v>6.2419208365262513</v>
      </c>
      <c r="BE65" s="7">
        <f>AVERAGE(AF65:AF66)</f>
        <v>1.6037277859315693</v>
      </c>
      <c r="BF65" s="7">
        <f>AVERAGE(AG65:AG66)</f>
        <v>0.305511109841761</v>
      </c>
    </row>
    <row r="66" spans="1:58" x14ac:dyDescent="0.35">
      <c r="A66">
        <v>55</v>
      </c>
      <c r="B66">
        <v>25</v>
      </c>
      <c r="C66" t="s">
        <v>147</v>
      </c>
      <c r="D66" t="s">
        <v>24</v>
      </c>
      <c r="E66" t="s">
        <v>66</v>
      </c>
      <c r="G66">
        <v>0.3</v>
      </c>
      <c r="H66">
        <v>0.3</v>
      </c>
      <c r="I66">
        <v>2379</v>
      </c>
      <c r="J66">
        <v>3787</v>
      </c>
      <c r="L66">
        <v>1768</v>
      </c>
      <c r="M66">
        <v>4.5060000000000002</v>
      </c>
      <c r="N66">
        <v>6.9809999999999999</v>
      </c>
      <c r="O66">
        <v>2.4750000000000001</v>
      </c>
      <c r="Q66">
        <v>0.32700000000000001</v>
      </c>
      <c r="R66">
        <v>1</v>
      </c>
      <c r="S66">
        <v>0</v>
      </c>
      <c r="T66">
        <v>0</v>
      </c>
      <c r="V66">
        <v>0</v>
      </c>
      <c r="Y66" s="4">
        <v>43881</v>
      </c>
      <c r="Z66" s="3">
        <v>0.83811342592592597</v>
      </c>
      <c r="AB66">
        <v>1</v>
      </c>
      <c r="AD66" s="7">
        <f t="shared" si="6"/>
        <v>4.6544860026775661</v>
      </c>
      <c r="AE66" s="7">
        <f t="shared" si="7"/>
        <v>6.2837015783043286</v>
      </c>
      <c r="AF66" s="7">
        <f t="shared" si="8"/>
        <v>1.6292155756267626</v>
      </c>
      <c r="AG66" s="7">
        <f t="shared" si="9"/>
        <v>0.31241176619316813</v>
      </c>
    </row>
    <row r="67" spans="1:58" x14ac:dyDescent="0.35">
      <c r="A67">
        <v>56</v>
      </c>
      <c r="B67">
        <v>26</v>
      </c>
      <c r="C67" t="s">
        <v>148</v>
      </c>
      <c r="D67" t="s">
        <v>24</v>
      </c>
      <c r="E67" t="s">
        <v>66</v>
      </c>
      <c r="G67">
        <v>0.3</v>
      </c>
      <c r="H67">
        <v>0.3</v>
      </c>
      <c r="I67">
        <v>2493</v>
      </c>
      <c r="J67">
        <v>3954</v>
      </c>
      <c r="L67">
        <v>2384</v>
      </c>
      <c r="M67">
        <v>4.7140000000000004</v>
      </c>
      <c r="N67">
        <v>7.2859999999999996</v>
      </c>
      <c r="O67">
        <v>2.5720000000000001</v>
      </c>
      <c r="Q67">
        <v>0.44800000000000001</v>
      </c>
      <c r="R67">
        <v>1</v>
      </c>
      <c r="S67">
        <v>0</v>
      </c>
      <c r="T67">
        <v>0</v>
      </c>
      <c r="V67">
        <v>0</v>
      </c>
      <c r="Y67" s="4">
        <v>43881</v>
      </c>
      <c r="Z67" s="3">
        <v>0.84817129629629628</v>
      </c>
      <c r="AB67">
        <v>1</v>
      </c>
      <c r="AD67" s="7">
        <f t="shared" si="6"/>
        <v>4.8730032423774192</v>
      </c>
      <c r="AE67" s="7">
        <f t="shared" si="7"/>
        <v>6.5573244754391835</v>
      </c>
      <c r="AF67" s="7">
        <f t="shared" si="8"/>
        <v>1.6843212330617643</v>
      </c>
      <c r="AG67" s="7">
        <f t="shared" si="9"/>
        <v>0.41608992015577301</v>
      </c>
      <c r="AJ67">
        <f>ABS(100*(AD67-AD68)/(AVERAGE(AD67:AD68)))</f>
        <v>0.31517953187273684</v>
      </c>
      <c r="AO67">
        <f>ABS(100*(AE67-AE68)/(AVERAGE(AE67:AE68)))</f>
        <v>0.30029086556561668</v>
      </c>
      <c r="AT67">
        <f>ABS(100*(AF67-AF68)/(AVERAGE(AF67:AF68)))</f>
        <v>0.25722810044029876</v>
      </c>
      <c r="AY67">
        <f>ABS(100*(AG67-AG68)/(AVERAGE(AG67:AG68)))</f>
        <v>0.92604402871621805</v>
      </c>
      <c r="BC67" s="7">
        <f>AVERAGE(AD67:AD68)</f>
        <v>4.8653359708090029</v>
      </c>
      <c r="BD67" s="7">
        <f>AVERAGE(AE67:AE68)</f>
        <v>6.5474937126678707</v>
      </c>
      <c r="BE67" s="7">
        <f>AVERAGE(AF67:AF68)</f>
        <v>1.6821577418588678</v>
      </c>
      <c r="BF67" s="7">
        <f>AVERAGE(AG67:AG68)</f>
        <v>0.41802547010799701</v>
      </c>
    </row>
    <row r="68" spans="1:58" x14ac:dyDescent="0.35">
      <c r="A68">
        <v>57</v>
      </c>
      <c r="B68">
        <v>26</v>
      </c>
      <c r="C68" t="s">
        <v>148</v>
      </c>
      <c r="D68" t="s">
        <v>24</v>
      </c>
      <c r="E68" t="s">
        <v>66</v>
      </c>
      <c r="G68">
        <v>0.3</v>
      </c>
      <c r="H68">
        <v>0.3</v>
      </c>
      <c r="I68">
        <v>2485</v>
      </c>
      <c r="J68">
        <v>3942</v>
      </c>
      <c r="L68">
        <v>2407</v>
      </c>
      <c r="M68">
        <v>4.6989999999999998</v>
      </c>
      <c r="N68">
        <v>7.2640000000000002</v>
      </c>
      <c r="O68">
        <v>2.5649999999999999</v>
      </c>
      <c r="Q68">
        <v>0.45200000000000001</v>
      </c>
      <c r="R68">
        <v>1</v>
      </c>
      <c r="S68">
        <v>0</v>
      </c>
      <c r="T68">
        <v>0</v>
      </c>
      <c r="V68">
        <v>0</v>
      </c>
      <c r="Y68" s="4">
        <v>43881</v>
      </c>
      <c r="Z68" s="3">
        <v>0.85394675925925922</v>
      </c>
      <c r="AB68">
        <v>1</v>
      </c>
      <c r="AD68" s="7">
        <f t="shared" si="6"/>
        <v>4.8576686992405875</v>
      </c>
      <c r="AE68" s="7">
        <f t="shared" si="7"/>
        <v>6.5376629498965588</v>
      </c>
      <c r="AF68" s="7">
        <f t="shared" si="8"/>
        <v>1.6799942506559713</v>
      </c>
      <c r="AG68" s="7">
        <f t="shared" si="9"/>
        <v>0.41996102006022101</v>
      </c>
    </row>
    <row r="69" spans="1:58" x14ac:dyDescent="0.35">
      <c r="A69">
        <v>58</v>
      </c>
      <c r="B69">
        <v>27</v>
      </c>
      <c r="C69" t="s">
        <v>149</v>
      </c>
      <c r="D69" t="s">
        <v>24</v>
      </c>
      <c r="E69" t="s">
        <v>66</v>
      </c>
      <c r="G69">
        <v>0.3</v>
      </c>
      <c r="H69">
        <v>0.3</v>
      </c>
      <c r="I69">
        <v>1620</v>
      </c>
      <c r="J69">
        <v>3078</v>
      </c>
      <c r="L69">
        <v>946</v>
      </c>
      <c r="M69">
        <v>3.1259999999999999</v>
      </c>
      <c r="N69">
        <v>5.6820000000000004</v>
      </c>
      <c r="O69">
        <v>2.556</v>
      </c>
      <c r="Q69">
        <v>0.16400000000000001</v>
      </c>
      <c r="R69">
        <v>1</v>
      </c>
      <c r="S69">
        <v>0</v>
      </c>
      <c r="T69">
        <v>0</v>
      </c>
      <c r="V69">
        <v>0</v>
      </c>
      <c r="Y69" s="4">
        <v>43881</v>
      </c>
      <c r="Z69" s="3">
        <v>0.86388888888888893</v>
      </c>
      <c r="AB69">
        <v>1</v>
      </c>
      <c r="AD69" s="7">
        <f t="shared" si="6"/>
        <v>3.1996212225706508</v>
      </c>
      <c r="AE69" s="7">
        <f t="shared" si="7"/>
        <v>5.1220331108276058</v>
      </c>
      <c r="AF69" s="7">
        <f t="shared" si="8"/>
        <v>1.922411888256955</v>
      </c>
      <c r="AG69" s="7">
        <f t="shared" si="9"/>
        <v>0.17406202178202965</v>
      </c>
      <c r="AJ69">
        <f>ABS(100*(AD69-AD70)/(AVERAGE(AD69:AD70)))</f>
        <v>2.0163252469942967</v>
      </c>
      <c r="AO69">
        <f>ABS(100*(AE69-AE70)/(AVERAGE(AE69:AE70)))</f>
        <v>3.1983363033000416E-2</v>
      </c>
      <c r="AT69">
        <f>ABS(100*(AF69-AF70)/(AVERAGE(AF69:AF70)))</f>
        <v>3.3604056111833347</v>
      </c>
      <c r="AY69">
        <f>ABS(100*(AG69-AG70)/(AVERAGE(AG69:AG70)))</f>
        <v>1.0693282402725914</v>
      </c>
      <c r="BC69" s="7">
        <f>AVERAGE(AD69:AD70)</f>
        <v>3.2322071267364185</v>
      </c>
      <c r="BD69" s="7">
        <f>AVERAGE(AE69:AE70)</f>
        <v>5.1228523410585485</v>
      </c>
      <c r="BE69" s="7">
        <f>AVERAGE(AF69:AF70)</f>
        <v>1.89064521432213</v>
      </c>
      <c r="BF69" s="7">
        <f>AVERAGE(AG69:AG70)</f>
        <v>0.17313632397879211</v>
      </c>
    </row>
    <row r="70" spans="1:58" x14ac:dyDescent="0.35">
      <c r="A70">
        <v>59</v>
      </c>
      <c r="B70">
        <v>27</v>
      </c>
      <c r="C70" t="s">
        <v>149</v>
      </c>
      <c r="D70" t="s">
        <v>24</v>
      </c>
      <c r="E70" t="s">
        <v>66</v>
      </c>
      <c r="G70">
        <v>0.3</v>
      </c>
      <c r="H70">
        <v>0.3</v>
      </c>
      <c r="I70">
        <v>1654</v>
      </c>
      <c r="J70">
        <v>3079</v>
      </c>
      <c r="L70">
        <v>935</v>
      </c>
      <c r="M70">
        <v>3.1869999999999998</v>
      </c>
      <c r="N70">
        <v>5.6840000000000002</v>
      </c>
      <c r="O70">
        <v>2.4969999999999999</v>
      </c>
      <c r="Q70">
        <v>0.16200000000000001</v>
      </c>
      <c r="R70">
        <v>1</v>
      </c>
      <c r="S70">
        <v>0</v>
      </c>
      <c r="T70">
        <v>0</v>
      </c>
      <c r="V70">
        <v>0</v>
      </c>
      <c r="Y70" s="4">
        <v>43881</v>
      </c>
      <c r="Z70" s="3">
        <v>0.8696180555555556</v>
      </c>
      <c r="AB70">
        <v>1</v>
      </c>
      <c r="AD70" s="7">
        <f t="shared" si="6"/>
        <v>3.2647930309021862</v>
      </c>
      <c r="AE70" s="7">
        <f t="shared" si="7"/>
        <v>5.1236715712894911</v>
      </c>
      <c r="AF70" s="7">
        <f t="shared" si="8"/>
        <v>1.8588785403873049</v>
      </c>
      <c r="AG70" s="7">
        <f t="shared" si="9"/>
        <v>0.17221062617555458</v>
      </c>
    </row>
    <row r="71" spans="1:58" x14ac:dyDescent="0.35">
      <c r="A71">
        <v>60</v>
      </c>
      <c r="B71">
        <v>28</v>
      </c>
      <c r="C71" t="s">
        <v>150</v>
      </c>
      <c r="D71" t="s">
        <v>24</v>
      </c>
      <c r="E71" t="s">
        <v>66</v>
      </c>
      <c r="G71">
        <v>0.3</v>
      </c>
      <c r="H71">
        <v>0.3</v>
      </c>
      <c r="I71">
        <v>1935</v>
      </c>
      <c r="J71">
        <v>6254</v>
      </c>
      <c r="L71">
        <v>3379</v>
      </c>
      <c r="M71">
        <v>3.6989999999999998</v>
      </c>
      <c r="N71">
        <v>11.472</v>
      </c>
      <c r="O71">
        <v>7.7729999999999997</v>
      </c>
      <c r="Q71">
        <v>0.63900000000000001</v>
      </c>
      <c r="R71">
        <v>1</v>
      </c>
      <c r="S71">
        <v>0</v>
      </c>
      <c r="T71">
        <v>0</v>
      </c>
      <c r="V71">
        <v>0</v>
      </c>
      <c r="Y71" s="4">
        <v>43881</v>
      </c>
      <c r="Z71" s="3">
        <v>0.87975694444444441</v>
      </c>
      <c r="AB71">
        <v>1</v>
      </c>
      <c r="AD71" s="7">
        <f t="shared" si="6"/>
        <v>3.8034188585834023</v>
      </c>
      <c r="AE71" s="7">
        <f t="shared" si="7"/>
        <v>10.32578353777552</v>
      </c>
      <c r="AF71" s="7">
        <f t="shared" si="8"/>
        <v>6.5223646791921173</v>
      </c>
      <c r="AG71" s="7">
        <f t="shared" si="9"/>
        <v>0.58355706819601971</v>
      </c>
      <c r="AJ71">
        <f>ABS(100*(AD71-AD72)/(AVERAGE(AD71:AD72)))</f>
        <v>1.4509170584440738</v>
      </c>
      <c r="AO71">
        <f>ABS(100*(AE71-AE72)/(AVERAGE(AE71:AE72)))</f>
        <v>0.45910589087978315</v>
      </c>
      <c r="AT71">
        <f>ABS(100*(AF71-AF72)/(AVERAGE(AF71:AF72)))</f>
        <v>0.12384103502501814</v>
      </c>
      <c r="AY71">
        <f>ABS(100*(AG71-AG72)/(AVERAGE(AG71:AG72)))</f>
        <v>0.6038502868150033</v>
      </c>
      <c r="BC71" s="7">
        <f>AVERAGE(AD71:AD72)</f>
        <v>3.8312127180189099</v>
      </c>
      <c r="BD71" s="7">
        <f>AVERAGE(AE71:AE72)</f>
        <v>10.349541214472858</v>
      </c>
      <c r="BE71" s="7">
        <f>AVERAGE(AF71:AF72)</f>
        <v>6.5183284964539476</v>
      </c>
      <c r="BF71" s="7">
        <f>AVERAGE(AG71:AG72)</f>
        <v>0.58532430945674596</v>
      </c>
    </row>
    <row r="72" spans="1:58" x14ac:dyDescent="0.35">
      <c r="A72">
        <v>61</v>
      </c>
      <c r="B72">
        <v>28</v>
      </c>
      <c r="C72" t="s">
        <v>150</v>
      </c>
      <c r="D72" t="s">
        <v>24</v>
      </c>
      <c r="E72" t="s">
        <v>66</v>
      </c>
      <c r="G72">
        <v>0.3</v>
      </c>
      <c r="H72">
        <v>0.3</v>
      </c>
      <c r="I72">
        <v>1964</v>
      </c>
      <c r="J72">
        <v>6283</v>
      </c>
      <c r="L72">
        <v>3400</v>
      </c>
      <c r="M72">
        <v>3.7509999999999999</v>
      </c>
      <c r="N72">
        <v>11.523999999999999</v>
      </c>
      <c r="O72">
        <v>7.774</v>
      </c>
      <c r="Q72">
        <v>0.64300000000000002</v>
      </c>
      <c r="R72">
        <v>1</v>
      </c>
      <c r="S72">
        <v>0</v>
      </c>
      <c r="T72">
        <v>0</v>
      </c>
      <c r="V72">
        <v>0</v>
      </c>
      <c r="Y72" s="4">
        <v>43881</v>
      </c>
      <c r="Z72" s="3">
        <v>0.88565972222222211</v>
      </c>
      <c r="AB72">
        <v>1</v>
      </c>
      <c r="AD72" s="7">
        <f t="shared" si="6"/>
        <v>3.8590065774544176</v>
      </c>
      <c r="AE72" s="7">
        <f t="shared" si="7"/>
        <v>10.373298891170196</v>
      </c>
      <c r="AF72" s="7">
        <f t="shared" si="8"/>
        <v>6.514292313715778</v>
      </c>
      <c r="AG72" s="7">
        <f t="shared" si="9"/>
        <v>0.58709155071747221</v>
      </c>
    </row>
    <row r="73" spans="1:58" x14ac:dyDescent="0.35">
      <c r="A73">
        <v>62</v>
      </c>
      <c r="B73">
        <v>29</v>
      </c>
      <c r="C73" t="s">
        <v>151</v>
      </c>
      <c r="D73" t="s">
        <v>24</v>
      </c>
      <c r="E73" t="s">
        <v>66</v>
      </c>
      <c r="G73">
        <v>0.3</v>
      </c>
      <c r="H73">
        <v>0.3</v>
      </c>
      <c r="I73">
        <v>1921</v>
      </c>
      <c r="J73">
        <v>3046</v>
      </c>
      <c r="L73">
        <v>1406</v>
      </c>
      <c r="M73">
        <v>3.673</v>
      </c>
      <c r="N73">
        <v>5.6230000000000002</v>
      </c>
      <c r="O73">
        <v>1.95</v>
      </c>
      <c r="Q73">
        <v>0.25600000000000001</v>
      </c>
      <c r="R73">
        <v>1</v>
      </c>
      <c r="S73">
        <v>0</v>
      </c>
      <c r="T73">
        <v>0</v>
      </c>
      <c r="V73">
        <v>0</v>
      </c>
      <c r="Y73" s="4">
        <v>43881</v>
      </c>
      <c r="Z73" s="3">
        <v>0.89548611111111109</v>
      </c>
      <c r="AB73">
        <v>1</v>
      </c>
      <c r="AD73" s="7">
        <f t="shared" si="6"/>
        <v>3.7765834080939462</v>
      </c>
      <c r="AE73" s="7">
        <f t="shared" si="7"/>
        <v>5.0696023760472739</v>
      </c>
      <c r="AF73" s="7">
        <f t="shared" si="8"/>
        <v>1.2930189679533277</v>
      </c>
      <c r="AG73" s="7">
        <f t="shared" si="9"/>
        <v>0.2514840198709879</v>
      </c>
      <c r="AJ73">
        <f>ABS(100*(AD73-AD74)/(AVERAGE(AD73:AD74)))</f>
        <v>1.9474836522629735</v>
      </c>
      <c r="AO73">
        <f>ABS(100*(AE73-AE74)/(AVERAGE(AE73:AE74)))</f>
        <v>0.38708109754146353</v>
      </c>
      <c r="AT73">
        <f>ABS(100*(AF73-AF74)/(AVERAGE(AF73:AF74)))</f>
        <v>6.9067966739787758</v>
      </c>
      <c r="AY73">
        <f>ABS(100*(AG73-AG74)/(AVERAGE(AG73:AG74)))</f>
        <v>0.94137695781268993</v>
      </c>
      <c r="BC73" s="7">
        <f>AVERAGE(AD73:AD74)</f>
        <v>3.7401638681439708</v>
      </c>
      <c r="BD73" s="7">
        <f>AVERAGE(AE73:AE74)</f>
        <v>5.0794331388185858</v>
      </c>
      <c r="BE73" s="7">
        <f>AVERAGE(AF73:AF74)</f>
        <v>1.3392692706746148</v>
      </c>
      <c r="BF73" s="7">
        <f>AVERAGE(AG73:AG74)</f>
        <v>0.25030585903050373</v>
      </c>
    </row>
    <row r="74" spans="1:58" x14ac:dyDescent="0.35">
      <c r="A74">
        <v>63</v>
      </c>
      <c r="B74">
        <v>29</v>
      </c>
      <c r="C74" t="s">
        <v>151</v>
      </c>
      <c r="D74" t="s">
        <v>24</v>
      </c>
      <c r="E74" t="s">
        <v>66</v>
      </c>
      <c r="G74">
        <v>0.3</v>
      </c>
      <c r="H74">
        <v>0.3</v>
      </c>
      <c r="I74">
        <v>1883</v>
      </c>
      <c r="J74">
        <v>3058</v>
      </c>
      <c r="L74">
        <v>1392</v>
      </c>
      <c r="M74">
        <v>3.6040000000000001</v>
      </c>
      <c r="N74">
        <v>5.6440000000000001</v>
      </c>
      <c r="O74">
        <v>2.0409999999999999</v>
      </c>
      <c r="Q74">
        <v>0.253</v>
      </c>
      <c r="R74">
        <v>1</v>
      </c>
      <c r="S74">
        <v>0</v>
      </c>
      <c r="T74">
        <v>0</v>
      </c>
      <c r="V74">
        <v>0</v>
      </c>
      <c r="Y74" s="4">
        <v>43881</v>
      </c>
      <c r="Z74" s="3">
        <v>0.90111111111111108</v>
      </c>
      <c r="AB74">
        <v>1</v>
      </c>
      <c r="AD74" s="7">
        <f t="shared" si="6"/>
        <v>3.7037443281939959</v>
      </c>
      <c r="AE74" s="7">
        <f t="shared" si="7"/>
        <v>5.0892639015898977</v>
      </c>
      <c r="AF74" s="7">
        <f t="shared" si="8"/>
        <v>1.3855195733959018</v>
      </c>
      <c r="AG74" s="7">
        <f t="shared" si="9"/>
        <v>0.24912769819001962</v>
      </c>
    </row>
    <row r="75" spans="1:58" x14ac:dyDescent="0.35">
      <c r="A75">
        <v>64</v>
      </c>
      <c r="B75">
        <v>30</v>
      </c>
      <c r="C75" t="s">
        <v>152</v>
      </c>
      <c r="D75" t="s">
        <v>24</v>
      </c>
      <c r="E75" t="s">
        <v>66</v>
      </c>
      <c r="G75">
        <v>0.3</v>
      </c>
      <c r="H75">
        <v>0.3</v>
      </c>
      <c r="I75">
        <v>1268</v>
      </c>
      <c r="J75">
        <v>2881</v>
      </c>
      <c r="L75">
        <v>1056</v>
      </c>
      <c r="M75">
        <v>2.4830000000000001</v>
      </c>
      <c r="N75">
        <v>5.319</v>
      </c>
      <c r="O75">
        <v>2.8359999999999999</v>
      </c>
      <c r="Q75">
        <v>0.186</v>
      </c>
      <c r="R75">
        <v>1</v>
      </c>
      <c r="S75">
        <v>0</v>
      </c>
      <c r="T75">
        <v>0</v>
      </c>
      <c r="V75">
        <v>0</v>
      </c>
      <c r="Y75" s="4">
        <v>43881</v>
      </c>
      <c r="Z75" s="3">
        <v>0.91093750000000007</v>
      </c>
      <c r="AB75">
        <v>1</v>
      </c>
      <c r="AD75" s="7">
        <f t="shared" si="6"/>
        <v>2.5249013245500525</v>
      </c>
      <c r="AE75" s="7">
        <f t="shared" si="7"/>
        <v>4.7992563998361888</v>
      </c>
      <c r="AF75" s="7">
        <f t="shared" si="8"/>
        <v>2.2743550752861363</v>
      </c>
      <c r="AG75" s="7">
        <f t="shared" si="9"/>
        <v>0.19257597784678054</v>
      </c>
      <c r="AJ75">
        <f>ABS(100*(AD75-AD76)/(AVERAGE(AD75:AD76)))</f>
        <v>0.99180926427411709</v>
      </c>
      <c r="AO75">
        <f>ABS(100*(AE75-AE76)/(AVERAGE(AE75:AE76)))</f>
        <v>0.1366528334067742</v>
      </c>
      <c r="AT75">
        <f>ABS(100*(AF75-AF76)/(AVERAGE(AF75:AF76)))</f>
        <v>0.80422550476013432</v>
      </c>
      <c r="AY75">
        <f>ABS(100*(AG75-AG76)/(AVERAGE(AG75:AG76)))</f>
        <v>4.3601549410218556</v>
      </c>
      <c r="BB75" s="2"/>
      <c r="BC75" s="7">
        <f>AVERAGE(AD75:AD76)</f>
        <v>2.5124420082513765</v>
      </c>
      <c r="BD75" s="7">
        <f>AVERAGE(AE75:AE76)</f>
        <v>4.7959794789124182</v>
      </c>
      <c r="BE75" s="7">
        <f>AVERAGE(AF75:AF76)</f>
        <v>2.2835374706610416</v>
      </c>
      <c r="BF75" s="7">
        <f>AVERAGE(AG75:AG76)</f>
        <v>0.1968678494799728</v>
      </c>
    </row>
    <row r="76" spans="1:58" x14ac:dyDescent="0.35">
      <c r="A76">
        <v>65</v>
      </c>
      <c r="B76">
        <v>30</v>
      </c>
      <c r="C76" t="s">
        <v>152</v>
      </c>
      <c r="D76" t="s">
        <v>24</v>
      </c>
      <c r="E76" t="s">
        <v>66</v>
      </c>
      <c r="G76">
        <v>0.3</v>
      </c>
      <c r="H76">
        <v>0.3</v>
      </c>
      <c r="I76">
        <v>1255</v>
      </c>
      <c r="J76">
        <v>2877</v>
      </c>
      <c r="L76">
        <v>1107</v>
      </c>
      <c r="M76">
        <v>2.46</v>
      </c>
      <c r="N76">
        <v>5.3129999999999997</v>
      </c>
      <c r="O76">
        <v>2.8530000000000002</v>
      </c>
      <c r="Q76">
        <v>0.19600000000000001</v>
      </c>
      <c r="R76">
        <v>1</v>
      </c>
      <c r="S76">
        <v>0</v>
      </c>
      <c r="T76">
        <v>0</v>
      </c>
      <c r="V76">
        <v>0</v>
      </c>
      <c r="Y76" s="4">
        <v>43881</v>
      </c>
      <c r="Z76" s="3">
        <v>0.91658564814814814</v>
      </c>
      <c r="AB76">
        <v>1</v>
      </c>
      <c r="AD76" s="7">
        <f t="shared" si="6"/>
        <v>2.4999826919527006</v>
      </c>
      <c r="AE76" s="7">
        <f t="shared" si="7"/>
        <v>4.7927025579886475</v>
      </c>
      <c r="AF76" s="7">
        <f t="shared" si="8"/>
        <v>2.2927198660359469</v>
      </c>
      <c r="AG76" s="7">
        <f t="shared" si="9"/>
        <v>0.20115972111316505</v>
      </c>
    </row>
    <row r="77" spans="1:58" x14ac:dyDescent="0.35">
      <c r="A77">
        <v>66</v>
      </c>
      <c r="B77">
        <v>31</v>
      </c>
      <c r="C77" t="s">
        <v>153</v>
      </c>
      <c r="D77" t="s">
        <v>24</v>
      </c>
      <c r="E77" t="s">
        <v>66</v>
      </c>
      <c r="G77">
        <v>0.3</v>
      </c>
      <c r="H77">
        <v>0.3</v>
      </c>
      <c r="I77">
        <v>2789</v>
      </c>
      <c r="J77">
        <v>6134</v>
      </c>
      <c r="L77">
        <v>2343</v>
      </c>
      <c r="M77">
        <v>5.2519999999999998</v>
      </c>
      <c r="N77">
        <v>11.254</v>
      </c>
      <c r="O77">
        <v>6.0010000000000003</v>
      </c>
      <c r="Q77">
        <v>0.44</v>
      </c>
      <c r="R77">
        <v>1</v>
      </c>
      <c r="S77">
        <v>0</v>
      </c>
      <c r="T77">
        <v>0</v>
      </c>
      <c r="V77">
        <v>0</v>
      </c>
      <c r="Y77" s="4">
        <v>43881</v>
      </c>
      <c r="Z77" s="3">
        <v>0.92677083333333332</v>
      </c>
      <c r="AB77">
        <v>1</v>
      </c>
      <c r="AD77" s="7">
        <f t="shared" ref="AD77:AD87" si="14">((I77*$E$8)+$E$9)*1000/G77</f>
        <v>5.4403813384401944</v>
      </c>
      <c r="AE77" s="7">
        <f t="shared" ref="AE77:AE87" si="15">((J77*$G$8)+$G$9)*1000/H77</f>
        <v>10.129168282349276</v>
      </c>
      <c r="AF77" s="7">
        <f t="shared" ref="AF77:AF87" si="16">AE77-AD77</f>
        <v>4.6887869439090819</v>
      </c>
      <c r="AG77" s="7">
        <f t="shared" ref="AG77:AG87" si="17">((L77*$I$8)+$I$9)*1000/H77</f>
        <v>0.40918926380436588</v>
      </c>
      <c r="AJ77">
        <f>ABS(100*(AD77-AD78)/(AVERAGE(AD77:AD78)))</f>
        <v>1.4550689483250339</v>
      </c>
      <c r="AL77">
        <f>100*((AVERAGE(AD77:AD78)*50)-(AVERAGE(AD75:AD76)*50))/(1000*0.15)</f>
        <v>96.288152113356233</v>
      </c>
      <c r="AO77">
        <f>ABS(100*(AE77-AE78)/(AVERAGE(AE77:AE78)))</f>
        <v>0.91778194564844429</v>
      </c>
      <c r="AQ77">
        <f>100*((AVERAGE(AE77:AE78)*50)-(AVERAGE(AE75:AE76)*50))/(2000*0.15)</f>
        <v>89.664748776676504</v>
      </c>
      <c r="AT77">
        <f>ABS(100*(AF77-AF78)/(AVERAGE(AF77:AF78)))</f>
        <v>3.6018802526077005</v>
      </c>
      <c r="AV77">
        <f>100*((AVERAGE(AF77:AF78)*50)-(AVERAGE(AF75:AF76)*50))/(1000*0.15)</f>
        <v>83.041345439996775</v>
      </c>
      <c r="AY77">
        <f>ABS(100*(AG77-AG78)/(AVERAGE(AG77:AG78)))</f>
        <v>1.7127594682483813</v>
      </c>
      <c r="BA77">
        <f>100*((AVERAGE(AG77:AG78)*50)-(AVERAGE(AG75:AG76)*50))/(100*0.15)</f>
        <v>71.951965615281836</v>
      </c>
      <c r="BC77" s="7">
        <f>AVERAGE(AD77:AD78)</f>
        <v>5.4010865716520637</v>
      </c>
      <c r="BD77" s="7">
        <f>AVERAGE(AE77:AE78)</f>
        <v>10.175864405513009</v>
      </c>
      <c r="BE77" s="7">
        <f>AVERAGE(AF77:AF78)</f>
        <v>4.774777833860945</v>
      </c>
      <c r="BF77" s="7">
        <f>AVERAGE(AG77:AG78)</f>
        <v>0.41272374632581832</v>
      </c>
    </row>
    <row r="78" spans="1:58" x14ac:dyDescent="0.35">
      <c r="A78">
        <v>67</v>
      </c>
      <c r="B78">
        <v>31</v>
      </c>
      <c r="C78" t="s">
        <v>153</v>
      </c>
      <c r="D78" t="s">
        <v>24</v>
      </c>
      <c r="E78" t="s">
        <v>66</v>
      </c>
      <c r="G78">
        <v>0.3</v>
      </c>
      <c r="H78">
        <v>0.3</v>
      </c>
      <c r="I78">
        <v>2748</v>
      </c>
      <c r="J78">
        <v>6191</v>
      </c>
      <c r="L78">
        <v>2385</v>
      </c>
      <c r="M78">
        <v>5.1779999999999999</v>
      </c>
      <c r="N78">
        <v>11.356999999999999</v>
      </c>
      <c r="O78">
        <v>6.1779999999999999</v>
      </c>
      <c r="Q78">
        <v>0.44800000000000001</v>
      </c>
      <c r="R78">
        <v>1</v>
      </c>
      <c r="S78">
        <v>0</v>
      </c>
      <c r="T78">
        <v>0</v>
      </c>
      <c r="V78">
        <v>0</v>
      </c>
      <c r="Y78" s="4">
        <v>43881</v>
      </c>
      <c r="Z78" s="3">
        <v>0.93262731481481476</v>
      </c>
      <c r="AB78">
        <v>1</v>
      </c>
      <c r="AD78" s="7">
        <f t="shared" si="14"/>
        <v>5.3617918048639321</v>
      </c>
      <c r="AE78" s="7">
        <f t="shared" si="15"/>
        <v>10.222560528676741</v>
      </c>
      <c r="AF78" s="7">
        <f t="shared" si="16"/>
        <v>4.860768723812809</v>
      </c>
      <c r="AG78" s="7">
        <f t="shared" si="17"/>
        <v>0.41625822884727076</v>
      </c>
    </row>
    <row r="79" spans="1:58" x14ac:dyDescent="0.35">
      <c r="A79">
        <v>68</v>
      </c>
      <c r="B79">
        <v>32</v>
      </c>
      <c r="C79" t="s">
        <v>154</v>
      </c>
      <c r="D79" t="s">
        <v>24</v>
      </c>
      <c r="E79" t="s">
        <v>66</v>
      </c>
      <c r="G79">
        <v>0.3</v>
      </c>
      <c r="H79">
        <v>0.3</v>
      </c>
      <c r="I79">
        <v>2400</v>
      </c>
      <c r="J79">
        <v>3867</v>
      </c>
      <c r="L79">
        <v>1660</v>
      </c>
      <c r="M79">
        <v>4.5460000000000003</v>
      </c>
      <c r="N79">
        <v>7.1269999999999998</v>
      </c>
      <c r="O79">
        <v>2.581</v>
      </c>
      <c r="Q79">
        <v>0.30599999999999999</v>
      </c>
      <c r="R79">
        <v>1</v>
      </c>
      <c r="S79">
        <v>0</v>
      </c>
      <c r="T79">
        <v>0</v>
      </c>
      <c r="V79">
        <v>0</v>
      </c>
      <c r="Y79" s="4">
        <v>43881</v>
      </c>
      <c r="Z79" s="3">
        <v>0.94262731481481488</v>
      </c>
      <c r="AB79">
        <v>1</v>
      </c>
      <c r="AD79" s="7">
        <f t="shared" si="14"/>
        <v>4.6947391784117496</v>
      </c>
      <c r="AE79" s="7">
        <f t="shared" si="15"/>
        <v>6.4147784152551575</v>
      </c>
      <c r="AF79" s="7">
        <f t="shared" si="16"/>
        <v>1.7200392368434079</v>
      </c>
      <c r="AG79" s="7">
        <f t="shared" si="17"/>
        <v>0.29423442751141271</v>
      </c>
      <c r="AJ79">
        <f>ABS(100*(AD79-AD80)/(AVERAGE(AD79:AD80)))</f>
        <v>8.1691474547612802E-2</v>
      </c>
      <c r="AK79">
        <f>ABS(100*((AVERAGE(AD79:AD80)-AVERAGE(AD65:AD66))/(AVERAGE(AD65:AD66,AD79:AD80))))</f>
        <v>1.17091886612669</v>
      </c>
      <c r="AO79">
        <f>ABS(100*(AE79-AE80)/(AVERAGE(AE79:AE80)))</f>
        <v>0.76920600692341889</v>
      </c>
      <c r="AP79">
        <f>ABS(100*((AVERAGE(AE79:AE80)-AVERAGE(AE65:AE66))/(AVERAGE(AE65:AE66,AE79:AE80))))</f>
        <v>2.3476763088989787</v>
      </c>
      <c r="AT79">
        <f>ABS(100*(AF79-AF80)/(AVERAGE(AF79:AF80)))</f>
        <v>2.6700091214682229</v>
      </c>
      <c r="AU79">
        <f>ABS(100*((AVERAGE(AF79:AF80)-AVERAGE(AF65:AF66))/(AVERAGE(AF65:AF66,AF79:AF80))))</f>
        <v>5.6739368796874237</v>
      </c>
      <c r="AY79">
        <f>ABS(100*(AG79-AG80)/(AVERAGE(AG79:AG80)))</f>
        <v>2.9604978960004202</v>
      </c>
      <c r="AZ79">
        <f>ABS(100*((AVERAGE(AG79:AG80)-AVERAGE(AG65:AG66))/(AVERAGE(AG65:AG66,AG79:AG80))))</f>
        <v>5.2291403545953985</v>
      </c>
      <c r="BC79" s="7">
        <f>AVERAGE(AD79:AD80)</f>
        <v>4.6928223605196457</v>
      </c>
      <c r="BD79" s="7">
        <f>AVERAGE(AE79:AE80)</f>
        <v>6.3902015083268768</v>
      </c>
      <c r="BE79" s="7">
        <f>AVERAGE(AF79:AF80)</f>
        <v>1.6973791478072315</v>
      </c>
      <c r="BF79" s="7">
        <f>AVERAGE(AG79:AG80)</f>
        <v>0.28994255587822043</v>
      </c>
    </row>
    <row r="80" spans="1:58" x14ac:dyDescent="0.35">
      <c r="A80">
        <v>69</v>
      </c>
      <c r="B80">
        <v>32</v>
      </c>
      <c r="C80" t="s">
        <v>154</v>
      </c>
      <c r="D80" t="s">
        <v>24</v>
      </c>
      <c r="E80" t="s">
        <v>66</v>
      </c>
      <c r="G80">
        <v>0.3</v>
      </c>
      <c r="H80">
        <v>0.3</v>
      </c>
      <c r="I80">
        <v>2398</v>
      </c>
      <c r="J80">
        <v>3837</v>
      </c>
      <c r="L80">
        <v>1609</v>
      </c>
      <c r="M80">
        <v>4.5419999999999998</v>
      </c>
      <c r="N80">
        <v>7.0720000000000001</v>
      </c>
      <c r="O80">
        <v>2.5299999999999998</v>
      </c>
      <c r="Q80">
        <v>0.29599999999999999</v>
      </c>
      <c r="R80">
        <v>1</v>
      </c>
      <c r="S80">
        <v>0</v>
      </c>
      <c r="T80">
        <v>0</v>
      </c>
      <c r="V80">
        <v>0</v>
      </c>
      <c r="Y80" s="4">
        <v>43881</v>
      </c>
      <c r="Z80" s="3">
        <v>0.94840277777777782</v>
      </c>
      <c r="AB80">
        <v>1</v>
      </c>
      <c r="AD80" s="7">
        <f t="shared" si="14"/>
        <v>4.690905542627541</v>
      </c>
      <c r="AE80" s="7">
        <f t="shared" si="15"/>
        <v>6.3656246013985962</v>
      </c>
      <c r="AF80" s="7">
        <f t="shared" si="16"/>
        <v>1.6747190587710552</v>
      </c>
      <c r="AG80" s="7">
        <f t="shared" si="17"/>
        <v>0.28565068424502815</v>
      </c>
    </row>
    <row r="81" spans="1:58" x14ac:dyDescent="0.35">
      <c r="A81">
        <v>70</v>
      </c>
      <c r="B81">
        <v>2</v>
      </c>
      <c r="D81" t="s">
        <v>46</v>
      </c>
      <c r="Y81" s="4">
        <v>43881</v>
      </c>
      <c r="Z81" s="3">
        <v>0.95246527777777779</v>
      </c>
      <c r="AB81">
        <v>1</v>
      </c>
      <c r="AD81" s="7" t="e">
        <f t="shared" si="14"/>
        <v>#DIV/0!</v>
      </c>
      <c r="AE81" s="7" t="e">
        <f t="shared" si="15"/>
        <v>#DIV/0!</v>
      </c>
      <c r="AF81" s="7" t="e">
        <f t="shared" si="16"/>
        <v>#DIV/0!</v>
      </c>
      <c r="AG81" s="7" t="e">
        <f t="shared" si="17"/>
        <v>#DIV/0!</v>
      </c>
    </row>
    <row r="82" spans="1:58" x14ac:dyDescent="0.35">
      <c r="A82">
        <v>71</v>
      </c>
      <c r="B82">
        <v>3</v>
      </c>
      <c r="C82" t="s">
        <v>44</v>
      </c>
      <c r="D82" t="s">
        <v>24</v>
      </c>
      <c r="E82" t="s">
        <v>66</v>
      </c>
      <c r="G82">
        <v>0.3</v>
      </c>
      <c r="H82">
        <v>0.3</v>
      </c>
      <c r="I82">
        <v>43</v>
      </c>
      <c r="J82">
        <v>126</v>
      </c>
      <c r="L82">
        <v>162</v>
      </c>
      <c r="M82">
        <v>8.6999999999999994E-2</v>
      </c>
      <c r="N82">
        <v>0.23400000000000001</v>
      </c>
      <c r="O82">
        <v>0.14699999999999999</v>
      </c>
      <c r="Q82">
        <v>2.8000000000000001E-2</v>
      </c>
      <c r="R82">
        <v>1</v>
      </c>
      <c r="S82">
        <v>0</v>
      </c>
      <c r="T82">
        <v>0</v>
      </c>
      <c r="V82">
        <v>0</v>
      </c>
      <c r="Y82" s="4">
        <v>43881</v>
      </c>
      <c r="Z82" s="3">
        <v>0.96202546296296287</v>
      </c>
      <c r="AB82">
        <v>1</v>
      </c>
      <c r="AD82" s="7">
        <f t="shared" si="14"/>
        <v>0.17679940672268624</v>
      </c>
      <c r="AE82" s="7">
        <f t="shared" si="15"/>
        <v>0.28529782734201337</v>
      </c>
      <c r="AF82" s="7">
        <f t="shared" si="16"/>
        <v>0.10849842061932713</v>
      </c>
      <c r="AG82" s="7">
        <f t="shared" si="17"/>
        <v>4.210800764780516E-2</v>
      </c>
    </row>
    <row r="83" spans="1:58" x14ac:dyDescent="0.35">
      <c r="A83">
        <v>72</v>
      </c>
      <c r="B83">
        <v>3</v>
      </c>
      <c r="C83" t="s">
        <v>44</v>
      </c>
      <c r="D83" t="s">
        <v>24</v>
      </c>
      <c r="E83" t="s">
        <v>66</v>
      </c>
      <c r="G83">
        <v>0.3</v>
      </c>
      <c r="H83">
        <v>0.3</v>
      </c>
      <c r="I83">
        <v>38</v>
      </c>
      <c r="J83">
        <v>142</v>
      </c>
      <c r="L83">
        <v>192</v>
      </c>
      <c r="M83">
        <v>7.8E-2</v>
      </c>
      <c r="N83">
        <v>0.26300000000000001</v>
      </c>
      <c r="O83">
        <v>0.185</v>
      </c>
      <c r="Q83">
        <v>3.3000000000000002E-2</v>
      </c>
      <c r="R83">
        <v>1</v>
      </c>
      <c r="S83">
        <v>0</v>
      </c>
      <c r="T83">
        <v>0</v>
      </c>
      <c r="V83">
        <v>0</v>
      </c>
      <c r="Y83" s="4">
        <v>43881</v>
      </c>
      <c r="Z83" s="3">
        <v>0.96743055555555557</v>
      </c>
      <c r="AB83">
        <v>1</v>
      </c>
      <c r="AD83" s="7">
        <f t="shared" si="14"/>
        <v>0.16721531726216637</v>
      </c>
      <c r="AE83" s="7">
        <f t="shared" si="15"/>
        <v>0.3115131947321792</v>
      </c>
      <c r="AF83" s="7">
        <f t="shared" si="16"/>
        <v>0.14429787747001283</v>
      </c>
      <c r="AG83" s="7">
        <f t="shared" si="17"/>
        <v>4.715726839273722E-2</v>
      </c>
    </row>
    <row r="84" spans="1:58" x14ac:dyDescent="0.35">
      <c r="A84">
        <v>73</v>
      </c>
      <c r="B84">
        <v>1</v>
      </c>
      <c r="C84" t="s">
        <v>45</v>
      </c>
      <c r="D84" t="s">
        <v>24</v>
      </c>
      <c r="E84" t="s">
        <v>66</v>
      </c>
      <c r="G84">
        <v>0.3</v>
      </c>
      <c r="H84">
        <v>0.3</v>
      </c>
      <c r="I84">
        <v>3442</v>
      </c>
      <c r="J84">
        <v>4416</v>
      </c>
      <c r="L84">
        <v>7379</v>
      </c>
      <c r="M84">
        <v>6.44</v>
      </c>
      <c r="N84">
        <v>8.1300000000000008</v>
      </c>
      <c r="O84">
        <v>1.69</v>
      </c>
      <c r="Q84">
        <v>1.363</v>
      </c>
      <c r="R84">
        <v>1</v>
      </c>
      <c r="S84">
        <v>0</v>
      </c>
      <c r="T84">
        <v>0</v>
      </c>
      <c r="V84">
        <v>0</v>
      </c>
      <c r="Y84" s="4">
        <v>43881</v>
      </c>
      <c r="Z84" s="3">
        <v>0.9773263888888889</v>
      </c>
      <c r="AB84">
        <v>1</v>
      </c>
      <c r="AD84" s="7">
        <f t="shared" si="14"/>
        <v>6.6920634219840887</v>
      </c>
      <c r="AE84" s="7">
        <f t="shared" si="15"/>
        <v>7.3142932088302217</v>
      </c>
      <c r="AF84" s="7">
        <f t="shared" si="16"/>
        <v>0.62222978684613306</v>
      </c>
      <c r="AG84" s="7">
        <f t="shared" si="17"/>
        <v>1.2567918341869611</v>
      </c>
      <c r="AJ84">
        <f>ABS(100*(AD84-AD85)/(AVERAGE(AD84:AD85)))</f>
        <v>8.5966390966312131E-2</v>
      </c>
      <c r="AO84">
        <f>ABS(100*(AE84-AE85)/(AVERAGE(AE84:AE85)))</f>
        <v>0.95861768956980198</v>
      </c>
      <c r="AT84">
        <f>ABS(100*(AF84-AF85)/(AVERAGE(AF84:AF85)))</f>
        <v>11.540295412987167</v>
      </c>
      <c r="AY84">
        <f>ABS(100*(AG84-AG85)/(AVERAGE(AG84:AG85)))</f>
        <v>1.6732660626138933</v>
      </c>
      <c r="BC84" s="7">
        <f>AVERAGE(AD84:AD85)</f>
        <v>6.6891881951459329</v>
      </c>
      <c r="BD84" s="7">
        <f>AVERAGE(AE84:AE85)</f>
        <v>7.3495201087607569</v>
      </c>
      <c r="BE84" s="7">
        <f>AVERAGE(AF84:AF85)</f>
        <v>0.66033191361482402</v>
      </c>
      <c r="BF84" s="7">
        <f>AVERAGE(AG84:AG85)</f>
        <v>1.2673952817513183</v>
      </c>
    </row>
    <row r="85" spans="1:58" x14ac:dyDescent="0.35">
      <c r="A85">
        <v>74</v>
      </c>
      <c r="B85">
        <v>1</v>
      </c>
      <c r="C85" t="s">
        <v>45</v>
      </c>
      <c r="D85" t="s">
        <v>24</v>
      </c>
      <c r="E85" t="s">
        <v>66</v>
      </c>
      <c r="G85">
        <v>0.3</v>
      </c>
      <c r="H85">
        <v>0.3</v>
      </c>
      <c r="I85">
        <v>3439</v>
      </c>
      <c r="J85">
        <v>4459</v>
      </c>
      <c r="L85">
        <v>7505</v>
      </c>
      <c r="M85">
        <v>6.4340000000000002</v>
      </c>
      <c r="N85">
        <v>8.2080000000000002</v>
      </c>
      <c r="O85">
        <v>1.7729999999999999</v>
      </c>
      <c r="Q85">
        <v>1.3839999999999999</v>
      </c>
      <c r="R85">
        <v>1</v>
      </c>
      <c r="S85">
        <v>0</v>
      </c>
      <c r="T85">
        <v>0</v>
      </c>
      <c r="V85">
        <v>0</v>
      </c>
      <c r="Y85" s="4">
        <v>43881</v>
      </c>
      <c r="Z85" s="3">
        <v>0.98307870370370365</v>
      </c>
      <c r="AB85">
        <v>1</v>
      </c>
      <c r="AD85" s="7">
        <f t="shared" si="14"/>
        <v>6.6863129683077771</v>
      </c>
      <c r="AE85" s="7">
        <f t="shared" si="15"/>
        <v>7.3847470086912921</v>
      </c>
      <c r="AF85" s="7">
        <f t="shared" si="16"/>
        <v>0.69843404038351498</v>
      </c>
      <c r="AG85" s="7">
        <f t="shared" si="17"/>
        <v>1.2779987293156756</v>
      </c>
    </row>
    <row r="86" spans="1:58" x14ac:dyDescent="0.35">
      <c r="A86">
        <v>75</v>
      </c>
      <c r="B86">
        <v>4</v>
      </c>
      <c r="C86" t="s">
        <v>106</v>
      </c>
      <c r="D86" t="s">
        <v>24</v>
      </c>
      <c r="E86" t="s">
        <v>66</v>
      </c>
      <c r="G86">
        <v>0.3</v>
      </c>
      <c r="H86">
        <v>0.3</v>
      </c>
      <c r="I86">
        <v>3041</v>
      </c>
      <c r="J86">
        <v>6324</v>
      </c>
      <c r="L86">
        <v>3035</v>
      </c>
      <c r="M86">
        <v>5.71</v>
      </c>
      <c r="N86">
        <v>11.597</v>
      </c>
      <c r="O86">
        <v>5.8869999999999996</v>
      </c>
      <c r="Q86">
        <v>0.57299999999999995</v>
      </c>
      <c r="R86">
        <v>1</v>
      </c>
      <c r="S86">
        <v>0</v>
      </c>
      <c r="T86">
        <v>0</v>
      </c>
      <c r="V86">
        <v>0</v>
      </c>
      <c r="Y86" s="4">
        <v>43881</v>
      </c>
      <c r="Z86" s="3">
        <v>0.99354166666666666</v>
      </c>
      <c r="AB86">
        <v>1</v>
      </c>
      <c r="AD86" s="7">
        <f t="shared" si="14"/>
        <v>5.9234194472503967</v>
      </c>
      <c r="AE86" s="7">
        <f t="shared" si="15"/>
        <v>10.440475770107495</v>
      </c>
      <c r="AF86" s="7">
        <f t="shared" si="16"/>
        <v>4.5170563228570986</v>
      </c>
      <c r="AG86" s="7">
        <f t="shared" si="17"/>
        <v>0.52565887832079872</v>
      </c>
      <c r="AI86">
        <f>ABS(100*(AVERAGE(AD86:AD87)-5)/5)</f>
        <v>17.893343577376726</v>
      </c>
      <c r="AJ86">
        <f>ABS(100*(AD86-AD87)/(AVERAGE(AD86:AD87)))</f>
        <v>0.97553492026253552</v>
      </c>
      <c r="AN86">
        <f>ABS(100*(AVERAGE(AE86:AE87)-10)/10)</f>
        <v>4.5358345380257781</v>
      </c>
      <c r="AO86">
        <f>ABS(100*(AE86-AE87)/(AVERAGE(AE86:AE87)))</f>
        <v>0.25077876410532696</v>
      </c>
      <c r="AS86">
        <f>ABS(100*(AVERAGE(AF86:AF87)-5)/5)</f>
        <v>8.8216745013251696</v>
      </c>
      <c r="AT86">
        <f>ABS(100*(AF86-AF87)/(AVERAGE(AF86:AF87)))</f>
        <v>1.8363992471983219</v>
      </c>
      <c r="AX86">
        <f>ABS(100*(AVERAGE(AG86:AG87)-0.5)/0.5)</f>
        <v>5.5020547854547575</v>
      </c>
      <c r="AY86">
        <f>ABS(100*(AG86-AG87)/(AVERAGE(AG86:AG87)))</f>
        <v>0.7019372694645627</v>
      </c>
      <c r="BC86" s="7">
        <f>AVERAGE(AD86:AD87)</f>
        <v>5.8946671788688363</v>
      </c>
      <c r="BD86" s="7">
        <f>AVERAGE(AE86:AE87)</f>
        <v>10.453583453802578</v>
      </c>
      <c r="BE86" s="7">
        <f>AVERAGE(AF86:AF87)</f>
        <v>4.5589162749337415</v>
      </c>
      <c r="BF86" s="7">
        <f>AVERAGE(AG86:AG87)</f>
        <v>0.52751027392727379</v>
      </c>
    </row>
    <row r="87" spans="1:58" x14ac:dyDescent="0.35">
      <c r="A87">
        <v>76</v>
      </c>
      <c r="B87">
        <v>4</v>
      </c>
      <c r="C87" t="s">
        <v>106</v>
      </c>
      <c r="D87" t="s">
        <v>24</v>
      </c>
      <c r="E87" t="s">
        <v>66</v>
      </c>
      <c r="G87">
        <v>0.3</v>
      </c>
      <c r="H87">
        <v>0.3</v>
      </c>
      <c r="I87">
        <v>3011</v>
      </c>
      <c r="J87">
        <v>6340</v>
      </c>
      <c r="L87">
        <v>3057</v>
      </c>
      <c r="M87">
        <v>5.6559999999999997</v>
      </c>
      <c r="N87">
        <v>11.627000000000001</v>
      </c>
      <c r="O87">
        <v>5.9710000000000001</v>
      </c>
      <c r="Q87">
        <v>0.57699999999999996</v>
      </c>
      <c r="R87">
        <v>1</v>
      </c>
      <c r="S87">
        <v>0</v>
      </c>
      <c r="T87">
        <v>0</v>
      </c>
      <c r="V87">
        <v>0</v>
      </c>
      <c r="Y87" s="4">
        <v>43881</v>
      </c>
      <c r="Z87" s="3">
        <v>0.99937500000000001</v>
      </c>
      <c r="AB87">
        <v>1</v>
      </c>
      <c r="AD87" s="7">
        <f t="shared" si="14"/>
        <v>5.8659149104872768</v>
      </c>
      <c r="AE87" s="7">
        <f t="shared" si="15"/>
        <v>10.46669113749766</v>
      </c>
      <c r="AF87" s="7">
        <f t="shared" si="16"/>
        <v>4.6007762270103836</v>
      </c>
      <c r="AG87" s="7">
        <f t="shared" si="17"/>
        <v>0.52936166953374886</v>
      </c>
    </row>
    <row r="88" spans="1:58" x14ac:dyDescent="0.35">
      <c r="A88">
        <v>77</v>
      </c>
      <c r="B88">
        <v>2</v>
      </c>
      <c r="D88" t="s">
        <v>46</v>
      </c>
      <c r="Y88" s="4">
        <v>43882</v>
      </c>
      <c r="Z88" s="3">
        <v>3.3912037037037036E-3</v>
      </c>
      <c r="AD88" s="7"/>
      <c r="AE88" s="7"/>
      <c r="AF88" s="7"/>
      <c r="AG88" s="7"/>
    </row>
    <row r="89" spans="1:58" x14ac:dyDescent="0.35">
      <c r="A89">
        <v>78</v>
      </c>
      <c r="B89">
        <v>30</v>
      </c>
      <c r="R89">
        <v>1</v>
      </c>
    </row>
  </sheetData>
  <conditionalFormatting sqref="AR17:AR21 AW17:AW21 AJ17:AK21 AT17:AU21 AY17:AZ21">
    <cfRule type="cellIs" dxfId="2632" priority="796" operator="greaterThan">
      <formula>20</formula>
    </cfRule>
  </conditionalFormatting>
  <conditionalFormatting sqref="AL17:AM21 BA17:BA21 AV17:AV21">
    <cfRule type="cellIs" dxfId="2631" priority="795" operator="between">
      <formula>80</formula>
      <formula>120</formula>
    </cfRule>
  </conditionalFormatting>
  <conditionalFormatting sqref="AO17:AP21">
    <cfRule type="cellIs" dxfId="2630" priority="794" operator="greaterThan">
      <formula>20</formula>
    </cfRule>
  </conditionalFormatting>
  <conditionalFormatting sqref="AQ17:AQ21">
    <cfRule type="cellIs" dxfId="2629" priority="793" operator="between">
      <formula>80</formula>
      <formula>120</formula>
    </cfRule>
  </conditionalFormatting>
  <conditionalFormatting sqref="AJ22">
    <cfRule type="cellIs" dxfId="2628" priority="792" operator="greaterThan">
      <formula>20</formula>
    </cfRule>
  </conditionalFormatting>
  <conditionalFormatting sqref="AO22">
    <cfRule type="cellIs" dxfId="2627" priority="791" operator="greaterThan">
      <formula>20</formula>
    </cfRule>
  </conditionalFormatting>
  <conditionalFormatting sqref="AT22">
    <cfRule type="cellIs" dxfId="2626" priority="790" operator="greaterThan">
      <formula>20</formula>
    </cfRule>
  </conditionalFormatting>
  <conditionalFormatting sqref="AY22">
    <cfRule type="cellIs" dxfId="2625" priority="789" operator="greaterThan">
      <formula>20</formula>
    </cfRule>
  </conditionalFormatting>
  <conditionalFormatting sqref="AR24 AW24 AJ24:AK24 AT24:AU24 AY24:AZ24">
    <cfRule type="cellIs" dxfId="2624" priority="788" operator="greaterThan">
      <formula>20</formula>
    </cfRule>
  </conditionalFormatting>
  <conditionalFormatting sqref="AL24:AM24 BA24 AV24">
    <cfRule type="cellIs" dxfId="2623" priority="787" operator="between">
      <formula>80</formula>
      <formula>120</formula>
    </cfRule>
  </conditionalFormatting>
  <conditionalFormatting sqref="AO24:AP24">
    <cfRule type="cellIs" dxfId="2622" priority="558" operator="greaterThan">
      <formula>20</formula>
    </cfRule>
  </conditionalFormatting>
  <conditionalFormatting sqref="AQ24">
    <cfRule type="cellIs" dxfId="2621" priority="557" operator="between">
      <formula>80</formula>
      <formula>120</formula>
    </cfRule>
  </conditionalFormatting>
  <conditionalFormatting sqref="AI17:AI21 AN17:AN21 AS17:AS21 AX17:AX21">
    <cfRule type="cellIs" dxfId="2620" priority="412" operator="lessThan">
      <formula>20</formula>
    </cfRule>
  </conditionalFormatting>
  <conditionalFormatting sqref="AW41 AR41 AJ81:AK81 AW72 AW79:AW83 AR25:AR39 AW25:AW39 AT36:AU36 AY36:AZ36 AJ26:AK26 AK39 AK82:AK83 AT26:AU26 AT38:AU38 AU41 AS80:AU80 AR81:AU83 AS79 AY26:AZ26 AY38:AZ38 AZ41 AY80:AZ83 AK25 AJ28:AK28 AK27 AJ30:AK30 AK29 AJ32:AK32 AK31 AJ34:AK34 AK33 AJ36:AK36 AK35 AJ38:AK38 AK37 AU25 AT28:AU28 AU27 AT30:AU30 AU29 AT32:AU32 AU31 AT34:AU34 AU33 AU39 AZ25 AY28:AZ28 AZ27 AY30:AZ30 AZ29 AY32:AZ32 AZ31 AY34:AZ34 AZ33 AZ39">
    <cfRule type="cellIs" dxfId="2619" priority="410" operator="greaterThan">
      <formula>20</formula>
    </cfRule>
  </conditionalFormatting>
  <conditionalFormatting sqref="AV41 BA41 AL25:AM34 AL81:AM83 BA25:BA34 AV25:AV34 AV80:AV83 BA80:BA83 AL38:AM39 AV38:AV39 BA38:BA39 AL36:AM36 AV36 BA36">
    <cfRule type="cellIs" dxfId="2618" priority="409" operator="between">
      <formula>80</formula>
      <formula>120</formula>
    </cfRule>
  </conditionalFormatting>
  <conditionalFormatting sqref="AV84 BA84">
    <cfRule type="cellIs" dxfId="2617" priority="408" operator="between">
      <formula>80</formula>
      <formula>120</formula>
    </cfRule>
  </conditionalFormatting>
  <conditionalFormatting sqref="AW84 AR84:AS84 AK84 AZ84 AU84">
    <cfRule type="cellIs" dxfId="2616" priority="407" operator="greaterThan">
      <formula>20</formula>
    </cfRule>
  </conditionalFormatting>
  <conditionalFormatting sqref="AL84:AM84">
    <cfRule type="cellIs" dxfId="2615" priority="406" operator="between">
      <formula>80</formula>
      <formula>120</formula>
    </cfRule>
  </conditionalFormatting>
  <conditionalFormatting sqref="AV84">
    <cfRule type="cellIs" dxfId="2614" priority="405" operator="between">
      <formula>80</formula>
      <formula>120</formula>
    </cfRule>
  </conditionalFormatting>
  <conditionalFormatting sqref="BA84">
    <cfRule type="cellIs" dxfId="2613" priority="404" operator="between">
      <formula>80</formula>
      <formula>120</formula>
    </cfRule>
  </conditionalFormatting>
  <conditionalFormatting sqref="AS80:AU80 AW80 AY80:AZ80">
    <cfRule type="cellIs" dxfId="2612" priority="403" operator="greaterThan">
      <formula>20</formula>
    </cfRule>
  </conditionalFormatting>
  <conditionalFormatting sqref="AV80 BA80">
    <cfRule type="cellIs" dxfId="2611" priority="402" operator="between">
      <formula>80</formula>
      <formula>120</formula>
    </cfRule>
  </conditionalFormatting>
  <conditionalFormatting sqref="AK82 AR82:AU82 AW82 AY82:AZ82">
    <cfRule type="cellIs" dxfId="2610" priority="401" operator="greaterThan">
      <formula>20</formula>
    </cfRule>
  </conditionalFormatting>
  <conditionalFormatting sqref="AL82:AM82 AV82 BA82">
    <cfRule type="cellIs" dxfId="2609" priority="400" operator="between">
      <formula>80</formula>
      <formula>120</formula>
    </cfRule>
  </conditionalFormatting>
  <conditionalFormatting sqref="AK86 AR86 AW86 AZ86 AU86">
    <cfRule type="cellIs" dxfId="2608" priority="399" operator="greaterThan">
      <formula>20</formula>
    </cfRule>
  </conditionalFormatting>
  <conditionalFormatting sqref="AL86:AM86 AV86 BA86">
    <cfRule type="cellIs" dxfId="2607" priority="398" operator="between">
      <formula>80</formula>
      <formula>120</formula>
    </cfRule>
  </conditionalFormatting>
  <conditionalFormatting sqref="AJ88:AK88 AR88:AU88 AW88 AY88:AZ88">
    <cfRule type="cellIs" dxfId="2606" priority="397" operator="greaterThan">
      <formula>20</formula>
    </cfRule>
  </conditionalFormatting>
  <conditionalFormatting sqref="AL88:AM88 AV88 BA88">
    <cfRule type="cellIs" dxfId="2605" priority="396" operator="between">
      <formula>80</formula>
      <formula>120</formula>
    </cfRule>
  </conditionalFormatting>
  <conditionalFormatting sqref="AJ81:AK81 AR81:AU81 AW81 AY81:AZ81">
    <cfRule type="cellIs" dxfId="2604" priority="395" operator="greaterThan">
      <formula>20</formula>
    </cfRule>
  </conditionalFormatting>
  <conditionalFormatting sqref="AL81:AM81 AV81 BA81">
    <cfRule type="cellIs" dxfId="2603" priority="394" operator="between">
      <formula>80</formula>
      <formula>120</formula>
    </cfRule>
  </conditionalFormatting>
  <conditionalFormatting sqref="AK83 AR83:AU83 AW83 AY83:AZ83">
    <cfRule type="cellIs" dxfId="2602" priority="393" operator="greaterThan">
      <formula>20</formula>
    </cfRule>
  </conditionalFormatting>
  <conditionalFormatting sqref="AL83:AM83 AV83 BA83">
    <cfRule type="cellIs" dxfId="2601" priority="392" operator="between">
      <formula>80</formula>
      <formula>120</formula>
    </cfRule>
  </conditionalFormatting>
  <conditionalFormatting sqref="AV85 BA85">
    <cfRule type="cellIs" dxfId="2600" priority="391" operator="between">
      <formula>80</formula>
      <formula>120</formula>
    </cfRule>
  </conditionalFormatting>
  <conditionalFormatting sqref="AW85 AR85:AU85 AK85 AY85:AZ85">
    <cfRule type="cellIs" dxfId="2599" priority="390" operator="greaterThan">
      <formula>20</formula>
    </cfRule>
  </conditionalFormatting>
  <conditionalFormatting sqref="AL85:AM85">
    <cfRule type="cellIs" dxfId="2598" priority="389" operator="between">
      <formula>80</formula>
      <formula>120</formula>
    </cfRule>
  </conditionalFormatting>
  <conditionalFormatting sqref="AV85">
    <cfRule type="cellIs" dxfId="2597" priority="388" operator="between">
      <formula>80</formula>
      <formula>120</formula>
    </cfRule>
  </conditionalFormatting>
  <conditionalFormatting sqref="BA85">
    <cfRule type="cellIs" dxfId="2596" priority="387" operator="between">
      <formula>80</formula>
      <formula>120</formula>
    </cfRule>
  </conditionalFormatting>
  <conditionalFormatting sqref="AK84 AR84:AS84 AW84 AZ84 AU84">
    <cfRule type="cellIs" dxfId="2595" priority="376" operator="greaterThan">
      <formula>20</formula>
    </cfRule>
  </conditionalFormatting>
  <conditionalFormatting sqref="AL84:AM84 AV84 BA84">
    <cfRule type="cellIs" dxfId="2594" priority="375" operator="between">
      <formula>80</formula>
      <formula>120</formula>
    </cfRule>
  </conditionalFormatting>
  <conditionalFormatting sqref="AJ81:AK81 AR81:AU81 AW81 AY81:AZ81">
    <cfRule type="cellIs" dxfId="2593" priority="386" operator="greaterThan">
      <formula>20</formula>
    </cfRule>
  </conditionalFormatting>
  <conditionalFormatting sqref="AL81:AM81 AV81 BA81">
    <cfRule type="cellIs" dxfId="2592" priority="385" operator="between">
      <formula>80</formula>
      <formula>120</formula>
    </cfRule>
  </conditionalFormatting>
  <conditionalFormatting sqref="AK83 AR83:AU83 AW83 AY83:AZ83">
    <cfRule type="cellIs" dxfId="2591" priority="384" operator="greaterThan">
      <formula>20</formula>
    </cfRule>
  </conditionalFormatting>
  <conditionalFormatting sqref="AL83:AM83 AV83 BA83">
    <cfRule type="cellIs" dxfId="2590" priority="383" operator="between">
      <formula>80</formula>
      <formula>120</formula>
    </cfRule>
  </conditionalFormatting>
  <conditionalFormatting sqref="AK87 AR87:AU87 AW87 AY87:AZ87">
    <cfRule type="cellIs" dxfId="2589" priority="382" operator="greaterThan">
      <formula>20</formula>
    </cfRule>
  </conditionalFormatting>
  <conditionalFormatting sqref="AL87:AM87 AV87 BA87">
    <cfRule type="cellIs" dxfId="2588" priority="381" operator="between">
      <formula>80</formula>
      <formula>120</formula>
    </cfRule>
  </conditionalFormatting>
  <conditionalFormatting sqref="AS80:AU80 AW80 AY80:AZ80">
    <cfRule type="cellIs" dxfId="2587" priority="380" operator="greaterThan">
      <formula>20</formula>
    </cfRule>
  </conditionalFormatting>
  <conditionalFormatting sqref="AV80 BA80">
    <cfRule type="cellIs" dxfId="2586" priority="379" operator="between">
      <formula>80</formula>
      <formula>120</formula>
    </cfRule>
  </conditionalFormatting>
  <conditionalFormatting sqref="AK82 AR82:AU82 AW82 AY82:AZ82">
    <cfRule type="cellIs" dxfId="2585" priority="378" operator="greaterThan">
      <formula>20</formula>
    </cfRule>
  </conditionalFormatting>
  <conditionalFormatting sqref="AL82:AM82 AV82 BA82">
    <cfRule type="cellIs" dxfId="2584" priority="377" operator="between">
      <formula>80</formula>
      <formula>120</formula>
    </cfRule>
  </conditionalFormatting>
  <conditionalFormatting sqref="AV85 BA85">
    <cfRule type="cellIs" dxfId="2583" priority="374" operator="between">
      <formula>80</formula>
      <formula>120</formula>
    </cfRule>
  </conditionalFormatting>
  <conditionalFormatting sqref="AW85 AR85:AU85 AK85 AY85:AZ85">
    <cfRule type="cellIs" dxfId="2582" priority="373" operator="greaterThan">
      <formula>20</formula>
    </cfRule>
  </conditionalFormatting>
  <conditionalFormatting sqref="AL85:AM85">
    <cfRule type="cellIs" dxfId="2581" priority="372" operator="between">
      <formula>80</formula>
      <formula>120</formula>
    </cfRule>
  </conditionalFormatting>
  <conditionalFormatting sqref="AV85">
    <cfRule type="cellIs" dxfId="2580" priority="371" operator="between">
      <formula>80</formula>
      <formula>120</formula>
    </cfRule>
  </conditionalFormatting>
  <conditionalFormatting sqref="BA85">
    <cfRule type="cellIs" dxfId="2579" priority="370" operator="between">
      <formula>80</formula>
      <formula>120</formula>
    </cfRule>
  </conditionalFormatting>
  <conditionalFormatting sqref="AS80:AU80 AW80 AY80:AZ80">
    <cfRule type="cellIs" dxfId="2578" priority="359" operator="greaterThan">
      <formula>20</formula>
    </cfRule>
  </conditionalFormatting>
  <conditionalFormatting sqref="AV80 BA80">
    <cfRule type="cellIs" dxfId="2577" priority="358" operator="between">
      <formula>80</formula>
      <formula>120</formula>
    </cfRule>
  </conditionalFormatting>
  <conditionalFormatting sqref="AJ81:AK81 AR81:AU81 AW81 AY81:AZ81">
    <cfRule type="cellIs" dxfId="2576" priority="369" operator="greaterThan">
      <formula>20</formula>
    </cfRule>
  </conditionalFormatting>
  <conditionalFormatting sqref="AL81:AM81 AV81 BA81">
    <cfRule type="cellIs" dxfId="2575" priority="368" operator="between">
      <formula>80</formula>
      <formula>120</formula>
    </cfRule>
  </conditionalFormatting>
  <conditionalFormatting sqref="AK83 AR83:AU83 AW83 AY83:AZ83">
    <cfRule type="cellIs" dxfId="2574" priority="367" operator="greaterThan">
      <formula>20</formula>
    </cfRule>
  </conditionalFormatting>
  <conditionalFormatting sqref="AL83:AM83 AV83 BA83">
    <cfRule type="cellIs" dxfId="2573" priority="366" operator="between">
      <formula>80</formula>
      <formula>120</formula>
    </cfRule>
  </conditionalFormatting>
  <conditionalFormatting sqref="AS80:AU80 AW80 AY80:AZ80">
    <cfRule type="cellIs" dxfId="2572" priority="365" operator="greaterThan">
      <formula>20</formula>
    </cfRule>
  </conditionalFormatting>
  <conditionalFormatting sqref="AV80 BA80">
    <cfRule type="cellIs" dxfId="2571" priority="364" operator="between">
      <formula>80</formula>
      <formula>120</formula>
    </cfRule>
  </conditionalFormatting>
  <conditionalFormatting sqref="AK82 AR82:AU82 AW82 AY82:AZ82">
    <cfRule type="cellIs" dxfId="2570" priority="363" operator="greaterThan">
      <formula>20</formula>
    </cfRule>
  </conditionalFormatting>
  <conditionalFormatting sqref="AL82:AM82 AV82 BA82">
    <cfRule type="cellIs" dxfId="2569" priority="362" operator="between">
      <formula>80</formula>
      <formula>120</formula>
    </cfRule>
  </conditionalFormatting>
  <conditionalFormatting sqref="AK84 AR84:AS84 AW84 AZ84 AU84">
    <cfRule type="cellIs" dxfId="2568" priority="361" operator="greaterThan">
      <formula>20</formula>
    </cfRule>
  </conditionalFormatting>
  <conditionalFormatting sqref="AL84:AM84 AV84 BA84">
    <cfRule type="cellIs" dxfId="2567" priority="360" operator="between">
      <formula>80</formula>
      <formula>120</formula>
    </cfRule>
  </conditionalFormatting>
  <conditionalFormatting sqref="AK82 AR82:AU82 AW82 AY82:AZ82">
    <cfRule type="cellIs" dxfId="2566" priority="357" operator="greaterThan">
      <formula>20</formula>
    </cfRule>
  </conditionalFormatting>
  <conditionalFormatting sqref="AL82:AM82 AV82 BA82">
    <cfRule type="cellIs" dxfId="2565" priority="356" operator="between">
      <formula>80</formula>
      <formula>120</formula>
    </cfRule>
  </conditionalFormatting>
  <conditionalFormatting sqref="AK84 AR84:AS84 AW84 AZ84 AU84">
    <cfRule type="cellIs" dxfId="2564" priority="355" operator="greaterThan">
      <formula>20</formula>
    </cfRule>
  </conditionalFormatting>
  <conditionalFormatting sqref="AL84:AM84 AV84 BA84">
    <cfRule type="cellIs" dxfId="2563" priority="354" operator="between">
      <formula>80</formula>
      <formula>120</formula>
    </cfRule>
  </conditionalFormatting>
  <conditionalFormatting sqref="AJ81:AK81 AR81:AU81 AW81 AY81:AZ81">
    <cfRule type="cellIs" dxfId="2562" priority="353" operator="greaterThan">
      <formula>20</formula>
    </cfRule>
  </conditionalFormatting>
  <conditionalFormatting sqref="AL81:AM81 AV81 BA81">
    <cfRule type="cellIs" dxfId="2561" priority="352" operator="between">
      <formula>80</formula>
      <formula>120</formula>
    </cfRule>
  </conditionalFormatting>
  <conditionalFormatting sqref="AK83 AR83:AU83 AW83 AY83:AZ83">
    <cfRule type="cellIs" dxfId="2560" priority="351" operator="greaterThan">
      <formula>20</formula>
    </cfRule>
  </conditionalFormatting>
  <conditionalFormatting sqref="AL83:AM83 AV83 BA83">
    <cfRule type="cellIs" dxfId="2559" priority="350" operator="between">
      <formula>80</formula>
      <formula>120</formula>
    </cfRule>
  </conditionalFormatting>
  <conditionalFormatting sqref="AK85 AR85:AU85 AW85 AY85:AZ85">
    <cfRule type="cellIs" dxfId="2558" priority="349" operator="greaterThan">
      <formula>20</formula>
    </cfRule>
  </conditionalFormatting>
  <conditionalFormatting sqref="AL85:AM85 AV85 BA85">
    <cfRule type="cellIs" dxfId="2557" priority="348" operator="between">
      <formula>80</formula>
      <formula>120</formula>
    </cfRule>
  </conditionalFormatting>
  <conditionalFormatting sqref="AW79 AS79">
    <cfRule type="cellIs" dxfId="2556" priority="347" operator="greaterThan">
      <formula>20</formula>
    </cfRule>
  </conditionalFormatting>
  <conditionalFormatting sqref="AV85 BA85">
    <cfRule type="cellIs" dxfId="2555" priority="346" operator="between">
      <formula>80</formula>
      <formula>120</formula>
    </cfRule>
  </conditionalFormatting>
  <conditionalFormatting sqref="AW85 AR85:AU85 AK85 AY85:AZ85">
    <cfRule type="cellIs" dxfId="2554" priority="345" operator="greaterThan">
      <formula>20</formula>
    </cfRule>
  </conditionalFormatting>
  <conditionalFormatting sqref="AL85:AM85">
    <cfRule type="cellIs" dxfId="2553" priority="344" operator="between">
      <formula>80</formula>
      <formula>120</formula>
    </cfRule>
  </conditionalFormatting>
  <conditionalFormatting sqref="AV85">
    <cfRule type="cellIs" dxfId="2552" priority="343" operator="between">
      <formula>80</formula>
      <formula>120</formula>
    </cfRule>
  </conditionalFormatting>
  <conditionalFormatting sqref="BA85">
    <cfRule type="cellIs" dxfId="2551" priority="342" operator="between">
      <formula>80</formula>
      <formula>120</formula>
    </cfRule>
  </conditionalFormatting>
  <conditionalFormatting sqref="AS79 AW79">
    <cfRule type="cellIs" dxfId="2550" priority="341" operator="greaterThan">
      <formula>20</formula>
    </cfRule>
  </conditionalFormatting>
  <conditionalFormatting sqref="AJ81:AK81 AR81:AU81 AW81 AY81:AZ81">
    <cfRule type="cellIs" dxfId="2549" priority="340" operator="greaterThan">
      <formula>20</formula>
    </cfRule>
  </conditionalFormatting>
  <conditionalFormatting sqref="AL81:AM81 AV81 BA81">
    <cfRule type="cellIs" dxfId="2548" priority="339" operator="between">
      <formula>80</formula>
      <formula>120</formula>
    </cfRule>
  </conditionalFormatting>
  <conditionalFormatting sqref="AK83 AR83:AU83 AW83 AY83:AZ83">
    <cfRule type="cellIs" dxfId="2547" priority="338" operator="greaterThan">
      <formula>20</formula>
    </cfRule>
  </conditionalFormatting>
  <conditionalFormatting sqref="AL83:AM83 AV83 BA83">
    <cfRule type="cellIs" dxfId="2546" priority="337" operator="between">
      <formula>80</formula>
      <formula>120</formula>
    </cfRule>
  </conditionalFormatting>
  <conditionalFormatting sqref="AK82 AR82:AU82 AW82 AY82:AZ82">
    <cfRule type="cellIs" dxfId="2545" priority="336" operator="greaterThan">
      <formula>20</formula>
    </cfRule>
  </conditionalFormatting>
  <conditionalFormatting sqref="AL82:AM82 AV82 BA82">
    <cfRule type="cellIs" dxfId="2544" priority="335" operator="between">
      <formula>80</formula>
      <formula>120</formula>
    </cfRule>
  </conditionalFormatting>
  <conditionalFormatting sqref="AK84 AR84:AS84 AW84 AZ84 AU84">
    <cfRule type="cellIs" dxfId="2543" priority="334" operator="greaterThan">
      <formula>20</formula>
    </cfRule>
  </conditionalFormatting>
  <conditionalFormatting sqref="AL84:AM84 AV84 BA84">
    <cfRule type="cellIs" dxfId="2542" priority="333" operator="between">
      <formula>80</formula>
      <formula>120</formula>
    </cfRule>
  </conditionalFormatting>
  <conditionalFormatting sqref="AV86 BA86">
    <cfRule type="cellIs" dxfId="2541" priority="332" operator="between">
      <formula>80</formula>
      <formula>120</formula>
    </cfRule>
  </conditionalFormatting>
  <conditionalFormatting sqref="AW86 AR86 AK86 AZ86 AU86">
    <cfRule type="cellIs" dxfId="2540" priority="331" operator="greaterThan">
      <formula>20</formula>
    </cfRule>
  </conditionalFormatting>
  <conditionalFormatting sqref="AL86:AM86">
    <cfRule type="cellIs" dxfId="2539" priority="330" operator="between">
      <formula>80</formula>
      <formula>120</formula>
    </cfRule>
  </conditionalFormatting>
  <conditionalFormatting sqref="AV86">
    <cfRule type="cellIs" dxfId="2538" priority="329" operator="between">
      <formula>80</formula>
      <formula>120</formula>
    </cfRule>
  </conditionalFormatting>
  <conditionalFormatting sqref="BA86">
    <cfRule type="cellIs" dxfId="2537" priority="328" operator="between">
      <formula>80</formula>
      <formula>120</formula>
    </cfRule>
  </conditionalFormatting>
  <conditionalFormatting sqref="AK85 AR85:AU85 AW85 AY85:AZ85">
    <cfRule type="cellIs" dxfId="2536" priority="319" operator="greaterThan">
      <formula>20</formula>
    </cfRule>
  </conditionalFormatting>
  <conditionalFormatting sqref="AL85:AM85 AV85 BA85">
    <cfRule type="cellIs" dxfId="2535" priority="318" operator="between">
      <formula>80</formula>
      <formula>120</formula>
    </cfRule>
  </conditionalFormatting>
  <conditionalFormatting sqref="AK82 AR82:AU82 AW82 AY82:AZ82">
    <cfRule type="cellIs" dxfId="2534" priority="327" operator="greaterThan">
      <formula>20</formula>
    </cfRule>
  </conditionalFormatting>
  <conditionalFormatting sqref="AL82:AM82 AV82 BA82">
    <cfRule type="cellIs" dxfId="2533" priority="326" operator="between">
      <formula>80</formula>
      <formula>120</formula>
    </cfRule>
  </conditionalFormatting>
  <conditionalFormatting sqref="AK84 AR84:AS84 AW84 AZ84 AU84">
    <cfRule type="cellIs" dxfId="2532" priority="325" operator="greaterThan">
      <formula>20</formula>
    </cfRule>
  </conditionalFormatting>
  <conditionalFormatting sqref="AL84:AM84 AV84 BA84">
    <cfRule type="cellIs" dxfId="2531" priority="324" operator="between">
      <formula>80</formula>
      <formula>120</formula>
    </cfRule>
  </conditionalFormatting>
  <conditionalFormatting sqref="AJ81:AK81 AR81:AU81 AW81 AY81:AZ81">
    <cfRule type="cellIs" dxfId="2530" priority="323" operator="greaterThan">
      <formula>20</formula>
    </cfRule>
  </conditionalFormatting>
  <conditionalFormatting sqref="AL81:AM81 AV81 BA81">
    <cfRule type="cellIs" dxfId="2529" priority="322" operator="between">
      <formula>80</formula>
      <formula>120</formula>
    </cfRule>
  </conditionalFormatting>
  <conditionalFormatting sqref="AK83 AR83:AU83 AW83 AY83:AZ83">
    <cfRule type="cellIs" dxfId="2528" priority="321" operator="greaterThan">
      <formula>20</formula>
    </cfRule>
  </conditionalFormatting>
  <conditionalFormatting sqref="AL83:AM83 AV83 BA83">
    <cfRule type="cellIs" dxfId="2527" priority="320" operator="between">
      <formula>80</formula>
      <formula>120</formula>
    </cfRule>
  </conditionalFormatting>
  <conditionalFormatting sqref="AV86 BA86">
    <cfRule type="cellIs" dxfId="2526" priority="317" operator="between">
      <formula>80</formula>
      <formula>120</formula>
    </cfRule>
  </conditionalFormatting>
  <conditionalFormatting sqref="AW86 AR86 AK86 AZ86 AU86">
    <cfRule type="cellIs" dxfId="2525" priority="316" operator="greaterThan">
      <formula>20</formula>
    </cfRule>
  </conditionalFormatting>
  <conditionalFormatting sqref="AL86:AM86">
    <cfRule type="cellIs" dxfId="2524" priority="315" operator="between">
      <formula>80</formula>
      <formula>120</formula>
    </cfRule>
  </conditionalFormatting>
  <conditionalFormatting sqref="AV86">
    <cfRule type="cellIs" dxfId="2523" priority="314" operator="between">
      <formula>80</formula>
      <formula>120</formula>
    </cfRule>
  </conditionalFormatting>
  <conditionalFormatting sqref="BA86">
    <cfRule type="cellIs" dxfId="2522" priority="313" operator="between">
      <formula>80</formula>
      <formula>120</formula>
    </cfRule>
  </conditionalFormatting>
  <conditionalFormatting sqref="AJ81:AK81 AR81:AU81 AW81 AY81:AZ81">
    <cfRule type="cellIs" dxfId="2521" priority="302" operator="greaterThan">
      <formula>20</formula>
    </cfRule>
  </conditionalFormatting>
  <conditionalFormatting sqref="AL81:AM81 AV81 BA81">
    <cfRule type="cellIs" dxfId="2520" priority="301" operator="between">
      <formula>80</formula>
      <formula>120</formula>
    </cfRule>
  </conditionalFormatting>
  <conditionalFormatting sqref="AK82 AR82:AU82 AW82 AY82:AZ82">
    <cfRule type="cellIs" dxfId="2519" priority="312" operator="greaterThan">
      <formula>20</formula>
    </cfRule>
  </conditionalFormatting>
  <conditionalFormatting sqref="AL82:AM82 AV82 BA82">
    <cfRule type="cellIs" dxfId="2518" priority="311" operator="between">
      <formula>80</formula>
      <formula>120</formula>
    </cfRule>
  </conditionalFormatting>
  <conditionalFormatting sqref="AK84 AR84:AS84 AW84 AZ84 AU84">
    <cfRule type="cellIs" dxfId="2517" priority="310" operator="greaterThan">
      <formula>20</formula>
    </cfRule>
  </conditionalFormatting>
  <conditionalFormatting sqref="AL84:AM84 AV84 BA84">
    <cfRule type="cellIs" dxfId="2516" priority="309" operator="between">
      <formula>80</formula>
      <formula>120</formula>
    </cfRule>
  </conditionalFormatting>
  <conditionalFormatting sqref="AJ81:AK81 AR81:AU81 AW81 AY81:AZ81">
    <cfRule type="cellIs" dxfId="2515" priority="308" operator="greaterThan">
      <formula>20</formula>
    </cfRule>
  </conditionalFormatting>
  <conditionalFormatting sqref="AL81:AM81 AV81 BA81">
    <cfRule type="cellIs" dxfId="2514" priority="307" operator="between">
      <formula>80</formula>
      <formula>120</formula>
    </cfRule>
  </conditionalFormatting>
  <conditionalFormatting sqref="AK83 AR83:AU83 AW83 AY83:AZ83">
    <cfRule type="cellIs" dxfId="2513" priority="306" operator="greaterThan">
      <formula>20</formula>
    </cfRule>
  </conditionalFormatting>
  <conditionalFormatting sqref="AL83:AM83 AV83 BA83">
    <cfRule type="cellIs" dxfId="2512" priority="305" operator="between">
      <formula>80</formula>
      <formula>120</formula>
    </cfRule>
  </conditionalFormatting>
  <conditionalFormatting sqref="AK85 AR85:AU85 AW85 AY85:AZ85">
    <cfRule type="cellIs" dxfId="2511" priority="304" operator="greaterThan">
      <formula>20</formula>
    </cfRule>
  </conditionalFormatting>
  <conditionalFormatting sqref="AL85:AM85 AV85 BA85">
    <cfRule type="cellIs" dxfId="2510" priority="303" operator="between">
      <formula>80</formula>
      <formula>120</formula>
    </cfRule>
  </conditionalFormatting>
  <conditionalFormatting sqref="AK83 AR83:AU83 AW83 AY83:AZ83">
    <cfRule type="cellIs" dxfId="2509" priority="300" operator="greaterThan">
      <formula>20</formula>
    </cfRule>
  </conditionalFormatting>
  <conditionalFormatting sqref="AL83:AM83 AV83 BA83">
    <cfRule type="cellIs" dxfId="2508" priority="299" operator="between">
      <formula>80</formula>
      <formula>120</formula>
    </cfRule>
  </conditionalFormatting>
  <conditionalFormatting sqref="AK85 AR85:AU85 AW85 AY85:AZ85">
    <cfRule type="cellIs" dxfId="2507" priority="298" operator="greaterThan">
      <formula>20</formula>
    </cfRule>
  </conditionalFormatting>
  <conditionalFormatting sqref="AL85:AM85 AV85 BA85">
    <cfRule type="cellIs" dxfId="2506" priority="297" operator="between">
      <formula>80</formula>
      <formula>120</formula>
    </cfRule>
  </conditionalFormatting>
  <conditionalFormatting sqref="AK82 AR82:AU82 AW82 AY82:AZ82">
    <cfRule type="cellIs" dxfId="2505" priority="296" operator="greaterThan">
      <formula>20</formula>
    </cfRule>
  </conditionalFormatting>
  <conditionalFormatting sqref="AL82:AM82 AV82 BA82">
    <cfRule type="cellIs" dxfId="2504" priority="295" operator="between">
      <formula>80</formula>
      <formula>120</formula>
    </cfRule>
  </conditionalFormatting>
  <conditionalFormatting sqref="AK84 AR84:AS84 AW84 AZ84 AU84">
    <cfRule type="cellIs" dxfId="2503" priority="294" operator="greaterThan">
      <formula>20</formula>
    </cfRule>
  </conditionalFormatting>
  <conditionalFormatting sqref="AL84:AM84 AV84 BA84">
    <cfRule type="cellIs" dxfId="2502" priority="293" operator="between">
      <formula>80</formula>
      <formula>120</formula>
    </cfRule>
  </conditionalFormatting>
  <conditionalFormatting sqref="AK86 AR86 AW86 AZ86 AU86">
    <cfRule type="cellIs" dxfId="2501" priority="292" operator="greaterThan">
      <formula>20</formula>
    </cfRule>
  </conditionalFormatting>
  <conditionalFormatting sqref="AL86:AM86 AV86 BA86">
    <cfRule type="cellIs" dxfId="2500" priority="291" operator="between">
      <formula>80</formula>
      <formula>120</formula>
    </cfRule>
  </conditionalFormatting>
  <conditionalFormatting sqref="AW80 AS80:AU80 AY80:AZ80">
    <cfRule type="cellIs" dxfId="2499" priority="290" operator="greaterThan">
      <formula>20</formula>
    </cfRule>
  </conditionalFormatting>
  <conditionalFormatting sqref="AV80 BA80">
    <cfRule type="cellIs" dxfId="2498" priority="289" operator="between">
      <formula>80</formula>
      <formula>120</formula>
    </cfRule>
  </conditionalFormatting>
  <conditionalFormatting sqref="BA40">
    <cfRule type="cellIs" dxfId="2497" priority="288" operator="between">
      <formula>80</formula>
      <formula>120</formula>
    </cfRule>
  </conditionalFormatting>
  <conditionalFormatting sqref="AK39">
    <cfRule type="cellIs" dxfId="2496" priority="287" operator="greaterThan">
      <formula>20</formula>
    </cfRule>
  </conditionalFormatting>
  <conditionalFormatting sqref="AL39:AM39">
    <cfRule type="cellIs" dxfId="2495" priority="286" operator="between">
      <formula>80</formula>
      <formula>120</formula>
    </cfRule>
  </conditionalFormatting>
  <conditionalFormatting sqref="AK41">
    <cfRule type="cellIs" dxfId="2494" priority="285" operator="greaterThan">
      <formula>20</formula>
    </cfRule>
  </conditionalFormatting>
  <conditionalFormatting sqref="AL41:AM41">
    <cfRule type="cellIs" dxfId="2493" priority="284" operator="between">
      <formula>80</formula>
      <formula>120</formula>
    </cfRule>
  </conditionalFormatting>
  <conditionalFormatting sqref="AW37">
    <cfRule type="cellIs" dxfId="2492" priority="283" operator="greaterThan">
      <formula>20</formula>
    </cfRule>
  </conditionalFormatting>
  <conditionalFormatting sqref="AW43 AR43 AK43 AJ46:AK46 AR45:AR56 AW45:AW67 AT46:AU46 AU43 AY46:AZ46 AZ43 AK45 AJ48:AK51 AT48:AU49 AU45 AT51:AU51 AU50 AT53:AU53 AU52 AT55:AU56 AU54 AZ45 AY48:AZ49 AY51:AZ51 AZ50 AY53:AZ53 AZ52 AY55:AZ56 AZ54 AJ53:AK53 AK52 AJ55:AK56 AK54">
    <cfRule type="cellIs" dxfId="2491" priority="282" operator="greaterThan">
      <formula>20</formula>
    </cfRule>
  </conditionalFormatting>
  <conditionalFormatting sqref="AV43 BA43 AL43:AM43 AL46:AM56 AV46:AV56 BA47:BA56">
    <cfRule type="cellIs" dxfId="2490" priority="281" operator="between">
      <formula>80</formula>
      <formula>120</formula>
    </cfRule>
  </conditionalFormatting>
  <conditionalFormatting sqref="AJ44:AK44 AR44 AW44 AT44:AU44 AY44:AZ44">
    <cfRule type="cellIs" dxfId="2489" priority="278" operator="greaterThan">
      <formula>20</formula>
    </cfRule>
  </conditionalFormatting>
  <conditionalFormatting sqref="AL44:AM44 BA44 AV44">
    <cfRule type="cellIs" dxfId="2488" priority="277" operator="between">
      <formula>80</formula>
      <formula>120</formula>
    </cfRule>
  </conditionalFormatting>
  <conditionalFormatting sqref="AW42 AR42 AJ42:AK42 AT42:AU42 AY42:AZ42">
    <cfRule type="cellIs" dxfId="2487" priority="280" operator="greaterThan">
      <formula>20</formula>
    </cfRule>
  </conditionalFormatting>
  <conditionalFormatting sqref="AV42 BA42 AL42:AM42">
    <cfRule type="cellIs" dxfId="2486" priority="279" operator="between">
      <formula>80</formula>
      <formula>120</formula>
    </cfRule>
  </conditionalFormatting>
  <conditionalFormatting sqref="AJ40:AK40 AR40 AW40 AT40:AU40 AY40:AZ40">
    <cfRule type="cellIs" dxfId="2485" priority="276" operator="greaterThan">
      <formula>20</formula>
    </cfRule>
  </conditionalFormatting>
  <conditionalFormatting sqref="AL40:AM40 AV40">
    <cfRule type="cellIs" dxfId="2484" priority="275" operator="between">
      <formula>80</formula>
      <formula>120</formula>
    </cfRule>
  </conditionalFormatting>
  <conditionalFormatting sqref="AW74">
    <cfRule type="cellIs" dxfId="2483" priority="274" operator="greaterThan">
      <formula>20</formula>
    </cfRule>
  </conditionalFormatting>
  <conditionalFormatting sqref="AW76 AW78">
    <cfRule type="cellIs" dxfId="2482" priority="273" operator="greaterThan">
      <formula>20</formula>
    </cfRule>
  </conditionalFormatting>
  <conditionalFormatting sqref="AW77">
    <cfRule type="cellIs" dxfId="2481" priority="271" operator="greaterThan">
      <formula>20</formula>
    </cfRule>
  </conditionalFormatting>
  <conditionalFormatting sqref="AW75">
    <cfRule type="cellIs" dxfId="2480" priority="272" operator="greaterThan">
      <formula>20</formula>
    </cfRule>
  </conditionalFormatting>
  <conditionalFormatting sqref="AW73">
    <cfRule type="cellIs" dxfId="2479" priority="270" operator="greaterThan">
      <formula>20</formula>
    </cfRule>
  </conditionalFormatting>
  <conditionalFormatting sqref="AU35">
    <cfRule type="cellIs" dxfId="2478" priority="269" operator="greaterThan">
      <formula>20</formula>
    </cfRule>
  </conditionalFormatting>
  <conditionalFormatting sqref="AZ35">
    <cfRule type="cellIs" dxfId="2477" priority="268" operator="greaterThan">
      <formula>20</formula>
    </cfRule>
  </conditionalFormatting>
  <conditionalFormatting sqref="AL35:AM35">
    <cfRule type="cellIs" dxfId="2476" priority="267" operator="between">
      <formula>80</formula>
      <formula>120</formula>
    </cfRule>
  </conditionalFormatting>
  <conditionalFormatting sqref="AV35">
    <cfRule type="cellIs" dxfId="2475" priority="266" operator="between">
      <formula>80</formula>
      <formula>120</formula>
    </cfRule>
  </conditionalFormatting>
  <conditionalFormatting sqref="AV35">
    <cfRule type="cellIs" dxfId="2474" priority="265" operator="between">
      <formula>80</formula>
      <formula>120</formula>
    </cfRule>
  </conditionalFormatting>
  <conditionalFormatting sqref="BA35">
    <cfRule type="cellIs" dxfId="2473" priority="264" operator="between">
      <formula>80</formula>
      <formula>120</formula>
    </cfRule>
  </conditionalFormatting>
  <conditionalFormatting sqref="BA35">
    <cfRule type="cellIs" dxfId="2472" priority="263" operator="between">
      <formula>80</formula>
      <formula>120</formula>
    </cfRule>
  </conditionalFormatting>
  <conditionalFormatting sqref="AU37">
    <cfRule type="cellIs" dxfId="2471" priority="262" operator="greaterThan">
      <formula>20</formula>
    </cfRule>
  </conditionalFormatting>
  <conditionalFormatting sqref="AZ37">
    <cfRule type="cellIs" dxfId="2470" priority="261" operator="greaterThan">
      <formula>20</formula>
    </cfRule>
  </conditionalFormatting>
  <conditionalFormatting sqref="AW68:AW71">
    <cfRule type="cellIs" dxfId="2469" priority="260" operator="greaterThan">
      <formula>20</formula>
    </cfRule>
  </conditionalFormatting>
  <conditionalFormatting sqref="AW70">
    <cfRule type="cellIs" dxfId="2468" priority="259" operator="greaterThan">
      <formula>20</formula>
    </cfRule>
  </conditionalFormatting>
  <conditionalFormatting sqref="AL45:AM45">
    <cfRule type="cellIs" dxfId="2467" priority="256" operator="between">
      <formula>80</formula>
      <formula>120</formula>
    </cfRule>
  </conditionalFormatting>
  <conditionalFormatting sqref="AK47">
    <cfRule type="cellIs" dxfId="2466" priority="255" operator="greaterThan">
      <formula>20</formula>
    </cfRule>
  </conditionalFormatting>
  <conditionalFormatting sqref="AJ82:AJ83 AJ85 AJ87">
    <cfRule type="cellIs" dxfId="2465" priority="254" operator="greaterThan">
      <formula>20</formula>
    </cfRule>
  </conditionalFormatting>
  <conditionalFormatting sqref="AR73 AR57:AR71 AJ58:AK58 AK71 AK57 AJ60:AK60 AK59 AJ62:AK62 AK61 AJ64:AK64 AK63 AJ66:AK66 AK65 AJ68:AK68 AK67 AJ70:AK70 AK69">
    <cfRule type="cellIs" dxfId="2464" priority="253" operator="greaterThan">
      <formula>20</formula>
    </cfRule>
  </conditionalFormatting>
  <conditionalFormatting sqref="AL57:AM66 AL70:AM71 AL68:AM68">
    <cfRule type="cellIs" dxfId="2463" priority="252" operator="between">
      <formula>80</formula>
      <formula>120</formula>
    </cfRule>
  </conditionalFormatting>
  <conditionalFormatting sqref="AK71">
    <cfRule type="cellIs" dxfId="2462" priority="251" operator="greaterThan">
      <formula>20</formula>
    </cfRule>
  </conditionalFormatting>
  <conditionalFormatting sqref="AL71:AM71">
    <cfRule type="cellIs" dxfId="2461" priority="250" operator="between">
      <formula>80</formula>
      <formula>120</formula>
    </cfRule>
  </conditionalFormatting>
  <conditionalFormatting sqref="AK73">
    <cfRule type="cellIs" dxfId="2460" priority="249" operator="greaterThan">
      <formula>20</formula>
    </cfRule>
  </conditionalFormatting>
  <conditionalFormatting sqref="AL73:AM73">
    <cfRule type="cellIs" dxfId="2459" priority="248" operator="between">
      <formula>80</formula>
      <formula>120</formula>
    </cfRule>
  </conditionalFormatting>
  <conditionalFormatting sqref="AR75 AK75 AJ78:AK78 AR77:AR80 AK77 AJ80:AK80">
    <cfRule type="cellIs" dxfId="2458" priority="247" operator="greaterThan">
      <formula>20</formula>
    </cfRule>
  </conditionalFormatting>
  <conditionalFormatting sqref="AL75:AM75 AL78:AM80">
    <cfRule type="cellIs" dxfId="2457" priority="246" operator="between">
      <formula>80</formula>
      <formula>120</formula>
    </cfRule>
  </conditionalFormatting>
  <conditionalFormatting sqref="AJ76:AK76 AR76">
    <cfRule type="cellIs" dxfId="2456" priority="243" operator="greaterThan">
      <formula>20</formula>
    </cfRule>
  </conditionalFormatting>
  <conditionalFormatting sqref="AL76:AM76">
    <cfRule type="cellIs" dxfId="2455" priority="242" operator="between">
      <formula>80</formula>
      <formula>120</formula>
    </cfRule>
  </conditionalFormatting>
  <conditionalFormatting sqref="AR74 AJ74:AK74">
    <cfRule type="cellIs" dxfId="2454" priority="245" operator="greaterThan">
      <formula>20</formula>
    </cfRule>
  </conditionalFormatting>
  <conditionalFormatting sqref="AL74:AM74">
    <cfRule type="cellIs" dxfId="2453" priority="244" operator="between">
      <formula>80</formula>
      <formula>120</formula>
    </cfRule>
  </conditionalFormatting>
  <conditionalFormatting sqref="AJ72:AK72 AR72">
    <cfRule type="cellIs" dxfId="2452" priority="241" operator="greaterThan">
      <formula>20</formula>
    </cfRule>
  </conditionalFormatting>
  <conditionalFormatting sqref="AL72:AM72">
    <cfRule type="cellIs" dxfId="2451" priority="240" operator="between">
      <formula>80</formula>
      <formula>120</formula>
    </cfRule>
  </conditionalFormatting>
  <conditionalFormatting sqref="AL67:AM67">
    <cfRule type="cellIs" dxfId="2450" priority="239" operator="between">
      <formula>80</formula>
      <formula>120</formula>
    </cfRule>
  </conditionalFormatting>
  <conditionalFormatting sqref="AM77">
    <cfRule type="cellIs" dxfId="2449" priority="236" operator="between">
      <formula>80</formula>
      <formula>120</formula>
    </cfRule>
  </conditionalFormatting>
  <conditionalFormatting sqref="AK79">
    <cfRule type="cellIs" dxfId="2448" priority="235" operator="greaterThan">
      <formula>20</formula>
    </cfRule>
  </conditionalFormatting>
  <conditionalFormatting sqref="AU47">
    <cfRule type="cellIs" dxfId="2447" priority="234" operator="greaterThan">
      <formula>20</formula>
    </cfRule>
  </conditionalFormatting>
  <conditionalFormatting sqref="AV45">
    <cfRule type="cellIs" dxfId="2446" priority="233" operator="between">
      <formula>80</formula>
      <formula>120</formula>
    </cfRule>
  </conditionalFormatting>
  <conditionalFormatting sqref="AV45">
    <cfRule type="cellIs" dxfId="2445" priority="232" operator="between">
      <formula>80</formula>
      <formula>120</formula>
    </cfRule>
  </conditionalFormatting>
  <conditionalFormatting sqref="AT82 AT50">
    <cfRule type="cellIs" dxfId="2444" priority="231" operator="greaterThan">
      <formula>20</formula>
    </cfRule>
  </conditionalFormatting>
  <conditionalFormatting sqref="AT50">
    <cfRule type="cellIs" dxfId="2443" priority="230" operator="greaterThan">
      <formula>20</formula>
    </cfRule>
  </conditionalFormatting>
  <conditionalFormatting sqref="AT68:AU68 AT58:AU58 AT70:AU70 AU73 AU57 AT60:AU60 AU59 AT62:AU62 AU61 AT64:AU64 AU63 AT66:AU66 AU65 AU71">
    <cfRule type="cellIs" dxfId="2442" priority="229" operator="greaterThan">
      <formula>20</formula>
    </cfRule>
  </conditionalFormatting>
  <conditionalFormatting sqref="AV73 AV57:AV66 AV70:AV71 AV68">
    <cfRule type="cellIs" dxfId="2441" priority="228" operator="between">
      <formula>80</formula>
      <formula>120</formula>
    </cfRule>
  </conditionalFormatting>
  <conditionalFormatting sqref="AT78 AU75">
    <cfRule type="cellIs" dxfId="2440" priority="226" operator="greaterThan">
      <formula>20</formula>
    </cfRule>
  </conditionalFormatting>
  <conditionalFormatting sqref="AV75">
    <cfRule type="cellIs" dxfId="2439" priority="225" operator="between">
      <formula>80</formula>
      <formula>120</formula>
    </cfRule>
  </conditionalFormatting>
  <conditionalFormatting sqref="AT76:AU76">
    <cfRule type="cellIs" dxfId="2438" priority="222" operator="greaterThan">
      <formula>20</formula>
    </cfRule>
  </conditionalFormatting>
  <conditionalFormatting sqref="AV76">
    <cfRule type="cellIs" dxfId="2437" priority="221" operator="between">
      <formula>80</formula>
      <formula>120</formula>
    </cfRule>
  </conditionalFormatting>
  <conditionalFormatting sqref="AT74:AU74">
    <cfRule type="cellIs" dxfId="2436" priority="224" operator="greaterThan">
      <formula>20</formula>
    </cfRule>
  </conditionalFormatting>
  <conditionalFormatting sqref="AV74">
    <cfRule type="cellIs" dxfId="2435" priority="223" operator="between">
      <formula>80</formula>
      <formula>120</formula>
    </cfRule>
  </conditionalFormatting>
  <conditionalFormatting sqref="AT72:AU72">
    <cfRule type="cellIs" dxfId="2434" priority="220" operator="greaterThan">
      <formula>20</formula>
    </cfRule>
  </conditionalFormatting>
  <conditionalFormatting sqref="AV72">
    <cfRule type="cellIs" dxfId="2433" priority="219" operator="between">
      <formula>80</formula>
      <formula>120</formula>
    </cfRule>
  </conditionalFormatting>
  <conditionalFormatting sqref="AU67">
    <cfRule type="cellIs" dxfId="2432" priority="218" operator="greaterThan">
      <formula>20</formula>
    </cfRule>
  </conditionalFormatting>
  <conditionalFormatting sqref="AV67">
    <cfRule type="cellIs" dxfId="2431" priority="217" operator="between">
      <formula>80</formula>
      <formula>120</formula>
    </cfRule>
  </conditionalFormatting>
  <conditionalFormatting sqref="AV67">
    <cfRule type="cellIs" dxfId="2430" priority="216" operator="between">
      <formula>80</formula>
      <formula>120</formula>
    </cfRule>
  </conditionalFormatting>
  <conditionalFormatting sqref="AU69">
    <cfRule type="cellIs" dxfId="2429" priority="215" operator="greaterThan">
      <formula>20</formula>
    </cfRule>
  </conditionalFormatting>
  <conditionalFormatting sqref="AY50">
    <cfRule type="cellIs" dxfId="2428" priority="209" operator="greaterThan">
      <formula>20</formula>
    </cfRule>
  </conditionalFormatting>
  <conditionalFormatting sqref="AY50">
    <cfRule type="cellIs" dxfId="2427" priority="208" operator="greaterThan">
      <formula>20</formula>
    </cfRule>
  </conditionalFormatting>
  <conditionalFormatting sqref="AY82">
    <cfRule type="cellIs" dxfId="2426" priority="206" operator="greaterThan">
      <formula>20</formula>
    </cfRule>
  </conditionalFormatting>
  <conditionalFormatting sqref="AZ47">
    <cfRule type="cellIs" dxfId="2425" priority="205" operator="greaterThan">
      <formula>20</formula>
    </cfRule>
  </conditionalFormatting>
  <conditionalFormatting sqref="BA46">
    <cfRule type="cellIs" dxfId="2424" priority="204" operator="between">
      <formula>80</formula>
      <formula>120</formula>
    </cfRule>
  </conditionalFormatting>
  <conditionalFormatting sqref="BA46">
    <cfRule type="cellIs" dxfId="2423" priority="203" operator="between">
      <formula>80</formula>
      <formula>120</formula>
    </cfRule>
  </conditionalFormatting>
  <conditionalFormatting sqref="BA45">
    <cfRule type="cellIs" dxfId="2422" priority="202" operator="between">
      <formula>80</formula>
      <formula>120</formula>
    </cfRule>
  </conditionalFormatting>
  <conditionalFormatting sqref="BA45">
    <cfRule type="cellIs" dxfId="2421" priority="201" operator="between">
      <formula>80</formula>
      <formula>120</formula>
    </cfRule>
  </conditionalFormatting>
  <conditionalFormatting sqref="AY68:AZ68 AY58:AZ58 AY70:AZ70 AZ73 AZ57 AY60:AZ60 AZ59 AY62:AZ62 AZ61 AY64:AZ64 AZ63 AY66:AZ66 AZ65 AZ71">
    <cfRule type="cellIs" dxfId="2420" priority="200" operator="greaterThan">
      <formula>20</formula>
    </cfRule>
  </conditionalFormatting>
  <conditionalFormatting sqref="BA73 BA57:BA66 BA70:BA71 BA68">
    <cfRule type="cellIs" dxfId="2419" priority="199" operator="between">
      <formula>80</formula>
      <formula>120</formula>
    </cfRule>
  </conditionalFormatting>
  <conditionalFormatting sqref="BA72">
    <cfRule type="cellIs" dxfId="2418" priority="198" operator="between">
      <formula>80</formula>
      <formula>120</formula>
    </cfRule>
  </conditionalFormatting>
  <conditionalFormatting sqref="AY78 AZ75">
    <cfRule type="cellIs" dxfId="2417" priority="196" operator="greaterThan">
      <formula>20</formula>
    </cfRule>
  </conditionalFormatting>
  <conditionalFormatting sqref="BA75">
    <cfRule type="cellIs" dxfId="2416" priority="195" operator="between">
      <formula>80</formula>
      <formula>120</formula>
    </cfRule>
  </conditionalFormatting>
  <conditionalFormatting sqref="AY76:AZ76">
    <cfRule type="cellIs" dxfId="2415" priority="192" operator="greaterThan">
      <formula>20</formula>
    </cfRule>
  </conditionalFormatting>
  <conditionalFormatting sqref="BA76">
    <cfRule type="cellIs" dxfId="2414" priority="191" operator="between">
      <formula>80</formula>
      <formula>120</formula>
    </cfRule>
  </conditionalFormatting>
  <conditionalFormatting sqref="AY74:AZ74">
    <cfRule type="cellIs" dxfId="2413" priority="194" operator="greaterThan">
      <formula>20</formula>
    </cfRule>
  </conditionalFormatting>
  <conditionalFormatting sqref="BA74">
    <cfRule type="cellIs" dxfId="2412" priority="193" operator="between">
      <formula>80</formula>
      <formula>120</formula>
    </cfRule>
  </conditionalFormatting>
  <conditionalFormatting sqref="AY72:AZ72">
    <cfRule type="cellIs" dxfId="2411" priority="190" operator="greaterThan">
      <formula>20</formula>
    </cfRule>
  </conditionalFormatting>
  <conditionalFormatting sqref="AZ67">
    <cfRule type="cellIs" dxfId="2410" priority="189" operator="greaterThan">
      <formula>20</formula>
    </cfRule>
  </conditionalFormatting>
  <conditionalFormatting sqref="BA67">
    <cfRule type="cellIs" dxfId="2409" priority="188" operator="between">
      <formula>80</formula>
      <formula>120</formula>
    </cfRule>
  </conditionalFormatting>
  <conditionalFormatting sqref="BA67">
    <cfRule type="cellIs" dxfId="2408" priority="187" operator="between">
      <formula>80</formula>
      <formula>120</formula>
    </cfRule>
  </conditionalFormatting>
  <conditionalFormatting sqref="AZ69">
    <cfRule type="cellIs" dxfId="2407" priority="186" operator="greaterThan">
      <formula>20</formula>
    </cfRule>
  </conditionalFormatting>
  <conditionalFormatting sqref="AO36:AP36 AN80:AP81 AN79 AO26:AP26 AO38:AP38 AP41 AN83:AP83 AN82 AP82 AP25 AO28:AP28 AP27 AO30:AP30 AP29 AO32:AP32 AP31 AO34:AP34 AP33 AP39">
    <cfRule type="cellIs" dxfId="2406" priority="178" operator="greaterThan">
      <formula>20</formula>
    </cfRule>
  </conditionalFormatting>
  <conditionalFormatting sqref="AQ41 AQ25:AQ34 AQ80:AQ83 AQ38:AQ39 AQ36">
    <cfRule type="cellIs" dxfId="2405" priority="177" operator="between">
      <formula>80</formula>
      <formula>120</formula>
    </cfRule>
  </conditionalFormatting>
  <conditionalFormatting sqref="AQ84">
    <cfRule type="cellIs" dxfId="2404" priority="176" operator="between">
      <formula>80</formula>
      <formula>120</formula>
    </cfRule>
  </conditionalFormatting>
  <conditionalFormatting sqref="AN84 AP84">
    <cfRule type="cellIs" dxfId="2403" priority="175" operator="greaterThan">
      <formula>20</formula>
    </cfRule>
  </conditionalFormatting>
  <conditionalFormatting sqref="AQ84">
    <cfRule type="cellIs" dxfId="2402" priority="174" operator="between">
      <formula>80</formula>
      <formula>120</formula>
    </cfRule>
  </conditionalFormatting>
  <conditionalFormatting sqref="AN80:AP80">
    <cfRule type="cellIs" dxfId="2401" priority="173" operator="greaterThan">
      <formula>20</formula>
    </cfRule>
  </conditionalFormatting>
  <conditionalFormatting sqref="AQ80">
    <cfRule type="cellIs" dxfId="2400" priority="172" operator="between">
      <formula>80</formula>
      <formula>120</formula>
    </cfRule>
  </conditionalFormatting>
  <conditionalFormatting sqref="AN82 AP82">
    <cfRule type="cellIs" dxfId="2399" priority="171" operator="greaterThan">
      <formula>20</formula>
    </cfRule>
  </conditionalFormatting>
  <conditionalFormatting sqref="AQ82">
    <cfRule type="cellIs" dxfId="2398" priority="170" operator="between">
      <formula>80</formula>
      <formula>120</formula>
    </cfRule>
  </conditionalFormatting>
  <conditionalFormatting sqref="AP86">
    <cfRule type="cellIs" dxfId="2397" priority="169" operator="greaterThan">
      <formula>20</formula>
    </cfRule>
  </conditionalFormatting>
  <conditionalFormatting sqref="AQ86">
    <cfRule type="cellIs" dxfId="2396" priority="168" operator="between">
      <formula>80</formula>
      <formula>120</formula>
    </cfRule>
  </conditionalFormatting>
  <conditionalFormatting sqref="AN88:AP88">
    <cfRule type="cellIs" dxfId="2395" priority="167" operator="greaterThan">
      <formula>20</formula>
    </cfRule>
  </conditionalFormatting>
  <conditionalFormatting sqref="AQ88">
    <cfRule type="cellIs" dxfId="2394" priority="166" operator="between">
      <formula>80</formula>
      <formula>120</formula>
    </cfRule>
  </conditionalFormatting>
  <conditionalFormatting sqref="AN81:AP81">
    <cfRule type="cellIs" dxfId="2393" priority="165" operator="greaterThan">
      <formula>20</formula>
    </cfRule>
  </conditionalFormatting>
  <conditionalFormatting sqref="AQ81">
    <cfRule type="cellIs" dxfId="2392" priority="164" operator="between">
      <formula>80</formula>
      <formula>120</formula>
    </cfRule>
  </conditionalFormatting>
  <conditionalFormatting sqref="AN83:AP83">
    <cfRule type="cellIs" dxfId="2391" priority="163" operator="greaterThan">
      <formula>20</formula>
    </cfRule>
  </conditionalFormatting>
  <conditionalFormatting sqref="AQ83">
    <cfRule type="cellIs" dxfId="2390" priority="162" operator="between">
      <formula>80</formula>
      <formula>120</formula>
    </cfRule>
  </conditionalFormatting>
  <conditionalFormatting sqref="AQ85">
    <cfRule type="cellIs" dxfId="2389" priority="161" operator="between">
      <formula>80</formula>
      <formula>120</formula>
    </cfRule>
  </conditionalFormatting>
  <conditionalFormatting sqref="AN85:AP85">
    <cfRule type="cellIs" dxfId="2388" priority="160" operator="greaterThan">
      <formula>20</formula>
    </cfRule>
  </conditionalFormatting>
  <conditionalFormatting sqref="AQ85">
    <cfRule type="cellIs" dxfId="2387" priority="159" operator="between">
      <formula>80</formula>
      <formula>120</formula>
    </cfRule>
  </conditionalFormatting>
  <conditionalFormatting sqref="AN84 AP84">
    <cfRule type="cellIs" dxfId="2386" priority="148" operator="greaterThan">
      <formula>20</formula>
    </cfRule>
  </conditionalFormatting>
  <conditionalFormatting sqref="AQ84">
    <cfRule type="cellIs" dxfId="2385" priority="147" operator="between">
      <formula>80</formula>
      <formula>120</formula>
    </cfRule>
  </conditionalFormatting>
  <conditionalFormatting sqref="AN81:AP81">
    <cfRule type="cellIs" dxfId="2384" priority="158" operator="greaterThan">
      <formula>20</formula>
    </cfRule>
  </conditionalFormatting>
  <conditionalFormatting sqref="AQ81">
    <cfRule type="cellIs" dxfId="2383" priority="157" operator="between">
      <formula>80</formula>
      <formula>120</formula>
    </cfRule>
  </conditionalFormatting>
  <conditionalFormatting sqref="AN83:AP83">
    <cfRule type="cellIs" dxfId="2382" priority="156" operator="greaterThan">
      <formula>20</formula>
    </cfRule>
  </conditionalFormatting>
  <conditionalFormatting sqref="AQ83">
    <cfRule type="cellIs" dxfId="2381" priority="155" operator="between">
      <formula>80</formula>
      <formula>120</formula>
    </cfRule>
  </conditionalFormatting>
  <conditionalFormatting sqref="AN87:AP87">
    <cfRule type="cellIs" dxfId="2380" priority="154" operator="greaterThan">
      <formula>20</formula>
    </cfRule>
  </conditionalFormatting>
  <conditionalFormatting sqref="AQ87">
    <cfRule type="cellIs" dxfId="2379" priority="153" operator="between">
      <formula>80</formula>
      <formula>120</formula>
    </cfRule>
  </conditionalFormatting>
  <conditionalFormatting sqref="AN80:AP80">
    <cfRule type="cellIs" dxfId="2378" priority="152" operator="greaterThan">
      <formula>20</formula>
    </cfRule>
  </conditionalFormatting>
  <conditionalFormatting sqref="AQ80">
    <cfRule type="cellIs" dxfId="2377" priority="151" operator="between">
      <formula>80</formula>
      <formula>120</formula>
    </cfRule>
  </conditionalFormatting>
  <conditionalFormatting sqref="AN82 AP82">
    <cfRule type="cellIs" dxfId="2376" priority="150" operator="greaterThan">
      <formula>20</formula>
    </cfRule>
  </conditionalFormatting>
  <conditionalFormatting sqref="AQ82">
    <cfRule type="cellIs" dxfId="2375" priority="149" operator="between">
      <formula>80</formula>
      <formula>120</formula>
    </cfRule>
  </conditionalFormatting>
  <conditionalFormatting sqref="AQ85">
    <cfRule type="cellIs" dxfId="2374" priority="146" operator="between">
      <formula>80</formula>
      <formula>120</formula>
    </cfRule>
  </conditionalFormatting>
  <conditionalFormatting sqref="AN85:AP85">
    <cfRule type="cellIs" dxfId="2373" priority="145" operator="greaterThan">
      <formula>20</formula>
    </cfRule>
  </conditionalFormatting>
  <conditionalFormatting sqref="AQ85">
    <cfRule type="cellIs" dxfId="2372" priority="144" operator="between">
      <formula>80</formula>
      <formula>120</formula>
    </cfRule>
  </conditionalFormatting>
  <conditionalFormatting sqref="AN80:AP80">
    <cfRule type="cellIs" dxfId="2371" priority="133" operator="greaterThan">
      <formula>20</formula>
    </cfRule>
  </conditionalFormatting>
  <conditionalFormatting sqref="AQ80">
    <cfRule type="cellIs" dxfId="2370" priority="132" operator="between">
      <formula>80</formula>
      <formula>120</formula>
    </cfRule>
  </conditionalFormatting>
  <conditionalFormatting sqref="AN81:AP81">
    <cfRule type="cellIs" dxfId="2369" priority="143" operator="greaterThan">
      <formula>20</formula>
    </cfRule>
  </conditionalFormatting>
  <conditionalFormatting sqref="AQ81">
    <cfRule type="cellIs" dxfId="2368" priority="142" operator="between">
      <formula>80</formula>
      <formula>120</formula>
    </cfRule>
  </conditionalFormatting>
  <conditionalFormatting sqref="AN83:AP83">
    <cfRule type="cellIs" dxfId="2367" priority="141" operator="greaterThan">
      <formula>20</formula>
    </cfRule>
  </conditionalFormatting>
  <conditionalFormatting sqref="AQ83">
    <cfRule type="cellIs" dxfId="2366" priority="140" operator="between">
      <formula>80</formula>
      <formula>120</formula>
    </cfRule>
  </conditionalFormatting>
  <conditionalFormatting sqref="AN80:AP80">
    <cfRule type="cellIs" dxfId="2365" priority="139" operator="greaterThan">
      <formula>20</formula>
    </cfRule>
  </conditionalFormatting>
  <conditionalFormatting sqref="AQ80">
    <cfRule type="cellIs" dxfId="2364" priority="138" operator="between">
      <formula>80</formula>
      <formula>120</formula>
    </cfRule>
  </conditionalFormatting>
  <conditionalFormatting sqref="AN82 AP82">
    <cfRule type="cellIs" dxfId="2363" priority="137" operator="greaterThan">
      <formula>20</formula>
    </cfRule>
  </conditionalFormatting>
  <conditionalFormatting sqref="AQ82">
    <cfRule type="cellIs" dxfId="2362" priority="136" operator="between">
      <formula>80</formula>
      <formula>120</formula>
    </cfRule>
  </conditionalFormatting>
  <conditionalFormatting sqref="AN84 AP84">
    <cfRule type="cellIs" dxfId="2361" priority="135" operator="greaterThan">
      <formula>20</formula>
    </cfRule>
  </conditionalFormatting>
  <conditionalFormatting sqref="AQ84">
    <cfRule type="cellIs" dxfId="2360" priority="134" operator="between">
      <formula>80</formula>
      <formula>120</formula>
    </cfRule>
  </conditionalFormatting>
  <conditionalFormatting sqref="AN82 AP82">
    <cfRule type="cellIs" dxfId="2359" priority="131" operator="greaterThan">
      <formula>20</formula>
    </cfRule>
  </conditionalFormatting>
  <conditionalFormatting sqref="AQ82">
    <cfRule type="cellIs" dxfId="2358" priority="130" operator="between">
      <formula>80</formula>
      <formula>120</formula>
    </cfRule>
  </conditionalFormatting>
  <conditionalFormatting sqref="AN84 AP84">
    <cfRule type="cellIs" dxfId="2357" priority="129" operator="greaterThan">
      <formula>20</formula>
    </cfRule>
  </conditionalFormatting>
  <conditionalFormatting sqref="AQ84">
    <cfRule type="cellIs" dxfId="2356" priority="128" operator="between">
      <formula>80</formula>
      <formula>120</formula>
    </cfRule>
  </conditionalFormatting>
  <conditionalFormatting sqref="AN81:AP81">
    <cfRule type="cellIs" dxfId="2355" priority="127" operator="greaterThan">
      <formula>20</formula>
    </cfRule>
  </conditionalFormatting>
  <conditionalFormatting sqref="AQ81">
    <cfRule type="cellIs" dxfId="2354" priority="126" operator="between">
      <formula>80</formula>
      <formula>120</formula>
    </cfRule>
  </conditionalFormatting>
  <conditionalFormatting sqref="AN83:AP83">
    <cfRule type="cellIs" dxfId="2353" priority="125" operator="greaterThan">
      <formula>20</formula>
    </cfRule>
  </conditionalFormatting>
  <conditionalFormatting sqref="AQ83">
    <cfRule type="cellIs" dxfId="2352" priority="124" operator="between">
      <formula>80</formula>
      <formula>120</formula>
    </cfRule>
  </conditionalFormatting>
  <conditionalFormatting sqref="AN85:AP85">
    <cfRule type="cellIs" dxfId="2351" priority="123" operator="greaterThan">
      <formula>20</formula>
    </cfRule>
  </conditionalFormatting>
  <conditionalFormatting sqref="AQ85">
    <cfRule type="cellIs" dxfId="2350" priority="122" operator="between">
      <formula>80</formula>
      <formula>120</formula>
    </cfRule>
  </conditionalFormatting>
  <conditionalFormatting sqref="AN79">
    <cfRule type="cellIs" dxfId="2349" priority="121" operator="greaterThan">
      <formula>20</formula>
    </cfRule>
  </conditionalFormatting>
  <conditionalFormatting sqref="AQ85">
    <cfRule type="cellIs" dxfId="2348" priority="120" operator="between">
      <formula>80</formula>
      <formula>120</formula>
    </cfRule>
  </conditionalFormatting>
  <conditionalFormatting sqref="AN85:AP85">
    <cfRule type="cellIs" dxfId="2347" priority="119" operator="greaterThan">
      <formula>20</formula>
    </cfRule>
  </conditionalFormatting>
  <conditionalFormatting sqref="AQ85">
    <cfRule type="cellIs" dxfId="2346" priority="118" operator="between">
      <formula>80</formula>
      <formula>120</formula>
    </cfRule>
  </conditionalFormatting>
  <conditionalFormatting sqref="AN79">
    <cfRule type="cellIs" dxfId="2345" priority="117" operator="greaterThan">
      <formula>20</formula>
    </cfRule>
  </conditionalFormatting>
  <conditionalFormatting sqref="AN81:AP81">
    <cfRule type="cellIs" dxfId="2344" priority="116" operator="greaterThan">
      <formula>20</formula>
    </cfRule>
  </conditionalFormatting>
  <conditionalFormatting sqref="AQ81">
    <cfRule type="cellIs" dxfId="2343" priority="115" operator="between">
      <formula>80</formula>
      <formula>120</formula>
    </cfRule>
  </conditionalFormatting>
  <conditionalFormatting sqref="AN83:AP83">
    <cfRule type="cellIs" dxfId="2342" priority="114" operator="greaterThan">
      <formula>20</formula>
    </cfRule>
  </conditionalFormatting>
  <conditionalFormatting sqref="AQ83">
    <cfRule type="cellIs" dxfId="2341" priority="113" operator="between">
      <formula>80</formula>
      <formula>120</formula>
    </cfRule>
  </conditionalFormatting>
  <conditionalFormatting sqref="AN82 AP82">
    <cfRule type="cellIs" dxfId="2340" priority="112" operator="greaterThan">
      <formula>20</formula>
    </cfRule>
  </conditionalFormatting>
  <conditionalFormatting sqref="AQ82">
    <cfRule type="cellIs" dxfId="2339" priority="111" operator="between">
      <formula>80</formula>
      <formula>120</formula>
    </cfRule>
  </conditionalFormatting>
  <conditionalFormatting sqref="AN84 AP84">
    <cfRule type="cellIs" dxfId="2338" priority="110" operator="greaterThan">
      <formula>20</formula>
    </cfRule>
  </conditionalFormatting>
  <conditionalFormatting sqref="AQ84">
    <cfRule type="cellIs" dxfId="2337" priority="109" operator="between">
      <formula>80</formula>
      <formula>120</formula>
    </cfRule>
  </conditionalFormatting>
  <conditionalFormatting sqref="AQ86">
    <cfRule type="cellIs" dxfId="2336" priority="108" operator="between">
      <formula>80</formula>
      <formula>120</formula>
    </cfRule>
  </conditionalFormatting>
  <conditionalFormatting sqref="AP86">
    <cfRule type="cellIs" dxfId="2335" priority="107" operator="greaterThan">
      <formula>20</formula>
    </cfRule>
  </conditionalFormatting>
  <conditionalFormatting sqref="AQ86">
    <cfRule type="cellIs" dxfId="2334" priority="106" operator="between">
      <formula>80</formula>
      <formula>120</formula>
    </cfRule>
  </conditionalFormatting>
  <conditionalFormatting sqref="AN85:AP85">
    <cfRule type="cellIs" dxfId="2333" priority="97" operator="greaterThan">
      <formula>20</formula>
    </cfRule>
  </conditionalFormatting>
  <conditionalFormatting sqref="AQ85">
    <cfRule type="cellIs" dxfId="2332" priority="96" operator="between">
      <formula>80</formula>
      <formula>120</formula>
    </cfRule>
  </conditionalFormatting>
  <conditionalFormatting sqref="AN82 AP82">
    <cfRule type="cellIs" dxfId="2331" priority="105" operator="greaterThan">
      <formula>20</formula>
    </cfRule>
  </conditionalFormatting>
  <conditionalFormatting sqref="AQ82">
    <cfRule type="cellIs" dxfId="2330" priority="104" operator="between">
      <formula>80</formula>
      <formula>120</formula>
    </cfRule>
  </conditionalFormatting>
  <conditionalFormatting sqref="AN84 AP84">
    <cfRule type="cellIs" dxfId="2329" priority="103" operator="greaterThan">
      <formula>20</formula>
    </cfRule>
  </conditionalFormatting>
  <conditionalFormatting sqref="AQ84">
    <cfRule type="cellIs" dxfId="2328" priority="102" operator="between">
      <formula>80</formula>
      <formula>120</formula>
    </cfRule>
  </conditionalFormatting>
  <conditionalFormatting sqref="AN81:AP81">
    <cfRule type="cellIs" dxfId="2327" priority="101" operator="greaterThan">
      <formula>20</formula>
    </cfRule>
  </conditionalFormatting>
  <conditionalFormatting sqref="AQ81">
    <cfRule type="cellIs" dxfId="2326" priority="100" operator="between">
      <formula>80</formula>
      <formula>120</formula>
    </cfRule>
  </conditionalFormatting>
  <conditionalFormatting sqref="AN83:AP83">
    <cfRule type="cellIs" dxfId="2325" priority="99" operator="greaterThan">
      <formula>20</formula>
    </cfRule>
  </conditionalFormatting>
  <conditionalFormatting sqref="AQ83">
    <cfRule type="cellIs" dxfId="2324" priority="98" operator="between">
      <formula>80</formula>
      <formula>120</formula>
    </cfRule>
  </conditionalFormatting>
  <conditionalFormatting sqref="AQ86">
    <cfRule type="cellIs" dxfId="2323" priority="95" operator="between">
      <formula>80</formula>
      <formula>120</formula>
    </cfRule>
  </conditionalFormatting>
  <conditionalFormatting sqref="AP86">
    <cfRule type="cellIs" dxfId="2322" priority="94" operator="greaterThan">
      <formula>20</formula>
    </cfRule>
  </conditionalFormatting>
  <conditionalFormatting sqref="AQ86">
    <cfRule type="cellIs" dxfId="2321" priority="93" operator="between">
      <formula>80</formula>
      <formula>120</formula>
    </cfRule>
  </conditionalFormatting>
  <conditionalFormatting sqref="AN81:AP81">
    <cfRule type="cellIs" dxfId="2320" priority="82" operator="greaterThan">
      <formula>20</formula>
    </cfRule>
  </conditionalFormatting>
  <conditionalFormatting sqref="AQ81">
    <cfRule type="cellIs" dxfId="2319" priority="81" operator="between">
      <formula>80</formula>
      <formula>120</formula>
    </cfRule>
  </conditionalFormatting>
  <conditionalFormatting sqref="AN82 AP82">
    <cfRule type="cellIs" dxfId="2318" priority="92" operator="greaterThan">
      <formula>20</formula>
    </cfRule>
  </conditionalFormatting>
  <conditionalFormatting sqref="AQ82">
    <cfRule type="cellIs" dxfId="2317" priority="91" operator="between">
      <formula>80</formula>
      <formula>120</formula>
    </cfRule>
  </conditionalFormatting>
  <conditionalFormatting sqref="AN84 AP84">
    <cfRule type="cellIs" dxfId="2316" priority="90" operator="greaterThan">
      <formula>20</formula>
    </cfRule>
  </conditionalFormatting>
  <conditionalFormatting sqref="AQ84">
    <cfRule type="cellIs" dxfId="2315" priority="89" operator="between">
      <formula>80</formula>
      <formula>120</formula>
    </cfRule>
  </conditionalFormatting>
  <conditionalFormatting sqref="AN81:AP81">
    <cfRule type="cellIs" dxfId="2314" priority="88" operator="greaterThan">
      <formula>20</formula>
    </cfRule>
  </conditionalFormatting>
  <conditionalFormatting sqref="AQ81">
    <cfRule type="cellIs" dxfId="2313" priority="87" operator="between">
      <formula>80</formula>
      <formula>120</formula>
    </cfRule>
  </conditionalFormatting>
  <conditionalFormatting sqref="AN83:AP83">
    <cfRule type="cellIs" dxfId="2312" priority="86" operator="greaterThan">
      <formula>20</formula>
    </cfRule>
  </conditionalFormatting>
  <conditionalFormatting sqref="AQ83">
    <cfRule type="cellIs" dxfId="2311" priority="85" operator="between">
      <formula>80</formula>
      <formula>120</formula>
    </cfRule>
  </conditionalFormatting>
  <conditionalFormatting sqref="AN85:AP85">
    <cfRule type="cellIs" dxfId="2310" priority="84" operator="greaterThan">
      <formula>20</formula>
    </cfRule>
  </conditionalFormatting>
  <conditionalFormatting sqref="AQ85">
    <cfRule type="cellIs" dxfId="2309" priority="83" operator="between">
      <formula>80</formula>
      <formula>120</formula>
    </cfRule>
  </conditionalFormatting>
  <conditionalFormatting sqref="AN83:AP83">
    <cfRule type="cellIs" dxfId="2308" priority="80" operator="greaterThan">
      <formula>20</formula>
    </cfRule>
  </conditionalFormatting>
  <conditionalFormatting sqref="AQ83">
    <cfRule type="cellIs" dxfId="2307" priority="79" operator="between">
      <formula>80</formula>
      <formula>120</formula>
    </cfRule>
  </conditionalFormatting>
  <conditionalFormatting sqref="AN85:AP85">
    <cfRule type="cellIs" dxfId="2306" priority="78" operator="greaterThan">
      <formula>20</formula>
    </cfRule>
  </conditionalFormatting>
  <conditionalFormatting sqref="AQ85">
    <cfRule type="cellIs" dxfId="2305" priority="77" operator="between">
      <formula>80</formula>
      <formula>120</formula>
    </cfRule>
  </conditionalFormatting>
  <conditionalFormatting sqref="AN82 AP82">
    <cfRule type="cellIs" dxfId="2304" priority="76" operator="greaterThan">
      <formula>20</formula>
    </cfRule>
  </conditionalFormatting>
  <conditionalFormatting sqref="AQ82">
    <cfRule type="cellIs" dxfId="2303" priority="75" operator="between">
      <formula>80</formula>
      <formula>120</formula>
    </cfRule>
  </conditionalFormatting>
  <conditionalFormatting sqref="AN84 AP84">
    <cfRule type="cellIs" dxfId="2302" priority="74" operator="greaterThan">
      <formula>20</formula>
    </cfRule>
  </conditionalFormatting>
  <conditionalFormatting sqref="AQ84">
    <cfRule type="cellIs" dxfId="2301" priority="73" operator="between">
      <formula>80</formula>
      <formula>120</formula>
    </cfRule>
  </conditionalFormatting>
  <conditionalFormatting sqref="AP86">
    <cfRule type="cellIs" dxfId="2300" priority="72" operator="greaterThan">
      <formula>20</formula>
    </cfRule>
  </conditionalFormatting>
  <conditionalFormatting sqref="AQ86">
    <cfRule type="cellIs" dxfId="2299" priority="71" operator="between">
      <formula>80</formula>
      <formula>120</formula>
    </cfRule>
  </conditionalFormatting>
  <conditionalFormatting sqref="AN80:AP80">
    <cfRule type="cellIs" dxfId="2298" priority="70" operator="greaterThan">
      <formula>20</formula>
    </cfRule>
  </conditionalFormatting>
  <conditionalFormatting sqref="AQ80">
    <cfRule type="cellIs" dxfId="2297" priority="69" operator="between">
      <formula>80</formula>
      <formula>120</formula>
    </cfRule>
  </conditionalFormatting>
  <conditionalFormatting sqref="AO46 AP43 AO48:AP49 AO51:AP51 AP50 AO53:AP53 AP52 AO55:AP56 AP54">
    <cfRule type="cellIs" dxfId="2296" priority="67" operator="greaterThan">
      <formula>20</formula>
    </cfRule>
  </conditionalFormatting>
  <conditionalFormatting sqref="AQ43 AQ48:AQ56">
    <cfRule type="cellIs" dxfId="2295" priority="66" operator="between">
      <formula>80</formula>
      <formula>120</formula>
    </cfRule>
  </conditionalFormatting>
  <conditionalFormatting sqref="AO44:AP44">
    <cfRule type="cellIs" dxfId="2294" priority="63" operator="greaterThan">
      <formula>20</formula>
    </cfRule>
  </conditionalFormatting>
  <conditionalFormatting sqref="AQ44">
    <cfRule type="cellIs" dxfId="2293" priority="62" operator="between">
      <formula>80</formula>
      <formula>120</formula>
    </cfRule>
  </conditionalFormatting>
  <conditionalFormatting sqref="AO42:AP42">
    <cfRule type="cellIs" dxfId="2292" priority="65" operator="greaterThan">
      <formula>20</formula>
    </cfRule>
  </conditionalFormatting>
  <conditionalFormatting sqref="AQ42">
    <cfRule type="cellIs" dxfId="2291" priority="64" operator="between">
      <formula>80</formula>
      <formula>120</formula>
    </cfRule>
  </conditionalFormatting>
  <conditionalFormatting sqref="AO40:AP40">
    <cfRule type="cellIs" dxfId="2290" priority="61" operator="greaterThan">
      <formula>20</formula>
    </cfRule>
  </conditionalFormatting>
  <conditionalFormatting sqref="AQ40">
    <cfRule type="cellIs" dxfId="2289" priority="60" operator="between">
      <formula>80</formula>
      <formula>120</formula>
    </cfRule>
  </conditionalFormatting>
  <conditionalFormatting sqref="AP35">
    <cfRule type="cellIs" dxfId="2288" priority="59" operator="greaterThan">
      <formula>20</formula>
    </cfRule>
  </conditionalFormatting>
  <conditionalFormatting sqref="AQ35">
    <cfRule type="cellIs" dxfId="2287" priority="58" operator="between">
      <formula>80</formula>
      <formula>120</formula>
    </cfRule>
  </conditionalFormatting>
  <conditionalFormatting sqref="AQ35">
    <cfRule type="cellIs" dxfId="2286" priority="57" operator="between">
      <formula>80</formula>
      <formula>120</formula>
    </cfRule>
  </conditionalFormatting>
  <conditionalFormatting sqref="AP37">
    <cfRule type="cellIs" dxfId="2285" priority="56" operator="greaterThan">
      <formula>20</formula>
    </cfRule>
  </conditionalFormatting>
  <conditionalFormatting sqref="AO68:AP68 AO58:AP58 AO70:AP70 AP73 AP57 AO60:AP60 AP59 AO62:AP62 AP61 AO64:AP64 AP63 AO66:AP66 AP65 AP71">
    <cfRule type="cellIs" dxfId="2284" priority="54" operator="greaterThan">
      <formula>20</formula>
    </cfRule>
  </conditionalFormatting>
  <conditionalFormatting sqref="AQ73 AQ57:AQ66 AQ70:AQ71 AQ68">
    <cfRule type="cellIs" dxfId="2283" priority="53" operator="between">
      <formula>80</formula>
      <formula>120</formula>
    </cfRule>
  </conditionalFormatting>
  <conditionalFormatting sqref="AO78 AP75">
    <cfRule type="cellIs" dxfId="2282" priority="52" operator="greaterThan">
      <formula>20</formula>
    </cfRule>
  </conditionalFormatting>
  <conditionalFormatting sqref="AQ75">
    <cfRule type="cellIs" dxfId="2281" priority="51" operator="between">
      <formula>80</formula>
      <formula>120</formula>
    </cfRule>
  </conditionalFormatting>
  <conditionalFormatting sqref="AO76:AP76">
    <cfRule type="cellIs" dxfId="2280" priority="48" operator="greaterThan">
      <formula>20</formula>
    </cfRule>
  </conditionalFormatting>
  <conditionalFormatting sqref="AQ76">
    <cfRule type="cellIs" dxfId="2279" priority="47" operator="between">
      <formula>80</formula>
      <formula>120</formula>
    </cfRule>
  </conditionalFormatting>
  <conditionalFormatting sqref="AO74:AP74">
    <cfRule type="cellIs" dxfId="2278" priority="50" operator="greaterThan">
      <formula>20</formula>
    </cfRule>
  </conditionalFormatting>
  <conditionalFormatting sqref="AQ74">
    <cfRule type="cellIs" dxfId="2277" priority="49" operator="between">
      <formula>80</formula>
      <formula>120</formula>
    </cfRule>
  </conditionalFormatting>
  <conditionalFormatting sqref="AO72:AP72">
    <cfRule type="cellIs" dxfId="2276" priority="46" operator="greaterThan">
      <formula>20</formula>
    </cfRule>
  </conditionalFormatting>
  <conditionalFormatting sqref="AQ72">
    <cfRule type="cellIs" dxfId="2275" priority="45" operator="between">
      <formula>80</formula>
      <formula>120</formula>
    </cfRule>
  </conditionalFormatting>
  <conditionalFormatting sqref="AP67">
    <cfRule type="cellIs" dxfId="2274" priority="44" operator="greaterThan">
      <formula>20</formula>
    </cfRule>
  </conditionalFormatting>
  <conditionalFormatting sqref="AQ67">
    <cfRule type="cellIs" dxfId="2273" priority="43" operator="between">
      <formula>80</formula>
      <formula>120</formula>
    </cfRule>
  </conditionalFormatting>
  <conditionalFormatting sqref="AQ67">
    <cfRule type="cellIs" dxfId="2272" priority="42" operator="between">
      <formula>80</formula>
      <formula>120</formula>
    </cfRule>
  </conditionalFormatting>
  <conditionalFormatting sqref="AP69">
    <cfRule type="cellIs" dxfId="2271" priority="41" operator="greaterThan">
      <formula>20</formula>
    </cfRule>
  </conditionalFormatting>
  <conditionalFormatting sqref="AO50">
    <cfRule type="cellIs" dxfId="2270" priority="37" operator="greaterThan">
      <formula>20</formula>
    </cfRule>
  </conditionalFormatting>
  <conditionalFormatting sqref="AO82">
    <cfRule type="cellIs" dxfId="2269" priority="36" operator="greaterThan">
      <formula>20</formula>
    </cfRule>
  </conditionalFormatting>
  <conditionalFormatting sqref="AP45:AP46">
    <cfRule type="cellIs" dxfId="2268" priority="35" operator="greaterThan">
      <formula>20</formula>
    </cfRule>
  </conditionalFormatting>
  <conditionalFormatting sqref="AQ46:AQ47">
    <cfRule type="cellIs" dxfId="2267" priority="34" operator="between">
      <formula>80</formula>
      <formula>120</formula>
    </cfRule>
  </conditionalFormatting>
  <conditionalFormatting sqref="AP47">
    <cfRule type="cellIs" dxfId="2266" priority="33" operator="greaterThan">
      <formula>20</formula>
    </cfRule>
  </conditionalFormatting>
  <conditionalFormatting sqref="AQ45">
    <cfRule type="cellIs" dxfId="2265" priority="32" operator="between">
      <formula>80</formula>
      <formula>120</formula>
    </cfRule>
  </conditionalFormatting>
  <conditionalFormatting sqref="AQ45">
    <cfRule type="cellIs" dxfId="2264" priority="31" operator="between">
      <formula>80</formula>
      <formula>120</formula>
    </cfRule>
  </conditionalFormatting>
  <conditionalFormatting sqref="AK47 AP47 AU47 AZ47 AK79">
    <cfRule type="cellIs" dxfId="2263" priority="30" operator="lessThan">
      <formula>20</formula>
    </cfRule>
  </conditionalFormatting>
  <conditionalFormatting sqref="AJ47 AJ45 AJ43 AJ41 AJ39 AJ37 AJ35 AJ33 AJ31 AJ29 AJ27 AJ25">
    <cfRule type="cellIs" dxfId="2262" priority="29" operator="greaterThan">
      <formula>20</formula>
    </cfRule>
  </conditionalFormatting>
  <conditionalFormatting sqref="AJ79 AJ77 AJ75 AJ73 AJ71 AJ69 AJ67 AJ65 AJ63 AJ61 AJ59 AJ57 AJ54 AJ52">
    <cfRule type="cellIs" dxfId="2261" priority="28" operator="greaterThan">
      <formula>20</formula>
    </cfRule>
  </conditionalFormatting>
  <conditionalFormatting sqref="AJ86 AJ84">
    <cfRule type="cellIs" dxfId="2260" priority="27" operator="greaterThan">
      <formula>20</formula>
    </cfRule>
  </conditionalFormatting>
  <conditionalFormatting sqref="AK79">
    <cfRule type="cellIs" dxfId="2259" priority="26" operator="greaterThan">
      <formula>20</formula>
    </cfRule>
  </conditionalFormatting>
  <conditionalFormatting sqref="AL77">
    <cfRule type="cellIs" dxfId="2258" priority="25" operator="between">
      <formula>80</formula>
      <formula>120</formula>
    </cfRule>
  </conditionalFormatting>
  <conditionalFormatting sqref="AO47 AO45 AO43 AO41 AO39 AO37 AO35 AO33 AO31 AO29 AO27 AO25">
    <cfRule type="cellIs" dxfId="2257" priority="24" operator="greaterThan">
      <formula>20</formula>
    </cfRule>
  </conditionalFormatting>
  <conditionalFormatting sqref="AO86 AO84 AO79 AO77 AO75 AO73 AO71 AO69 AO67 AO65 AO63 AO61 AO59 AO57 AO54 AO52">
    <cfRule type="cellIs" dxfId="2256" priority="23" operator="greaterThan">
      <formula>20</formula>
    </cfRule>
  </conditionalFormatting>
  <conditionalFormatting sqref="AP77:AP78">
    <cfRule type="cellIs" dxfId="2255" priority="22" operator="greaterThan">
      <formula>20</formula>
    </cfRule>
  </conditionalFormatting>
  <conditionalFormatting sqref="AQ78:AQ79">
    <cfRule type="cellIs" dxfId="2254" priority="21" operator="between">
      <formula>80</formula>
      <formula>120</formula>
    </cfRule>
  </conditionalFormatting>
  <conditionalFormatting sqref="AP79">
    <cfRule type="cellIs" dxfId="2253" priority="20" operator="greaterThan">
      <formula>20</formula>
    </cfRule>
  </conditionalFormatting>
  <conditionalFormatting sqref="AQ77">
    <cfRule type="cellIs" dxfId="2252" priority="19" operator="between">
      <formula>80</formula>
      <formula>120</formula>
    </cfRule>
  </conditionalFormatting>
  <conditionalFormatting sqref="AQ77">
    <cfRule type="cellIs" dxfId="2251" priority="18" operator="between">
      <formula>80</formula>
      <formula>120</formula>
    </cfRule>
  </conditionalFormatting>
  <conditionalFormatting sqref="AP79">
    <cfRule type="cellIs" dxfId="2250" priority="17" operator="lessThan">
      <formula>20</formula>
    </cfRule>
  </conditionalFormatting>
  <conditionalFormatting sqref="AT86 AT84 AT79 AT77 AT75 AT73 AT71 AT69 AT67 AT65 AT63 AT61 AT59 AT57 AT54 AT52 AT47 AT45 AT43 AT41 AT39 AT37 AT35 AT33 AT31 AT29 AT27 AT25">
    <cfRule type="cellIs" dxfId="2249" priority="16" operator="greaterThan">
      <formula>20</formula>
    </cfRule>
  </conditionalFormatting>
  <conditionalFormatting sqref="AU77:AU78">
    <cfRule type="cellIs" dxfId="2248" priority="15" operator="greaterThan">
      <formula>20</formula>
    </cfRule>
  </conditionalFormatting>
  <conditionalFormatting sqref="AV78:AV79">
    <cfRule type="cellIs" dxfId="2247" priority="14" operator="between">
      <formula>80</formula>
      <formula>120</formula>
    </cfRule>
  </conditionalFormatting>
  <conditionalFormatting sqref="AU79">
    <cfRule type="cellIs" dxfId="2246" priority="13" operator="greaterThan">
      <formula>20</formula>
    </cfRule>
  </conditionalFormatting>
  <conditionalFormatting sqref="AV77">
    <cfRule type="cellIs" dxfId="2245" priority="12" operator="between">
      <formula>80</formula>
      <formula>120</formula>
    </cfRule>
  </conditionalFormatting>
  <conditionalFormatting sqref="AV77">
    <cfRule type="cellIs" dxfId="2244" priority="11" operator="between">
      <formula>80</formula>
      <formula>120</formula>
    </cfRule>
  </conditionalFormatting>
  <conditionalFormatting sqref="AU79">
    <cfRule type="cellIs" dxfId="2243" priority="10" operator="lessThan">
      <formula>20</formula>
    </cfRule>
  </conditionalFormatting>
  <conditionalFormatting sqref="AY86 AY84 AY79 AY77 AY75 AY73 AY71 AY69 AY67 AY65 AY63 AY61 AY59 AY57 AY54 AY52 AY47 AY45 AY43 AY41 AY39 AY37 AY35 AY33 AY31 AY29 AY27 AY25">
    <cfRule type="cellIs" dxfId="2242" priority="9" operator="greaterThan">
      <formula>20</formula>
    </cfRule>
  </conditionalFormatting>
  <conditionalFormatting sqref="AZ77:AZ78">
    <cfRule type="cellIs" dxfId="2241" priority="8" operator="greaterThan">
      <formula>20</formula>
    </cfRule>
  </conditionalFormatting>
  <conditionalFormatting sqref="BA79">
    <cfRule type="cellIs" dxfId="2240" priority="7" operator="between">
      <formula>80</formula>
      <formula>120</formula>
    </cfRule>
  </conditionalFormatting>
  <conditionalFormatting sqref="AZ79">
    <cfRule type="cellIs" dxfId="2239" priority="6" operator="greaterThan">
      <formula>20</formula>
    </cfRule>
  </conditionalFormatting>
  <conditionalFormatting sqref="BA78">
    <cfRule type="cellIs" dxfId="2238" priority="5" operator="between">
      <formula>80</formula>
      <formula>120</formula>
    </cfRule>
  </conditionalFormatting>
  <conditionalFormatting sqref="BA78">
    <cfRule type="cellIs" dxfId="2237" priority="4" operator="between">
      <formula>80</formula>
      <formula>120</formula>
    </cfRule>
  </conditionalFormatting>
  <conditionalFormatting sqref="BA77">
    <cfRule type="cellIs" dxfId="2236" priority="3" operator="between">
      <formula>80</formula>
      <formula>120</formula>
    </cfRule>
  </conditionalFormatting>
  <conditionalFormatting sqref="BA77">
    <cfRule type="cellIs" dxfId="2235" priority="2" operator="between">
      <formula>80</formula>
      <formula>120</formula>
    </cfRule>
  </conditionalFormatting>
  <conditionalFormatting sqref="AZ79">
    <cfRule type="cellIs" dxfId="2234" priority="1" operator="lessThan">
      <formula>20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opLeftCell="A43" workbookViewId="0">
      <selection activeCell="A84" activeCellId="2" sqref="A22:XFD23 A52:XFD53 A84:XFD85"/>
    </sheetView>
  </sheetViews>
  <sheetFormatPr defaultRowHeight="14.5" x14ac:dyDescent="0.35"/>
  <cols>
    <col min="3" max="3" width="26.36328125" customWidth="1"/>
    <col min="5" max="5" width="11.81640625" bestFit="1" customWidth="1"/>
    <col min="7" max="7" width="12" customWidth="1"/>
    <col min="9" max="9" width="11.6328125" customWidth="1"/>
  </cols>
  <sheetData>
    <row r="1" spans="1:58" ht="29" x14ac:dyDescent="0.35">
      <c r="A1" t="s">
        <v>209</v>
      </c>
      <c r="D1" t="s">
        <v>210</v>
      </c>
      <c r="E1" s="1" t="s">
        <v>12</v>
      </c>
      <c r="F1" t="s">
        <v>211</v>
      </c>
      <c r="G1" s="1" t="s">
        <v>13</v>
      </c>
      <c r="H1" t="s">
        <v>212</v>
      </c>
      <c r="I1" s="1" t="s">
        <v>14</v>
      </c>
    </row>
    <row r="2" spans="1:58" x14ac:dyDescent="0.35">
      <c r="D2">
        <v>0</v>
      </c>
      <c r="E2">
        <f>I16</f>
        <v>67</v>
      </c>
      <c r="F2">
        <v>0</v>
      </c>
      <c r="G2" s="1">
        <f>J16</f>
        <v>139</v>
      </c>
      <c r="H2">
        <v>0</v>
      </c>
      <c r="I2" s="1">
        <f>L16</f>
        <v>124</v>
      </c>
    </row>
    <row r="3" spans="1:58" x14ac:dyDescent="0.35">
      <c r="D3">
        <f>5*G17/1000</f>
        <v>5.0000000000000001E-4</v>
      </c>
      <c r="E3">
        <f>I17</f>
        <v>816</v>
      </c>
      <c r="F3">
        <f>10*H17/1000</f>
        <v>1E-3</v>
      </c>
      <c r="G3" s="1">
        <f t="shared" ref="G3:G7" si="0">J17</f>
        <v>1770</v>
      </c>
      <c r="H3">
        <f>0.5*H17/1000</f>
        <v>5.0000000000000002E-5</v>
      </c>
      <c r="I3" s="1">
        <f t="shared" ref="I3:I7" si="1">L17</f>
        <v>855</v>
      </c>
    </row>
    <row r="4" spans="1:58" x14ac:dyDescent="0.35">
      <c r="D4">
        <f t="shared" ref="D4:D7" si="2">5*G18/1000</f>
        <v>1.5E-3</v>
      </c>
      <c r="E4">
        <f t="shared" ref="E4:E7" si="3">I18</f>
        <v>2576</v>
      </c>
      <c r="F4">
        <f t="shared" ref="F4:F7" si="4">10*H18/1000</f>
        <v>3.0000000000000001E-3</v>
      </c>
      <c r="G4" s="1">
        <f t="shared" si="0"/>
        <v>5953</v>
      </c>
      <c r="H4">
        <f t="shared" ref="H4:H7" si="5">0.5*H18/1000</f>
        <v>1.4999999999999999E-4</v>
      </c>
      <c r="I4" s="1">
        <f t="shared" si="1"/>
        <v>2830</v>
      </c>
    </row>
    <row r="5" spans="1:58" x14ac:dyDescent="0.35">
      <c r="D5">
        <f t="shared" si="2"/>
        <v>2.5000000000000001E-3</v>
      </c>
      <c r="E5">
        <f t="shared" si="3"/>
        <v>4376</v>
      </c>
      <c r="F5">
        <f t="shared" si="4"/>
        <v>5.0000000000000001E-3</v>
      </c>
      <c r="G5" s="1">
        <f t="shared" si="0"/>
        <v>9933</v>
      </c>
      <c r="H5">
        <f t="shared" si="5"/>
        <v>2.5000000000000001E-4</v>
      </c>
      <c r="I5" s="1">
        <f t="shared" si="1"/>
        <v>4700</v>
      </c>
    </row>
    <row r="6" spans="1:58" x14ac:dyDescent="0.35">
      <c r="D6">
        <f t="shared" si="2"/>
        <v>3.5000000000000001E-3</v>
      </c>
      <c r="E6">
        <f t="shared" si="3"/>
        <v>6152</v>
      </c>
      <c r="F6">
        <f t="shared" si="4"/>
        <v>7.0000000000000001E-3</v>
      </c>
      <c r="G6" s="1">
        <f t="shared" si="0"/>
        <v>13970</v>
      </c>
      <c r="H6">
        <f t="shared" si="5"/>
        <v>3.5E-4</v>
      </c>
      <c r="I6" s="1">
        <f t="shared" si="1"/>
        <v>6699</v>
      </c>
    </row>
    <row r="7" spans="1:58" x14ac:dyDescent="0.35">
      <c r="D7">
        <f t="shared" si="2"/>
        <v>4.4999999999999997E-3</v>
      </c>
      <c r="E7">
        <f t="shared" si="3"/>
        <v>7949</v>
      </c>
      <c r="F7">
        <f t="shared" si="4"/>
        <v>8.9999999999999993E-3</v>
      </c>
      <c r="G7" s="1">
        <f t="shared" si="0"/>
        <v>17913</v>
      </c>
      <c r="H7">
        <f t="shared" si="5"/>
        <v>4.4999999999999999E-4</v>
      </c>
      <c r="I7" s="1">
        <f t="shared" si="1"/>
        <v>8934</v>
      </c>
    </row>
    <row r="8" spans="1:58" x14ac:dyDescent="0.35">
      <c r="C8" t="s">
        <v>207</v>
      </c>
      <c r="E8">
        <f>SLOPE(D2:D7,E2:E7)</f>
        <v>5.6700840617530716E-7</v>
      </c>
      <c r="G8">
        <f>SLOPE(F2:F7,G2:G7)</f>
        <v>5.0133187666324446E-7</v>
      </c>
      <c r="I8">
        <f>SLOPE(H2:H7,I2:I7)</f>
        <v>5.0987549468114378E-8</v>
      </c>
    </row>
    <row r="9" spans="1:58" x14ac:dyDescent="0.35">
      <c r="C9" t="s">
        <v>208</v>
      </c>
      <c r="E9" s="6">
        <f>INTERCEPT(D2:D7,E2:E7)</f>
        <v>1.0350600356410534E-5</v>
      </c>
      <c r="G9" s="6">
        <f>INTERCEPT(F2:F7,G2:G7)</f>
        <v>1.5805838520557489E-5</v>
      </c>
      <c r="I9" s="6">
        <f>INTERCEPT(H2:H7,I2:I7)</f>
        <v>3.1764301234637538E-6</v>
      </c>
    </row>
    <row r="10" spans="1:58" x14ac:dyDescent="0.35">
      <c r="C10" t="s">
        <v>213</v>
      </c>
      <c r="E10">
        <f>RSQ(D2:D7,E2:E7)</f>
        <v>0.99971815281453902</v>
      </c>
      <c r="G10">
        <f>RSQ(F2:F7,G2:G7)</f>
        <v>0.99971894361808966</v>
      </c>
      <c r="I10">
        <f>RSQ(H2:H7,I2:I7)</f>
        <v>0.99827754798081159</v>
      </c>
    </row>
    <row r="11" spans="1:58" s="1" customFormat="1" ht="174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6</v>
      </c>
      <c r="L11" s="1" t="s">
        <v>14</v>
      </c>
      <c r="M11" s="1" t="s">
        <v>15</v>
      </c>
      <c r="N11" s="1" t="s">
        <v>16</v>
      </c>
      <c r="O11" s="1" t="s">
        <v>17</v>
      </c>
      <c r="P11" s="1" t="s">
        <v>7</v>
      </c>
      <c r="Q11" s="1" t="s">
        <v>18</v>
      </c>
      <c r="R11" s="1" t="s">
        <v>8</v>
      </c>
      <c r="S11" s="1" t="s">
        <v>19</v>
      </c>
      <c r="T11" s="1" t="s">
        <v>20</v>
      </c>
      <c r="U11" s="1" t="s">
        <v>9</v>
      </c>
      <c r="V11" s="1" t="s">
        <v>21</v>
      </c>
      <c r="W11" s="1" t="s">
        <v>22</v>
      </c>
      <c r="X11" s="1" t="s">
        <v>23</v>
      </c>
      <c r="Y11" s="1" t="s">
        <v>48</v>
      </c>
      <c r="Z11" s="1" t="s">
        <v>49</v>
      </c>
      <c r="AA11" s="1" t="s">
        <v>33</v>
      </c>
      <c r="AB11" s="1" t="s">
        <v>25</v>
      </c>
      <c r="AC11" s="1" t="s">
        <v>26</v>
      </c>
      <c r="AD11" s="1" t="s">
        <v>203</v>
      </c>
      <c r="AE11" s="1" t="s">
        <v>204</v>
      </c>
      <c r="AF11" s="1" t="s">
        <v>205</v>
      </c>
      <c r="AG11" s="1" t="s">
        <v>206</v>
      </c>
      <c r="AI11" s="1" t="s">
        <v>35</v>
      </c>
      <c r="AJ11" s="1" t="s">
        <v>36</v>
      </c>
      <c r="AK11" s="1" t="s">
        <v>37</v>
      </c>
      <c r="AL11" s="1" t="s">
        <v>27</v>
      </c>
      <c r="AN11" s="1" t="s">
        <v>77</v>
      </c>
      <c r="AO11" s="1" t="s">
        <v>78</v>
      </c>
      <c r="AP11" s="1" t="s">
        <v>79</v>
      </c>
      <c r="AQ11" s="1" t="s">
        <v>80</v>
      </c>
      <c r="AS11" s="1" t="s">
        <v>38</v>
      </c>
      <c r="AT11" s="1" t="s">
        <v>39</v>
      </c>
      <c r="AU11" s="1" t="s">
        <v>40</v>
      </c>
      <c r="AV11" s="1" t="s">
        <v>32</v>
      </c>
      <c r="AX11" s="1" t="s">
        <v>41</v>
      </c>
      <c r="AY11" s="1" t="s">
        <v>42</v>
      </c>
      <c r="AZ11" s="1" t="s">
        <v>43</v>
      </c>
      <c r="BA11" s="1" t="s">
        <v>28</v>
      </c>
      <c r="BC11" s="1" t="s">
        <v>34</v>
      </c>
      <c r="BD11" s="1" t="s">
        <v>29</v>
      </c>
      <c r="BE11" s="1" t="s">
        <v>30</v>
      </c>
      <c r="BF11" s="1" t="s">
        <v>31</v>
      </c>
    </row>
    <row r="12" spans="1:58" x14ac:dyDescent="0.35">
      <c r="A12">
        <v>1</v>
      </c>
      <c r="B12">
        <v>1</v>
      </c>
      <c r="C12" t="s">
        <v>47</v>
      </c>
      <c r="D12" t="s">
        <v>24</v>
      </c>
      <c r="E12" t="s">
        <v>66</v>
      </c>
      <c r="G12">
        <v>0.3</v>
      </c>
      <c r="H12">
        <v>0.3</v>
      </c>
      <c r="I12">
        <v>3860</v>
      </c>
      <c r="J12">
        <v>4869</v>
      </c>
      <c r="L12">
        <v>7515</v>
      </c>
      <c r="M12">
        <v>7.2</v>
      </c>
      <c r="N12">
        <v>8.9559999999999995</v>
      </c>
      <c r="O12">
        <v>1.756</v>
      </c>
      <c r="Q12">
        <v>1.3859999999999999</v>
      </c>
      <c r="R12">
        <v>1</v>
      </c>
      <c r="S12">
        <v>0</v>
      </c>
      <c r="T12">
        <v>0</v>
      </c>
      <c r="V12">
        <v>0</v>
      </c>
      <c r="Y12" s="4">
        <v>43882</v>
      </c>
      <c r="Z12" s="3">
        <v>0.47077546296296297</v>
      </c>
      <c r="AB12">
        <v>1</v>
      </c>
      <c r="AD12" s="7">
        <f t="shared" ref="AD12:AD76" si="6">((I12*$E$8)+$E$9)*1000/G12</f>
        <v>7.3300101606436554</v>
      </c>
      <c r="AE12" s="7">
        <f>((J12*$G$8)+$G$9)*1000/H12</f>
        <v>8.1893024866463158</v>
      </c>
      <c r="AF12" s="7">
        <f>AE12-AD12</f>
        <v>0.85929232600266037</v>
      </c>
      <c r="AG12" s="7">
        <f>((L12*$I$8)+$I$9)*1000/H12</f>
        <v>1.287826214587811</v>
      </c>
    </row>
    <row r="13" spans="1:58" x14ac:dyDescent="0.35">
      <c r="A13">
        <v>2</v>
      </c>
      <c r="B13">
        <v>1</v>
      </c>
      <c r="C13" t="s">
        <v>47</v>
      </c>
      <c r="D13" t="s">
        <v>24</v>
      </c>
      <c r="E13" t="s">
        <v>66</v>
      </c>
      <c r="G13">
        <v>0.3</v>
      </c>
      <c r="H13">
        <v>0.3</v>
      </c>
      <c r="I13">
        <v>3832</v>
      </c>
      <c r="J13">
        <v>4879</v>
      </c>
      <c r="L13">
        <v>7662</v>
      </c>
      <c r="M13">
        <v>7.1479999999999997</v>
      </c>
      <c r="N13">
        <v>8.9740000000000002</v>
      </c>
      <c r="O13">
        <v>1.8260000000000001</v>
      </c>
      <c r="Q13">
        <v>1.411</v>
      </c>
      <c r="R13">
        <v>1</v>
      </c>
      <c r="S13">
        <v>0</v>
      </c>
      <c r="T13">
        <v>0</v>
      </c>
      <c r="V13">
        <v>0</v>
      </c>
      <c r="Y13" s="4">
        <v>43882</v>
      </c>
      <c r="Z13" s="3">
        <v>0.47640046296296296</v>
      </c>
      <c r="AB13">
        <v>1</v>
      </c>
      <c r="AD13" s="7">
        <f t="shared" si="6"/>
        <v>7.277089376067293</v>
      </c>
      <c r="AE13" s="7">
        <f t="shared" ref="AE13:AE76" si="7">((J13*$G$8)+$G$9)*1000/H13</f>
        <v>8.2060135492017583</v>
      </c>
      <c r="AF13" s="7">
        <f t="shared" ref="AF13:AF76" si="8">AE13-AD13</f>
        <v>0.92892417313446529</v>
      </c>
      <c r="AG13" s="7">
        <f t="shared" ref="AG13:AG76" si="9">((L13*$I$8)+$I$9)*1000/H13</f>
        <v>1.3128101138271873</v>
      </c>
    </row>
    <row r="14" spans="1:58" x14ac:dyDescent="0.35">
      <c r="A14">
        <v>3</v>
      </c>
      <c r="B14">
        <v>2</v>
      </c>
      <c r="D14" t="s">
        <v>46</v>
      </c>
      <c r="Y14" s="4">
        <v>43882</v>
      </c>
      <c r="Z14" s="3">
        <v>0.48041666666666666</v>
      </c>
      <c r="AB14">
        <v>1</v>
      </c>
      <c r="AD14" s="7" t="e">
        <f t="shared" si="6"/>
        <v>#DIV/0!</v>
      </c>
      <c r="AE14" s="7" t="e">
        <f t="shared" si="7"/>
        <v>#DIV/0!</v>
      </c>
      <c r="AF14" s="7" t="e">
        <f t="shared" si="8"/>
        <v>#DIV/0!</v>
      </c>
      <c r="AG14" s="7" t="e">
        <f t="shared" si="9"/>
        <v>#DIV/0!</v>
      </c>
    </row>
    <row r="15" spans="1:58" x14ac:dyDescent="0.35">
      <c r="A15">
        <v>4</v>
      </c>
      <c r="B15">
        <v>3</v>
      </c>
      <c r="C15" t="s">
        <v>44</v>
      </c>
      <c r="D15" t="s">
        <v>24</v>
      </c>
      <c r="E15" t="s">
        <v>66</v>
      </c>
      <c r="G15">
        <v>0.3</v>
      </c>
      <c r="H15">
        <v>0.3</v>
      </c>
      <c r="I15">
        <v>55</v>
      </c>
      <c r="J15">
        <v>131</v>
      </c>
      <c r="L15">
        <v>86</v>
      </c>
      <c r="M15">
        <v>0.111</v>
      </c>
      <c r="N15">
        <v>0.24199999999999999</v>
      </c>
      <c r="O15">
        <v>0.13100000000000001</v>
      </c>
      <c r="Q15">
        <v>1.4999999999999999E-2</v>
      </c>
      <c r="R15">
        <v>1</v>
      </c>
      <c r="S15">
        <v>0</v>
      </c>
      <c r="T15">
        <v>0</v>
      </c>
      <c r="V15">
        <v>0</v>
      </c>
      <c r="Y15" s="4">
        <v>43882</v>
      </c>
      <c r="Z15" s="3">
        <v>0.48965277777777777</v>
      </c>
      <c r="AB15">
        <v>1</v>
      </c>
      <c r="AD15" s="7">
        <f t="shared" si="6"/>
        <v>0.13845354232017476</v>
      </c>
      <c r="AE15" s="7">
        <f t="shared" si="7"/>
        <v>0.27160104787814171</v>
      </c>
      <c r="AF15" s="7">
        <f t="shared" si="8"/>
        <v>0.13314750555796695</v>
      </c>
      <c r="AG15" s="7">
        <f t="shared" si="9"/>
        <v>2.5204531259071968E-2</v>
      </c>
    </row>
    <row r="16" spans="1:58" x14ac:dyDescent="0.35">
      <c r="A16">
        <v>5</v>
      </c>
      <c r="B16">
        <v>3</v>
      </c>
      <c r="C16" t="s">
        <v>44</v>
      </c>
      <c r="D16" t="s">
        <v>24</v>
      </c>
      <c r="E16" t="s">
        <v>66</v>
      </c>
      <c r="G16">
        <v>0.3</v>
      </c>
      <c r="H16">
        <v>0.3</v>
      </c>
      <c r="I16">
        <v>67</v>
      </c>
      <c r="J16">
        <v>139</v>
      </c>
      <c r="L16">
        <v>124</v>
      </c>
      <c r="M16">
        <v>0.13700000000000001</v>
      </c>
      <c r="N16">
        <v>0.25700000000000001</v>
      </c>
      <c r="O16">
        <v>0.12</v>
      </c>
      <c r="Q16">
        <v>2.1000000000000001E-2</v>
      </c>
      <c r="R16">
        <v>1</v>
      </c>
      <c r="S16">
        <v>0</v>
      </c>
      <c r="T16">
        <v>0</v>
      </c>
      <c r="V16">
        <v>0</v>
      </c>
      <c r="Y16" s="4">
        <v>43882</v>
      </c>
      <c r="Z16" s="3">
        <v>0.49504629629629626</v>
      </c>
      <c r="AB16">
        <v>1</v>
      </c>
      <c r="AD16" s="7">
        <f t="shared" si="6"/>
        <v>0.16113387856718706</v>
      </c>
      <c r="AE16" s="7">
        <f t="shared" si="7"/>
        <v>0.28496989792249489</v>
      </c>
      <c r="AF16" s="7">
        <f t="shared" si="8"/>
        <v>0.12383601935530783</v>
      </c>
      <c r="AG16" s="7">
        <f t="shared" si="9"/>
        <v>3.1662954191699788E-2</v>
      </c>
    </row>
    <row r="17" spans="1:58" x14ac:dyDescent="0.35">
      <c r="A17">
        <v>6</v>
      </c>
      <c r="B17">
        <v>4</v>
      </c>
      <c r="C17" t="s">
        <v>106</v>
      </c>
      <c r="D17" t="s">
        <v>24</v>
      </c>
      <c r="E17" t="s">
        <v>66</v>
      </c>
      <c r="G17">
        <v>0.1</v>
      </c>
      <c r="H17">
        <v>0.1</v>
      </c>
      <c r="I17">
        <v>816</v>
      </c>
      <c r="J17">
        <v>1770</v>
      </c>
      <c r="L17">
        <v>855</v>
      </c>
      <c r="M17">
        <v>4.9829999999999997</v>
      </c>
      <c r="N17">
        <v>9.8260000000000005</v>
      </c>
      <c r="O17">
        <v>4.843</v>
      </c>
      <c r="Q17">
        <v>0.438</v>
      </c>
      <c r="R17">
        <v>1</v>
      </c>
      <c r="S17">
        <v>0</v>
      </c>
      <c r="T17">
        <v>0</v>
      </c>
      <c r="V17">
        <v>0</v>
      </c>
      <c r="Y17" s="4">
        <v>43882</v>
      </c>
      <c r="Z17" s="3">
        <v>0.50521990740740741</v>
      </c>
      <c r="AB17">
        <v>1</v>
      </c>
      <c r="AD17" s="7">
        <f t="shared" si="6"/>
        <v>4.7302945979546118</v>
      </c>
      <c r="AE17" s="7">
        <f t="shared" si="7"/>
        <v>9.0316326021450006</v>
      </c>
      <c r="AF17" s="7">
        <f t="shared" si="8"/>
        <v>4.3013380041903888</v>
      </c>
      <c r="AG17" s="7">
        <f t="shared" si="9"/>
        <v>0.46770784918701547</v>
      </c>
      <c r="AI17">
        <f>ABS(100*(AD17-5)/5)</f>
        <v>5.3941080409077635</v>
      </c>
      <c r="AN17">
        <f>ABS(100*(AE17-10)/10)</f>
        <v>9.6836739785499937</v>
      </c>
      <c r="AS17">
        <f>ABS(100*(AF17-5)/5)</f>
        <v>13.973239916192224</v>
      </c>
      <c r="AX17">
        <f>ABS(100*(AG17-0.5)/0.5)</f>
        <v>6.4584301625969065</v>
      </c>
    </row>
    <row r="18" spans="1:58" x14ac:dyDescent="0.35">
      <c r="A18">
        <v>7</v>
      </c>
      <c r="B18">
        <v>5</v>
      </c>
      <c r="C18" t="s">
        <v>106</v>
      </c>
      <c r="D18" t="s">
        <v>24</v>
      </c>
      <c r="E18" t="s">
        <v>66</v>
      </c>
      <c r="G18">
        <v>0.3</v>
      </c>
      <c r="H18">
        <v>0.3</v>
      </c>
      <c r="I18">
        <v>2576</v>
      </c>
      <c r="J18">
        <v>5953</v>
      </c>
      <c r="L18">
        <v>2830</v>
      </c>
      <c r="M18">
        <v>4.8639999999999999</v>
      </c>
      <c r="N18">
        <v>10.925000000000001</v>
      </c>
      <c r="O18">
        <v>6.0609999999999999</v>
      </c>
      <c r="Q18">
        <v>0.53400000000000003</v>
      </c>
      <c r="R18">
        <v>1</v>
      </c>
      <c r="S18">
        <v>0</v>
      </c>
      <c r="T18">
        <v>0</v>
      </c>
      <c r="V18">
        <v>0</v>
      </c>
      <c r="Y18" s="4">
        <v>43882</v>
      </c>
      <c r="Z18" s="3">
        <v>0.51581018518518518</v>
      </c>
      <c r="AB18">
        <v>1</v>
      </c>
      <c r="AD18" s="7">
        <f t="shared" si="6"/>
        <v>4.9032141822133397</v>
      </c>
      <c r="AE18" s="7">
        <f t="shared" si="7"/>
        <v>10.000781667656174</v>
      </c>
      <c r="AF18" s="7">
        <f t="shared" si="8"/>
        <v>5.0975674854428341</v>
      </c>
      <c r="AG18" s="7">
        <f t="shared" si="9"/>
        <v>0.49157065039409142</v>
      </c>
      <c r="AI18">
        <f t="shared" ref="AI18:AI21" si="10">ABS(100*(AD18-5)/5)</f>
        <v>1.9357163557332058</v>
      </c>
      <c r="AN18">
        <f t="shared" ref="AN18:AN21" si="11">ABS(100*(AE18-10)/10)</f>
        <v>7.8166765617382339E-3</v>
      </c>
      <c r="AS18">
        <f t="shared" ref="AS18:AS21" si="12">ABS(100*(AF18-5)/5)</f>
        <v>1.9513497088566822</v>
      </c>
      <c r="AX18">
        <f t="shared" ref="AX18:AX21" si="13">ABS(100*(AG18-0.5)/0.5)</f>
        <v>1.6858699211817152</v>
      </c>
    </row>
    <row r="19" spans="1:58" x14ac:dyDescent="0.35">
      <c r="A19">
        <v>8</v>
      </c>
      <c r="B19">
        <v>6</v>
      </c>
      <c r="C19" t="s">
        <v>106</v>
      </c>
      <c r="D19" t="s">
        <v>24</v>
      </c>
      <c r="E19" t="s">
        <v>66</v>
      </c>
      <c r="G19">
        <v>0.5</v>
      </c>
      <c r="H19">
        <v>0.5</v>
      </c>
      <c r="I19">
        <v>4376</v>
      </c>
      <c r="J19">
        <v>9933</v>
      </c>
      <c r="L19">
        <v>4700</v>
      </c>
      <c r="M19">
        <v>4.8819999999999997</v>
      </c>
      <c r="N19">
        <v>10.85</v>
      </c>
      <c r="O19">
        <v>5.968</v>
      </c>
      <c r="Q19">
        <v>0.53100000000000003</v>
      </c>
      <c r="R19">
        <v>1</v>
      </c>
      <c r="S19">
        <v>0</v>
      </c>
      <c r="T19">
        <v>0</v>
      </c>
      <c r="V19">
        <v>0</v>
      </c>
      <c r="Y19" s="4">
        <v>43882</v>
      </c>
      <c r="Z19" s="3">
        <v>0.52675925925925926</v>
      </c>
      <c r="AB19">
        <v>1</v>
      </c>
      <c r="AD19" s="7">
        <f t="shared" si="6"/>
        <v>4.9831587715591095</v>
      </c>
      <c r="AE19" s="7">
        <f t="shared" si="7"/>
        <v>9.9910707388331303</v>
      </c>
      <c r="AF19" s="7">
        <f t="shared" si="8"/>
        <v>5.0079119672740209</v>
      </c>
      <c r="AG19" s="7">
        <f t="shared" si="9"/>
        <v>0.48563582524720267</v>
      </c>
      <c r="AI19">
        <f t="shared" si="10"/>
        <v>0.33682456881781064</v>
      </c>
      <c r="AN19">
        <f t="shared" si="11"/>
        <v>8.9292611668696509E-2</v>
      </c>
      <c r="AS19">
        <f t="shared" si="12"/>
        <v>0.15823934548041763</v>
      </c>
      <c r="AX19">
        <f t="shared" si="13"/>
        <v>2.8728349505594664</v>
      </c>
    </row>
    <row r="20" spans="1:58" x14ac:dyDescent="0.35">
      <c r="A20">
        <v>9</v>
      </c>
      <c r="B20">
        <v>7</v>
      </c>
      <c r="C20" t="s">
        <v>106</v>
      </c>
      <c r="D20" t="s">
        <v>24</v>
      </c>
      <c r="E20" t="s">
        <v>66</v>
      </c>
      <c r="G20">
        <v>0.7</v>
      </c>
      <c r="H20">
        <v>0.7</v>
      </c>
      <c r="I20">
        <v>6152</v>
      </c>
      <c r="J20">
        <v>13970</v>
      </c>
      <c r="L20">
        <v>6699</v>
      </c>
      <c r="M20">
        <v>4.8680000000000003</v>
      </c>
      <c r="N20">
        <v>10.808999999999999</v>
      </c>
      <c r="O20">
        <v>5.9409999999999998</v>
      </c>
      <c r="Q20">
        <v>0.53300000000000003</v>
      </c>
      <c r="R20">
        <v>1</v>
      </c>
      <c r="S20">
        <v>0</v>
      </c>
      <c r="T20">
        <v>0</v>
      </c>
      <c r="V20">
        <v>0</v>
      </c>
      <c r="Y20" s="4">
        <v>43882</v>
      </c>
      <c r="Z20" s="3">
        <v>0.53817129629629623</v>
      </c>
      <c r="AB20">
        <v>1</v>
      </c>
      <c r="AD20" s="7">
        <f t="shared" si="6"/>
        <v>4.9979804502098579</v>
      </c>
      <c r="AE20" s="7">
        <f t="shared" si="7"/>
        <v>10.027731650722975</v>
      </c>
      <c r="AF20" s="7">
        <f t="shared" si="8"/>
        <v>5.0297512005131173</v>
      </c>
      <c r="AG20" s="7">
        <f t="shared" si="9"/>
        <v>0.49248860572908848</v>
      </c>
      <c r="AI20">
        <f t="shared" si="10"/>
        <v>4.0390995802841445E-2</v>
      </c>
      <c r="AN20">
        <f t="shared" si="11"/>
        <v>0.27731650722975232</v>
      </c>
      <c r="AS20">
        <f t="shared" si="12"/>
        <v>0.59502401026234608</v>
      </c>
      <c r="AX20">
        <f t="shared" si="13"/>
        <v>1.502278854182304</v>
      </c>
    </row>
    <row r="21" spans="1:58" x14ac:dyDescent="0.35">
      <c r="A21">
        <v>10</v>
      </c>
      <c r="B21">
        <v>8</v>
      </c>
      <c r="C21" t="s">
        <v>106</v>
      </c>
      <c r="D21" t="s">
        <v>24</v>
      </c>
      <c r="E21" t="s">
        <v>66</v>
      </c>
      <c r="G21">
        <v>0.9</v>
      </c>
      <c r="H21">
        <v>0.9</v>
      </c>
      <c r="I21">
        <v>7949</v>
      </c>
      <c r="J21">
        <v>17913</v>
      </c>
      <c r="L21">
        <v>8934</v>
      </c>
      <c r="M21">
        <v>4.87</v>
      </c>
      <c r="N21">
        <v>10.691000000000001</v>
      </c>
      <c r="O21">
        <v>5.8209999999999997</v>
      </c>
      <c r="Q21">
        <v>0.54200000000000004</v>
      </c>
      <c r="R21">
        <v>1</v>
      </c>
      <c r="S21">
        <v>0</v>
      </c>
      <c r="T21">
        <v>0</v>
      </c>
      <c r="V21">
        <v>0</v>
      </c>
      <c r="Y21" s="4">
        <v>43882</v>
      </c>
      <c r="Z21" s="3">
        <v>0.54999999999999993</v>
      </c>
      <c r="AB21">
        <v>1</v>
      </c>
      <c r="AD21" s="7">
        <f t="shared" si="6"/>
        <v>5.0194449122710294</v>
      </c>
      <c r="AE21" s="7">
        <f t="shared" si="7"/>
        <v>9.9957374946547279</v>
      </c>
      <c r="AF21" s="7">
        <f t="shared" si="8"/>
        <v>4.9762925823836985</v>
      </c>
      <c r="AG21" s="7">
        <f t="shared" si="9"/>
        <v>0.50966577452399731</v>
      </c>
      <c r="AI21">
        <f t="shared" si="10"/>
        <v>0.38889824542058804</v>
      </c>
      <c r="AN21">
        <f t="shared" si="11"/>
        <v>4.2625053452720607E-2</v>
      </c>
      <c r="AS21">
        <f t="shared" si="12"/>
        <v>0.47414835232602925</v>
      </c>
      <c r="AX21">
        <f t="shared" si="13"/>
        <v>1.9331549047994612</v>
      </c>
    </row>
    <row r="22" spans="1:58" x14ac:dyDescent="0.35">
      <c r="A22">
        <v>11</v>
      </c>
      <c r="B22">
        <v>1</v>
      </c>
      <c r="C22" t="s">
        <v>45</v>
      </c>
      <c r="D22" t="s">
        <v>24</v>
      </c>
      <c r="E22" t="s">
        <v>66</v>
      </c>
      <c r="G22">
        <v>0.3</v>
      </c>
      <c r="H22">
        <v>0.3</v>
      </c>
      <c r="I22">
        <v>3640</v>
      </c>
      <c r="J22">
        <v>4790</v>
      </c>
      <c r="L22">
        <v>7322</v>
      </c>
      <c r="M22">
        <v>6.8</v>
      </c>
      <c r="N22">
        <v>8.8119999999999994</v>
      </c>
      <c r="O22">
        <v>2.012</v>
      </c>
      <c r="Q22">
        <v>1.353</v>
      </c>
      <c r="R22">
        <v>1</v>
      </c>
      <c r="S22">
        <v>0</v>
      </c>
      <c r="T22">
        <v>0</v>
      </c>
      <c r="V22">
        <v>0</v>
      </c>
      <c r="Y22" s="4">
        <v>43882</v>
      </c>
      <c r="Z22" s="3">
        <v>0.56004629629629632</v>
      </c>
      <c r="AB22">
        <v>1</v>
      </c>
      <c r="AD22" s="7">
        <f t="shared" si="6"/>
        <v>6.9142039961150958</v>
      </c>
      <c r="AE22" s="7">
        <f t="shared" si="7"/>
        <v>8.0572850924583292</v>
      </c>
      <c r="AF22" s="7">
        <f t="shared" si="8"/>
        <v>1.1430810963432334</v>
      </c>
      <c r="AG22" s="7">
        <f t="shared" si="9"/>
        <v>1.255024224429991</v>
      </c>
      <c r="AJ22">
        <f>ABS(100*(AD22-AD23)/(AVERAGE(AD22:AD23)))</f>
        <v>0.30023843655618349</v>
      </c>
      <c r="AO22">
        <f>ABS(100*(AE22-AE23)/(AVERAGE(AE22:AE23)))</f>
        <v>1.1547516278191827</v>
      </c>
      <c r="AT22">
        <f>ABS(100*(AF22-AF23)/(AVERAGE(AF22:AF23)))</f>
        <v>6.1715190022890534</v>
      </c>
      <c r="AY22">
        <f>ABS(100*(AG22-AG23)/(AVERAGE(AG22:AG23)))</f>
        <v>1.0239416207793717</v>
      </c>
    </row>
    <row r="23" spans="1:58" x14ac:dyDescent="0.35">
      <c r="A23">
        <v>12</v>
      </c>
      <c r="B23">
        <v>1</v>
      </c>
      <c r="C23" t="s">
        <v>45</v>
      </c>
      <c r="D23" t="s">
        <v>24</v>
      </c>
      <c r="E23" t="s">
        <v>66</v>
      </c>
      <c r="G23">
        <v>0.3</v>
      </c>
      <c r="H23">
        <v>0.3</v>
      </c>
      <c r="I23">
        <v>3651</v>
      </c>
      <c r="J23">
        <v>4846</v>
      </c>
      <c r="L23">
        <v>7398</v>
      </c>
      <c r="M23">
        <v>6.82</v>
      </c>
      <c r="N23">
        <v>8.9139999999999997</v>
      </c>
      <c r="O23">
        <v>2.093</v>
      </c>
      <c r="Q23">
        <v>1.3660000000000001</v>
      </c>
      <c r="R23">
        <v>1</v>
      </c>
      <c r="S23">
        <v>0</v>
      </c>
      <c r="T23">
        <v>0</v>
      </c>
      <c r="V23">
        <v>0</v>
      </c>
      <c r="Y23" s="4">
        <v>43882</v>
      </c>
      <c r="Z23" s="3">
        <v>0.56578703703703703</v>
      </c>
      <c r="AB23">
        <v>1</v>
      </c>
      <c r="AD23" s="7">
        <f t="shared" si="6"/>
        <v>6.9349943043415241</v>
      </c>
      <c r="AE23" s="7">
        <f t="shared" si="7"/>
        <v>8.1508670427688017</v>
      </c>
      <c r="AF23" s="7">
        <f t="shared" si="8"/>
        <v>1.2158727384272776</v>
      </c>
      <c r="AG23" s="7">
        <f t="shared" si="9"/>
        <v>1.2679410702952463</v>
      </c>
    </row>
    <row r="24" spans="1:58" x14ac:dyDescent="0.35">
      <c r="A24">
        <v>13</v>
      </c>
      <c r="B24">
        <v>2</v>
      </c>
      <c r="D24" t="s">
        <v>46</v>
      </c>
      <c r="Y24" s="4">
        <v>43882</v>
      </c>
      <c r="Z24" s="3">
        <v>0.569849537037037</v>
      </c>
      <c r="AB24">
        <v>1</v>
      </c>
      <c r="AD24" s="7" t="e">
        <f t="shared" si="6"/>
        <v>#DIV/0!</v>
      </c>
      <c r="AE24" s="7" t="e">
        <f t="shared" si="7"/>
        <v>#DIV/0!</v>
      </c>
      <c r="AF24" s="7" t="e">
        <f t="shared" si="8"/>
        <v>#DIV/0!</v>
      </c>
      <c r="AG24" s="7" t="e">
        <f t="shared" si="9"/>
        <v>#DIV/0!</v>
      </c>
    </row>
    <row r="25" spans="1:58" x14ac:dyDescent="0.35">
      <c r="A25">
        <v>14</v>
      </c>
      <c r="B25">
        <v>9</v>
      </c>
      <c r="C25" t="s">
        <v>155</v>
      </c>
      <c r="D25" t="s">
        <v>24</v>
      </c>
      <c r="E25" t="s">
        <v>66</v>
      </c>
      <c r="G25">
        <v>0.3</v>
      </c>
      <c r="H25">
        <v>0.3</v>
      </c>
      <c r="I25">
        <v>1241</v>
      </c>
      <c r="J25">
        <v>2527</v>
      </c>
      <c r="L25">
        <v>752</v>
      </c>
      <c r="M25">
        <v>2.4350000000000001</v>
      </c>
      <c r="N25">
        <v>4.67</v>
      </c>
      <c r="O25">
        <v>2.234</v>
      </c>
      <c r="Q25">
        <v>0.129</v>
      </c>
      <c r="R25">
        <v>1</v>
      </c>
      <c r="S25">
        <v>0</v>
      </c>
      <c r="T25">
        <v>0</v>
      </c>
      <c r="V25">
        <v>0</v>
      </c>
      <c r="Y25" s="4">
        <v>43882</v>
      </c>
      <c r="Z25" s="3">
        <v>0.57962962962962961</v>
      </c>
      <c r="AB25">
        <v>1</v>
      </c>
      <c r="AD25" s="7">
        <f t="shared" si="6"/>
        <v>2.3800267747332224</v>
      </c>
      <c r="AE25" s="7">
        <f t="shared" si="7"/>
        <v>4.2755716361619207</v>
      </c>
      <c r="AF25" s="7">
        <f t="shared" si="8"/>
        <v>1.8955448614286983</v>
      </c>
      <c r="AG25" s="7">
        <f t="shared" si="9"/>
        <v>0.1383968910782859</v>
      </c>
      <c r="AJ25">
        <f>ABS(100*(AD25-AD26)/(AVERAGE(AD25:AD26)))</f>
        <v>2.7413252093520803</v>
      </c>
      <c r="AO25">
        <f>ABS(100*(AE25-AE26)/(AVERAGE(AE25:AE26)))</f>
        <v>0.93366043269339072</v>
      </c>
      <c r="AT25">
        <f>ABS(100*(AF25-AF26)/(AVERAGE(AF25:AF26)))</f>
        <v>1.3834856457564446</v>
      </c>
      <c r="AY25">
        <f>ABS(100*(AG25-AG26)/(AVERAGE(AG25:AG26)))</f>
        <v>4.5601925186029817</v>
      </c>
      <c r="BC25" s="7">
        <f>AVERAGE(AD25:AD26)</f>
        <v>2.4131022650934488</v>
      </c>
      <c r="BD25" s="7">
        <f>AVERAGE(AE25:AE26)</f>
        <v>4.295624911228451</v>
      </c>
      <c r="BE25" s="7">
        <f>AVERAGE(AF25:AF26)</f>
        <v>1.8825226461350022</v>
      </c>
      <c r="BF25" s="7">
        <f>AVERAGE(AG25:AG26)</f>
        <v>0.14162610254459981</v>
      </c>
    </row>
    <row r="26" spans="1:58" x14ac:dyDescent="0.35">
      <c r="A26">
        <v>15</v>
      </c>
      <c r="B26">
        <v>9</v>
      </c>
      <c r="C26" t="s">
        <v>155</v>
      </c>
      <c r="D26" t="s">
        <v>24</v>
      </c>
      <c r="E26" t="s">
        <v>66</v>
      </c>
      <c r="G26">
        <v>0.3</v>
      </c>
      <c r="H26">
        <v>0.3</v>
      </c>
      <c r="I26">
        <v>1276</v>
      </c>
      <c r="J26">
        <v>2551</v>
      </c>
      <c r="L26">
        <v>790</v>
      </c>
      <c r="M26">
        <v>2.4990000000000001</v>
      </c>
      <c r="N26">
        <v>4.7140000000000004</v>
      </c>
      <c r="O26">
        <v>2.2149999999999999</v>
      </c>
      <c r="Q26">
        <v>0.13500000000000001</v>
      </c>
      <c r="R26">
        <v>1</v>
      </c>
      <c r="S26">
        <v>0</v>
      </c>
      <c r="T26">
        <v>0</v>
      </c>
      <c r="V26">
        <v>0</v>
      </c>
      <c r="Y26" s="4">
        <v>43882</v>
      </c>
      <c r="Z26" s="3">
        <v>0.58530092592592597</v>
      </c>
      <c r="AB26">
        <v>1</v>
      </c>
      <c r="AD26" s="7">
        <f t="shared" si="6"/>
        <v>2.4461777554536752</v>
      </c>
      <c r="AE26" s="7">
        <f t="shared" si="7"/>
        <v>4.3156781862949813</v>
      </c>
      <c r="AF26" s="7">
        <f t="shared" si="8"/>
        <v>1.8695004308413061</v>
      </c>
      <c r="AG26" s="7">
        <f t="shared" si="9"/>
        <v>0.14485531401091373</v>
      </c>
    </row>
    <row r="27" spans="1:58" x14ac:dyDescent="0.35">
      <c r="A27">
        <v>16</v>
      </c>
      <c r="B27">
        <v>10</v>
      </c>
      <c r="C27" t="s">
        <v>156</v>
      </c>
      <c r="D27" t="s">
        <v>24</v>
      </c>
      <c r="E27" t="s">
        <v>66</v>
      </c>
      <c r="G27">
        <v>0.3</v>
      </c>
      <c r="H27">
        <v>0.3</v>
      </c>
      <c r="I27">
        <v>1199</v>
      </c>
      <c r="J27">
        <v>2534</v>
      </c>
      <c r="L27">
        <v>751</v>
      </c>
      <c r="M27">
        <v>2.3580000000000001</v>
      </c>
      <c r="N27">
        <v>4.6829999999999998</v>
      </c>
      <c r="O27">
        <v>2.3239999999999998</v>
      </c>
      <c r="Q27">
        <v>0.128</v>
      </c>
      <c r="R27">
        <v>1</v>
      </c>
      <c r="S27">
        <v>0</v>
      </c>
      <c r="T27">
        <v>0</v>
      </c>
      <c r="V27">
        <v>0</v>
      </c>
      <c r="Y27" s="4">
        <v>43882</v>
      </c>
      <c r="Z27" s="3">
        <v>0.59506944444444443</v>
      </c>
      <c r="AB27">
        <v>1</v>
      </c>
      <c r="AD27" s="7">
        <f t="shared" si="6"/>
        <v>2.3006455978686793</v>
      </c>
      <c r="AE27" s="7">
        <f t="shared" si="7"/>
        <v>4.2872693799507298</v>
      </c>
      <c r="AF27" s="7">
        <f t="shared" si="8"/>
        <v>1.9866237820820505</v>
      </c>
      <c r="AG27" s="7">
        <f t="shared" si="9"/>
        <v>0.13822693258005883</v>
      </c>
      <c r="AJ27">
        <f>ABS(100*(AD27-AD28)/(AVERAGE(AD27:AD28)))</f>
        <v>0.57341574653299232</v>
      </c>
      <c r="AO27">
        <f>ABS(100*(AE27-AE28)/(AVERAGE(AE27:AE28)))</f>
        <v>1.2780652997413837</v>
      </c>
      <c r="AT27">
        <f>ABS(100*(AF27-AF28)/(AVERAGE(AF27:AF28)))</f>
        <v>2.0879003497498547</v>
      </c>
      <c r="AY27">
        <f>ABS(100*(AG27-AG28)/(AVERAGE(AG27:AG28)))</f>
        <v>4.2128163022552574</v>
      </c>
      <c r="BC27" s="7">
        <f>AVERAGE(AD27:AD28)</f>
        <v>2.3072606959407249</v>
      </c>
      <c r="BD27" s="7">
        <f>AVERAGE(AE27:AE28)</f>
        <v>4.3148426331672081</v>
      </c>
      <c r="BE27" s="7">
        <f>AVERAGE(AF27:AF28)</f>
        <v>2.007581937226484</v>
      </c>
      <c r="BF27" s="7">
        <f>AVERAGE(AG27:AG28)</f>
        <v>0.14120120629903218</v>
      </c>
    </row>
    <row r="28" spans="1:58" x14ac:dyDescent="0.35">
      <c r="A28">
        <v>17</v>
      </c>
      <c r="B28">
        <v>10</v>
      </c>
      <c r="C28" t="s">
        <v>156</v>
      </c>
      <c r="D28" t="s">
        <v>24</v>
      </c>
      <c r="E28" t="s">
        <v>66</v>
      </c>
      <c r="G28">
        <v>0.3</v>
      </c>
      <c r="H28">
        <v>0.3</v>
      </c>
      <c r="I28">
        <v>1206</v>
      </c>
      <c r="J28">
        <v>2567</v>
      </c>
      <c r="L28">
        <v>786</v>
      </c>
      <c r="M28">
        <v>2.37</v>
      </c>
      <c r="N28">
        <v>4.7439999999999998</v>
      </c>
      <c r="O28">
        <v>2.3730000000000002</v>
      </c>
      <c r="Q28">
        <v>0.13400000000000001</v>
      </c>
      <c r="R28">
        <v>1</v>
      </c>
      <c r="S28">
        <v>0</v>
      </c>
      <c r="T28">
        <v>0</v>
      </c>
      <c r="V28">
        <v>0</v>
      </c>
      <c r="Y28" s="4">
        <v>43882</v>
      </c>
      <c r="Z28" s="3">
        <v>0.60068287037037038</v>
      </c>
      <c r="AB28">
        <v>1</v>
      </c>
      <c r="AD28" s="7">
        <f t="shared" si="6"/>
        <v>2.3138757940127701</v>
      </c>
      <c r="AE28" s="7">
        <f t="shared" si="7"/>
        <v>4.3424158863836873</v>
      </c>
      <c r="AF28" s="7">
        <f t="shared" si="8"/>
        <v>2.0285400923709171</v>
      </c>
      <c r="AG28" s="7">
        <f t="shared" si="9"/>
        <v>0.14417548001800554</v>
      </c>
    </row>
    <row r="29" spans="1:58" x14ac:dyDescent="0.35">
      <c r="A29">
        <v>18</v>
      </c>
      <c r="B29">
        <v>11</v>
      </c>
      <c r="C29" t="s">
        <v>157</v>
      </c>
      <c r="D29" t="s">
        <v>24</v>
      </c>
      <c r="E29" t="s">
        <v>66</v>
      </c>
      <c r="G29">
        <v>0.3</v>
      </c>
      <c r="H29">
        <v>0.3</v>
      </c>
      <c r="I29">
        <v>1721</v>
      </c>
      <c r="J29">
        <v>2685</v>
      </c>
      <c r="L29">
        <v>1292</v>
      </c>
      <c r="M29">
        <v>3.3090000000000002</v>
      </c>
      <c r="N29">
        <v>4.96</v>
      </c>
      <c r="O29">
        <v>1.6519999999999999</v>
      </c>
      <c r="Q29">
        <v>0.23300000000000001</v>
      </c>
      <c r="R29">
        <v>1</v>
      </c>
      <c r="S29">
        <v>0</v>
      </c>
      <c r="T29">
        <v>0</v>
      </c>
      <c r="V29">
        <v>0</v>
      </c>
      <c r="Y29" s="4">
        <v>43882</v>
      </c>
      <c r="Z29" s="3">
        <v>0.61055555555555563</v>
      </c>
      <c r="AB29">
        <v>1</v>
      </c>
      <c r="AD29" s="7">
        <f t="shared" si="6"/>
        <v>3.287240224613714</v>
      </c>
      <c r="AE29" s="7">
        <f t="shared" si="7"/>
        <v>4.5396064245378955</v>
      </c>
      <c r="AF29" s="7">
        <f t="shared" si="8"/>
        <v>1.2523661999241815</v>
      </c>
      <c r="AG29" s="7">
        <f t="shared" si="9"/>
        <v>0.23017448012089178</v>
      </c>
      <c r="AJ29">
        <f>ABS(100*(AD29-AD30)/(AVERAGE(AD29:AD30)))</f>
        <v>0.57661655318190019</v>
      </c>
      <c r="AO29">
        <f>ABS(100*(AE29-AE30)/(AVERAGE(AE29:AE30)))</f>
        <v>0.22111438224750923</v>
      </c>
      <c r="AT29">
        <f>ABS(100*(AF29-AF30)/(AVERAGE(AF29:AF30)))</f>
        <v>0.7060488017987423</v>
      </c>
      <c r="AY29">
        <f>ABS(100*(AG29-AG30)/(AVERAGE(AG29:AG30)))</f>
        <v>0.8900108614184199</v>
      </c>
      <c r="BC29" s="7">
        <f>AVERAGE(AD29:AD30)</f>
        <v>3.2777900845107917</v>
      </c>
      <c r="BD29" s="7">
        <f>AVERAGE(AE29:AE30)</f>
        <v>4.534593105771263</v>
      </c>
      <c r="BE29" s="7">
        <f>AVERAGE(AF29:AF30)</f>
        <v>1.2568030212604715</v>
      </c>
      <c r="BF29" s="7">
        <f>AVERAGE(AG29:AG30)</f>
        <v>0.22915472913152951</v>
      </c>
    </row>
    <row r="30" spans="1:58" x14ac:dyDescent="0.35">
      <c r="A30">
        <v>19</v>
      </c>
      <c r="B30">
        <v>11</v>
      </c>
      <c r="C30" t="s">
        <v>157</v>
      </c>
      <c r="D30" t="s">
        <v>24</v>
      </c>
      <c r="E30" t="s">
        <v>66</v>
      </c>
      <c r="G30">
        <v>0.3</v>
      </c>
      <c r="H30">
        <v>0.3</v>
      </c>
      <c r="I30">
        <v>1711</v>
      </c>
      <c r="J30">
        <v>2679</v>
      </c>
      <c r="L30">
        <v>1280</v>
      </c>
      <c r="M30">
        <v>3.2909999999999999</v>
      </c>
      <c r="N30">
        <v>4.9489999999999998</v>
      </c>
      <c r="O30">
        <v>1.6579999999999999</v>
      </c>
      <c r="Q30">
        <v>0.23</v>
      </c>
      <c r="R30">
        <v>1</v>
      </c>
      <c r="S30">
        <v>0</v>
      </c>
      <c r="T30">
        <v>0</v>
      </c>
      <c r="V30">
        <v>0</v>
      </c>
      <c r="Y30" s="4">
        <v>43882</v>
      </c>
      <c r="Z30" s="3">
        <v>0.61619212962962966</v>
      </c>
      <c r="AB30">
        <v>1</v>
      </c>
      <c r="AD30" s="7">
        <f t="shared" si="6"/>
        <v>3.2683399444078698</v>
      </c>
      <c r="AE30" s="7">
        <f t="shared" si="7"/>
        <v>4.5295797870046313</v>
      </c>
      <c r="AF30" s="7">
        <f t="shared" si="8"/>
        <v>1.2612398425967615</v>
      </c>
      <c r="AG30" s="7">
        <f t="shared" si="9"/>
        <v>0.22813497814216721</v>
      </c>
    </row>
    <row r="31" spans="1:58" x14ac:dyDescent="0.35">
      <c r="A31">
        <v>20</v>
      </c>
      <c r="B31">
        <v>12</v>
      </c>
      <c r="C31" t="s">
        <v>158</v>
      </c>
      <c r="D31" t="s">
        <v>24</v>
      </c>
      <c r="E31" t="s">
        <v>66</v>
      </c>
      <c r="G31">
        <v>0.3</v>
      </c>
      <c r="H31">
        <v>0.3</v>
      </c>
      <c r="I31">
        <v>2420</v>
      </c>
      <c r="J31">
        <v>4208</v>
      </c>
      <c r="L31">
        <v>1713</v>
      </c>
      <c r="M31">
        <v>4.58</v>
      </c>
      <c r="N31">
        <v>7.75</v>
      </c>
      <c r="O31">
        <v>3.169</v>
      </c>
      <c r="Q31">
        <v>0.316</v>
      </c>
      <c r="R31">
        <v>1</v>
      </c>
      <c r="S31">
        <v>0</v>
      </c>
      <c r="T31">
        <v>0</v>
      </c>
      <c r="V31">
        <v>0</v>
      </c>
      <c r="Y31" s="4">
        <v>43882</v>
      </c>
      <c r="Z31" s="3">
        <v>0.62624999999999997</v>
      </c>
      <c r="AB31">
        <v>1</v>
      </c>
      <c r="AD31" s="7">
        <f t="shared" si="6"/>
        <v>4.6083698110021798</v>
      </c>
      <c r="AE31" s="7">
        <f t="shared" si="7"/>
        <v>7.0847012517316328</v>
      </c>
      <c r="AF31" s="7">
        <f t="shared" si="8"/>
        <v>2.476331440729453</v>
      </c>
      <c r="AG31" s="7">
        <f t="shared" si="9"/>
        <v>0.30172700787447898</v>
      </c>
      <c r="AJ31">
        <f>ABS(100*(AD31-AD32)/(AVERAGE(AD31:AD32)))</f>
        <v>0.32864267714060641</v>
      </c>
      <c r="AO31">
        <f>ABS(100*(AE31-AE32)/(AVERAGE(AE31:AE32)))</f>
        <v>0.6114010740091137</v>
      </c>
      <c r="AT31">
        <f>ABS(100*(AF31-AF32)/(AVERAGE(AF31:AF32)))</f>
        <v>2.3375085547207033</v>
      </c>
      <c r="AY31">
        <f>ABS(100*(AG31-AG32)/(AVERAGE(AG31:AG32)))</f>
        <v>0.84137399292423187</v>
      </c>
      <c r="BC31" s="7">
        <f>AVERAGE(AD31:AD32)</f>
        <v>4.6008096989198428</v>
      </c>
      <c r="BD31" s="7">
        <f>AVERAGE(AE31:AE32)</f>
        <v>7.106425633053707</v>
      </c>
      <c r="BE31" s="7">
        <f>AVERAGE(AF31:AF32)</f>
        <v>2.5056159341338651</v>
      </c>
      <c r="BF31" s="7">
        <f>AVERAGE(AG31:AG32)</f>
        <v>0.30300169661118181</v>
      </c>
    </row>
    <row r="32" spans="1:58" x14ac:dyDescent="0.35">
      <c r="A32">
        <v>21</v>
      </c>
      <c r="B32">
        <v>12</v>
      </c>
      <c r="C32" t="s">
        <v>158</v>
      </c>
      <c r="D32" t="s">
        <v>24</v>
      </c>
      <c r="E32" t="s">
        <v>66</v>
      </c>
      <c r="G32">
        <v>0.3</v>
      </c>
      <c r="H32">
        <v>0.3</v>
      </c>
      <c r="I32">
        <v>2412</v>
      </c>
      <c r="J32">
        <v>4234</v>
      </c>
      <c r="L32">
        <v>1728</v>
      </c>
      <c r="M32">
        <v>4.5679999999999996</v>
      </c>
      <c r="N32">
        <v>7.798</v>
      </c>
      <c r="O32">
        <v>3.2309999999999999</v>
      </c>
      <c r="Q32">
        <v>0.31900000000000001</v>
      </c>
      <c r="R32">
        <v>1</v>
      </c>
      <c r="S32">
        <v>0</v>
      </c>
      <c r="T32">
        <v>0</v>
      </c>
      <c r="V32">
        <v>0</v>
      </c>
      <c r="Y32" s="4">
        <v>43882</v>
      </c>
      <c r="Z32" s="3">
        <v>0.6320486111111111</v>
      </c>
      <c r="AB32">
        <v>1</v>
      </c>
      <c r="AD32" s="7">
        <f t="shared" si="6"/>
        <v>4.5932495868375049</v>
      </c>
      <c r="AE32" s="7">
        <f t="shared" si="7"/>
        <v>7.1281500143757821</v>
      </c>
      <c r="AF32" s="7">
        <f t="shared" si="8"/>
        <v>2.5349004275382772</v>
      </c>
      <c r="AG32" s="7">
        <f t="shared" si="9"/>
        <v>0.30427638534788465</v>
      </c>
    </row>
    <row r="33" spans="1:58" x14ac:dyDescent="0.35">
      <c r="A33">
        <v>22</v>
      </c>
      <c r="B33">
        <v>13</v>
      </c>
      <c r="C33" t="s">
        <v>159</v>
      </c>
      <c r="D33" t="s">
        <v>24</v>
      </c>
      <c r="E33" t="s">
        <v>66</v>
      </c>
      <c r="G33">
        <v>0.3</v>
      </c>
      <c r="H33">
        <v>0.3</v>
      </c>
      <c r="I33">
        <v>2227</v>
      </c>
      <c r="J33">
        <v>4779</v>
      </c>
      <c r="L33">
        <v>1931</v>
      </c>
      <c r="M33">
        <v>4.2309999999999999</v>
      </c>
      <c r="N33">
        <v>8.7929999999999993</v>
      </c>
      <c r="O33">
        <v>4.5620000000000003</v>
      </c>
      <c r="Q33">
        <v>0.35899999999999999</v>
      </c>
      <c r="R33">
        <v>1</v>
      </c>
      <c r="S33">
        <v>0</v>
      </c>
      <c r="T33">
        <v>0</v>
      </c>
      <c r="V33">
        <v>0</v>
      </c>
      <c r="Y33" s="4">
        <v>43882</v>
      </c>
      <c r="Z33" s="3">
        <v>0.64209490740740738</v>
      </c>
      <c r="AB33">
        <v>1</v>
      </c>
      <c r="AD33" s="7">
        <f t="shared" si="6"/>
        <v>4.2435944030293991</v>
      </c>
      <c r="AE33" s="7">
        <f t="shared" si="7"/>
        <v>8.0389029236473419</v>
      </c>
      <c r="AF33" s="7">
        <f t="shared" si="8"/>
        <v>3.7953085206179429</v>
      </c>
      <c r="AG33" s="7">
        <f t="shared" si="9"/>
        <v>0.33877796048797537</v>
      </c>
      <c r="AJ33">
        <f>ABS(100*(AD33-AD34)/(AVERAGE(AD33:AD34)))</f>
        <v>2.202396002390413</v>
      </c>
      <c r="AO33">
        <f>ABS(100*(AE33-AE34)/(AVERAGE(AE33:AE34)))</f>
        <v>1.403645603463908</v>
      </c>
      <c r="AT33">
        <f>ABS(100*(AF33-AF34)/(AVERAGE(AF33:AF34)))</f>
        <v>0.50287649847567506</v>
      </c>
      <c r="AY33">
        <f>ABS(100*(AG33-AG34)/(AVERAGE(AG33:AG34)))</f>
        <v>2.5751521606711401</v>
      </c>
      <c r="BC33" s="7">
        <f>AVERAGE(AD33:AD34)</f>
        <v>4.2908451035440081</v>
      </c>
      <c r="BD33" s="7">
        <f>AVERAGE(AE33:AE34)</f>
        <v>8.0957205363358433</v>
      </c>
      <c r="BE33" s="7">
        <f>AVERAGE(AF33:AF34)</f>
        <v>3.8048754327918353</v>
      </c>
      <c r="BF33" s="7">
        <f>AVERAGE(AG33:AG34)</f>
        <v>0.34319688144187865</v>
      </c>
    </row>
    <row r="34" spans="1:58" x14ac:dyDescent="0.35">
      <c r="A34">
        <v>23</v>
      </c>
      <c r="B34">
        <v>13</v>
      </c>
      <c r="C34" t="s">
        <v>159</v>
      </c>
      <c r="D34" t="s">
        <v>24</v>
      </c>
      <c r="E34" t="s">
        <v>66</v>
      </c>
      <c r="G34">
        <v>0.3</v>
      </c>
      <c r="H34">
        <v>0.3</v>
      </c>
      <c r="I34">
        <v>2277</v>
      </c>
      <c r="J34">
        <v>4847</v>
      </c>
      <c r="L34">
        <v>1983</v>
      </c>
      <c r="M34">
        <v>4.3220000000000001</v>
      </c>
      <c r="N34">
        <v>8.9149999999999991</v>
      </c>
      <c r="O34">
        <v>4.593</v>
      </c>
      <c r="Q34">
        <v>0.36899999999999999</v>
      </c>
      <c r="R34">
        <v>1</v>
      </c>
      <c r="S34">
        <v>0</v>
      </c>
      <c r="T34">
        <v>0</v>
      </c>
      <c r="V34">
        <v>0</v>
      </c>
      <c r="Y34" s="4">
        <v>43882</v>
      </c>
      <c r="Z34" s="3">
        <v>0.64792824074074074</v>
      </c>
      <c r="AB34">
        <v>1</v>
      </c>
      <c r="AD34" s="7">
        <f t="shared" si="6"/>
        <v>4.3380958040586171</v>
      </c>
      <c r="AE34" s="7">
        <f t="shared" si="7"/>
        <v>8.1525381490243447</v>
      </c>
      <c r="AF34" s="7">
        <f t="shared" si="8"/>
        <v>3.8144423449657276</v>
      </c>
      <c r="AG34" s="7">
        <f t="shared" si="9"/>
        <v>0.34761580239578188</v>
      </c>
    </row>
    <row r="35" spans="1:58" x14ac:dyDescent="0.35">
      <c r="A35">
        <v>24</v>
      </c>
      <c r="B35">
        <v>14</v>
      </c>
      <c r="C35" t="s">
        <v>160</v>
      </c>
      <c r="D35" t="s">
        <v>24</v>
      </c>
      <c r="E35" t="s">
        <v>66</v>
      </c>
      <c r="G35">
        <v>0.3</v>
      </c>
      <c r="H35">
        <v>0.3</v>
      </c>
      <c r="I35">
        <v>2829</v>
      </c>
      <c r="J35">
        <v>4449</v>
      </c>
      <c r="L35">
        <v>11618</v>
      </c>
      <c r="M35">
        <v>5.3250000000000002</v>
      </c>
      <c r="N35">
        <v>8.19</v>
      </c>
      <c r="O35">
        <v>2.8650000000000002</v>
      </c>
      <c r="Q35">
        <v>2.0529999999999999</v>
      </c>
      <c r="R35">
        <v>1</v>
      </c>
      <c r="S35">
        <v>0</v>
      </c>
      <c r="T35">
        <v>0</v>
      </c>
      <c r="V35">
        <v>0</v>
      </c>
      <c r="Y35" s="4">
        <v>43882</v>
      </c>
      <c r="Z35" s="3">
        <v>0.65789351851851852</v>
      </c>
      <c r="AB35">
        <v>1</v>
      </c>
      <c r="AD35" s="7">
        <f t="shared" si="6"/>
        <v>5.3813912714211822</v>
      </c>
      <c r="AE35" s="7">
        <f t="shared" si="7"/>
        <v>7.4874378593177733</v>
      </c>
      <c r="AF35" s="7">
        <f t="shared" si="8"/>
        <v>2.106046587896591</v>
      </c>
      <c r="AG35" s="7">
        <f t="shared" si="9"/>
        <v>1.9851659328133886</v>
      </c>
      <c r="AJ35">
        <f>ABS(100*(AD35-AD36)/(AVERAGE(AD35:AD36)))</f>
        <v>0.28057822549595623</v>
      </c>
      <c r="AO35">
        <f>ABS(100*(AE35-AE36)/(AVERAGE(AE35:AE36)))</f>
        <v>0.26746742281943287</v>
      </c>
      <c r="AT35">
        <f>ABS(100*(AF35-AF36)/(AVERAGE(AF35:AF36)))</f>
        <v>0.23395874896996302</v>
      </c>
      <c r="AY35">
        <f>ABS(100*(AG35-AG36)/(AVERAGE(AG35:AG36)))</f>
        <v>2.1595897618709103</v>
      </c>
      <c r="BC35" s="7">
        <f>AVERAGE(AD35:AD36)</f>
        <v>5.3889513835035192</v>
      </c>
      <c r="BD35" s="7">
        <f>AVERAGE(AE35:AE36)</f>
        <v>7.4974644968510376</v>
      </c>
      <c r="BE35" s="7">
        <f>AVERAGE(AF35:AF36)</f>
        <v>2.1085131133475188</v>
      </c>
      <c r="BF35" s="7">
        <f>AVERAGE(AG35:AG36)</f>
        <v>2.0068356413373376</v>
      </c>
    </row>
    <row r="36" spans="1:58" x14ac:dyDescent="0.35">
      <c r="A36">
        <v>25</v>
      </c>
      <c r="B36">
        <v>14</v>
      </c>
      <c r="C36" t="s">
        <v>160</v>
      </c>
      <c r="D36" t="s">
        <v>24</v>
      </c>
      <c r="E36" t="s">
        <v>66</v>
      </c>
      <c r="G36">
        <v>0.3</v>
      </c>
      <c r="H36">
        <v>0.3</v>
      </c>
      <c r="I36">
        <v>2837</v>
      </c>
      <c r="J36">
        <v>4461</v>
      </c>
      <c r="L36">
        <v>11873</v>
      </c>
      <c r="M36">
        <v>5.34</v>
      </c>
      <c r="N36">
        <v>8.2119999999999997</v>
      </c>
      <c r="O36">
        <v>2.8719999999999999</v>
      </c>
      <c r="Q36">
        <v>2.0920000000000001</v>
      </c>
      <c r="R36">
        <v>1</v>
      </c>
      <c r="S36">
        <v>0</v>
      </c>
      <c r="T36">
        <v>0</v>
      </c>
      <c r="V36">
        <v>0</v>
      </c>
      <c r="Y36" s="4">
        <v>43882</v>
      </c>
      <c r="Z36" s="3">
        <v>0.66365740740740742</v>
      </c>
      <c r="AB36">
        <v>1</v>
      </c>
      <c r="AD36" s="7">
        <f t="shared" si="6"/>
        <v>5.3965114955858562</v>
      </c>
      <c r="AE36" s="7">
        <f t="shared" si="7"/>
        <v>7.5074911343843027</v>
      </c>
      <c r="AF36" s="7">
        <f t="shared" si="8"/>
        <v>2.1109796387984465</v>
      </c>
      <c r="AG36" s="7">
        <f t="shared" si="9"/>
        <v>2.0285053498612862</v>
      </c>
    </row>
    <row r="37" spans="1:58" x14ac:dyDescent="0.35">
      <c r="A37">
        <v>26</v>
      </c>
      <c r="B37">
        <v>15</v>
      </c>
      <c r="C37" t="s">
        <v>161</v>
      </c>
      <c r="D37" t="s">
        <v>24</v>
      </c>
      <c r="E37" t="s">
        <v>66</v>
      </c>
      <c r="G37">
        <v>0.3</v>
      </c>
      <c r="H37">
        <v>0.3</v>
      </c>
      <c r="I37">
        <v>2119</v>
      </c>
      <c r="J37">
        <v>3903</v>
      </c>
      <c r="L37">
        <v>1572</v>
      </c>
      <c r="M37">
        <v>4.0330000000000004</v>
      </c>
      <c r="N37">
        <v>7.1929999999999996</v>
      </c>
      <c r="O37">
        <v>3.16</v>
      </c>
      <c r="Q37">
        <v>0.28799999999999998</v>
      </c>
      <c r="R37">
        <v>1</v>
      </c>
      <c r="S37">
        <v>0</v>
      </c>
      <c r="T37">
        <v>0</v>
      </c>
      <c r="V37">
        <v>0</v>
      </c>
      <c r="Y37" s="4">
        <v>43882</v>
      </c>
      <c r="Z37" s="3">
        <v>0.67362268518518509</v>
      </c>
      <c r="AB37">
        <v>1</v>
      </c>
      <c r="AD37" s="7">
        <f t="shared" si="6"/>
        <v>4.0394713768062882</v>
      </c>
      <c r="AE37" s="7">
        <f t="shared" si="7"/>
        <v>6.5750138437906696</v>
      </c>
      <c r="AF37" s="7">
        <f t="shared" si="8"/>
        <v>2.5355424669843813</v>
      </c>
      <c r="AG37" s="7">
        <f t="shared" si="9"/>
        <v>0.27776285962446523</v>
      </c>
      <c r="AJ37">
        <f>ABS(100*(AD37-AD38)/(AVERAGE(AD37:AD38)))</f>
        <v>0.28112857576557121</v>
      </c>
      <c r="AO37">
        <f>ABS(100*(AE37-AE38)/(AVERAGE(AE37:AE38)))</f>
        <v>0.83522573231866626</v>
      </c>
      <c r="AT37">
        <f>ABS(100*(AF37-AF38)/(AVERAGE(AF37:AF38)))</f>
        <v>2.5882529577255697</v>
      </c>
      <c r="AY37">
        <f>ABS(100*(AG37-AG38)/(AVERAGE(AG37:AG38)))</f>
        <v>0.18373367190106424</v>
      </c>
      <c r="BC37" s="7">
        <f>AVERAGE(AD37:AD38)</f>
        <v>4.0338012927445348</v>
      </c>
      <c r="BD37" s="7">
        <f>AVERAGE(AE37:AE38)</f>
        <v>6.602587097007147</v>
      </c>
      <c r="BE37" s="7">
        <f>AVERAGE(AF37:AF38)</f>
        <v>2.5687858042626122</v>
      </c>
      <c r="BF37" s="7">
        <f>AVERAGE(AG37:AG38)</f>
        <v>0.27750792187712464</v>
      </c>
    </row>
    <row r="38" spans="1:58" x14ac:dyDescent="0.35">
      <c r="A38">
        <v>27</v>
      </c>
      <c r="B38">
        <v>15</v>
      </c>
      <c r="C38" t="s">
        <v>161</v>
      </c>
      <c r="D38" t="s">
        <v>24</v>
      </c>
      <c r="E38" t="s">
        <v>66</v>
      </c>
      <c r="G38">
        <v>0.3</v>
      </c>
      <c r="H38">
        <v>0.3</v>
      </c>
      <c r="I38">
        <v>2113</v>
      </c>
      <c r="J38">
        <v>3936</v>
      </c>
      <c r="L38">
        <v>1569</v>
      </c>
      <c r="M38">
        <v>4.0220000000000002</v>
      </c>
      <c r="N38">
        <v>7.2519999999999998</v>
      </c>
      <c r="O38">
        <v>3.2309999999999999</v>
      </c>
      <c r="Q38">
        <v>0.28799999999999998</v>
      </c>
      <c r="R38">
        <v>1</v>
      </c>
      <c r="S38">
        <v>0</v>
      </c>
      <c r="T38">
        <v>0</v>
      </c>
      <c r="V38">
        <v>0</v>
      </c>
      <c r="Y38" s="4">
        <v>43882</v>
      </c>
      <c r="Z38" s="3">
        <v>0.67930555555555561</v>
      </c>
      <c r="AB38">
        <v>1</v>
      </c>
      <c r="AD38" s="7">
        <f t="shared" si="6"/>
        <v>4.0281312086827823</v>
      </c>
      <c r="AE38" s="7">
        <f t="shared" si="7"/>
        <v>6.6301603502236253</v>
      </c>
      <c r="AF38" s="7">
        <f t="shared" si="8"/>
        <v>2.602029141540843</v>
      </c>
      <c r="AG38" s="7">
        <f t="shared" si="9"/>
        <v>0.27725298412978405</v>
      </c>
    </row>
    <row r="39" spans="1:58" x14ac:dyDescent="0.35">
      <c r="A39">
        <v>28</v>
      </c>
      <c r="B39">
        <v>16</v>
      </c>
      <c r="C39" t="s">
        <v>162</v>
      </c>
      <c r="D39" t="s">
        <v>24</v>
      </c>
      <c r="E39" t="s">
        <v>66</v>
      </c>
      <c r="G39">
        <v>0.3</v>
      </c>
      <c r="H39">
        <v>0.3</v>
      </c>
      <c r="I39">
        <v>1560</v>
      </c>
      <c r="J39">
        <v>3383</v>
      </c>
      <c r="L39">
        <v>1343</v>
      </c>
      <c r="M39">
        <v>3.0150000000000001</v>
      </c>
      <c r="N39">
        <v>6.24</v>
      </c>
      <c r="O39">
        <v>3.2250000000000001</v>
      </c>
      <c r="Q39">
        <v>0.24299999999999999</v>
      </c>
      <c r="R39">
        <v>1</v>
      </c>
      <c r="S39">
        <v>0</v>
      </c>
      <c r="T39">
        <v>0</v>
      </c>
      <c r="V39">
        <v>0</v>
      </c>
      <c r="Y39" s="4">
        <v>43882</v>
      </c>
      <c r="Z39" s="3">
        <v>0.68925925925925924</v>
      </c>
      <c r="AB39">
        <v>1</v>
      </c>
      <c r="AD39" s="7">
        <f t="shared" si="6"/>
        <v>2.9829457132996327</v>
      </c>
      <c r="AE39" s="7">
        <f t="shared" si="7"/>
        <v>5.7060385909077116</v>
      </c>
      <c r="AF39" s="7">
        <f t="shared" si="8"/>
        <v>2.7230928776080789</v>
      </c>
      <c r="AG39" s="7">
        <f t="shared" si="9"/>
        <v>0.23884236353047122</v>
      </c>
      <c r="AJ39">
        <f>ABS(100*(AD39-AD40)/(AVERAGE(AD39:AD40)))</f>
        <v>0.25312374373111629</v>
      </c>
      <c r="AO39">
        <f>ABS(100*(AE39-AE40)/(AVERAGE(AE39:AE40)))</f>
        <v>1.4454159201033285</v>
      </c>
      <c r="AT39">
        <f>ABS(100*(AF39-AF40)/(AVERAGE(AF39:AF40)))</f>
        <v>3.3395047964296931</v>
      </c>
      <c r="AY39">
        <f>ABS(100*(AG39-AG40)/(AVERAGE(AG39:AG40)))</f>
        <v>1.483262283222228</v>
      </c>
      <c r="BC39" s="7">
        <f>AVERAGE(AD39:AD40)</f>
        <v>2.9867257693408016</v>
      </c>
      <c r="BD39" s="7">
        <f>AVERAGE(AE39:AE40)</f>
        <v>5.6650964876468803</v>
      </c>
      <c r="BE39" s="7">
        <f>AVERAGE(AF39:AF40)</f>
        <v>2.6783707183060788</v>
      </c>
      <c r="BF39" s="7">
        <f>AVERAGE(AG39:AG40)</f>
        <v>0.24062692776185524</v>
      </c>
    </row>
    <row r="40" spans="1:58" x14ac:dyDescent="0.35">
      <c r="A40">
        <v>29</v>
      </c>
      <c r="B40">
        <v>16</v>
      </c>
      <c r="C40" t="s">
        <v>162</v>
      </c>
      <c r="D40" t="s">
        <v>24</v>
      </c>
      <c r="E40" t="s">
        <v>66</v>
      </c>
      <c r="G40">
        <v>0.3</v>
      </c>
      <c r="H40">
        <v>0.3</v>
      </c>
      <c r="I40">
        <v>1564</v>
      </c>
      <c r="J40">
        <v>3334</v>
      </c>
      <c r="L40">
        <v>1364</v>
      </c>
      <c r="M40">
        <v>3.0219999999999998</v>
      </c>
      <c r="N40">
        <v>6.1509999999999998</v>
      </c>
      <c r="O40">
        <v>3.129</v>
      </c>
      <c r="Q40">
        <v>0.247</v>
      </c>
      <c r="R40">
        <v>1</v>
      </c>
      <c r="S40">
        <v>0</v>
      </c>
      <c r="T40">
        <v>0</v>
      </c>
      <c r="V40">
        <v>0</v>
      </c>
      <c r="Y40" s="4">
        <v>43882</v>
      </c>
      <c r="Z40" s="3">
        <v>0.69493055555555561</v>
      </c>
      <c r="AB40">
        <v>1</v>
      </c>
      <c r="AD40" s="7">
        <f t="shared" si="6"/>
        <v>2.9905058253819701</v>
      </c>
      <c r="AE40" s="7">
        <f t="shared" si="7"/>
        <v>5.6241543843860491</v>
      </c>
      <c r="AF40" s="7">
        <f t="shared" si="8"/>
        <v>2.633648559004079</v>
      </c>
      <c r="AG40" s="7">
        <f t="shared" si="9"/>
        <v>0.24241149199323922</v>
      </c>
      <c r="BB40" s="2"/>
    </row>
    <row r="41" spans="1:58" x14ac:dyDescent="0.35">
      <c r="A41">
        <v>30</v>
      </c>
      <c r="B41">
        <v>17</v>
      </c>
      <c r="C41" t="s">
        <v>163</v>
      </c>
      <c r="D41" t="s">
        <v>24</v>
      </c>
      <c r="E41" t="s">
        <v>66</v>
      </c>
      <c r="G41">
        <v>0.3</v>
      </c>
      <c r="H41">
        <v>0.3</v>
      </c>
      <c r="I41">
        <v>1871</v>
      </c>
      <c r="J41">
        <v>4577</v>
      </c>
      <c r="L41">
        <v>1765</v>
      </c>
      <c r="M41">
        <v>3.5819999999999999</v>
      </c>
      <c r="N41">
        <v>8.423</v>
      </c>
      <c r="O41">
        <v>4.8419999999999996</v>
      </c>
      <c r="Q41">
        <v>0.32600000000000001</v>
      </c>
      <c r="R41">
        <v>1</v>
      </c>
      <c r="S41">
        <v>0</v>
      </c>
      <c r="T41">
        <v>0</v>
      </c>
      <c r="V41">
        <v>0</v>
      </c>
      <c r="Y41" s="4">
        <v>43882</v>
      </c>
      <c r="Z41" s="3">
        <v>0.70494212962962965</v>
      </c>
      <c r="AB41">
        <v>1</v>
      </c>
      <c r="AD41" s="7">
        <f t="shared" si="6"/>
        <v>3.5707444277013676</v>
      </c>
      <c r="AE41" s="7">
        <f t="shared" si="7"/>
        <v>7.7013394600274232</v>
      </c>
      <c r="AF41" s="7">
        <f t="shared" si="8"/>
        <v>4.1305950323260561</v>
      </c>
      <c r="AG41" s="7">
        <f t="shared" si="9"/>
        <v>0.31056484978228543</v>
      </c>
      <c r="AJ41">
        <f>ABS(100*(AD41-AD42)/(AVERAGE(AD41:AD42)))</f>
        <v>2.4106005271802067</v>
      </c>
      <c r="AO41">
        <f>ABS(100*(AE41-AE42)/(AVERAGE(AE41:AE42)))</f>
        <v>0.56258453298706967</v>
      </c>
      <c r="AT41">
        <f>ABS(100*(AF41-AF42)/(AVERAGE(AF41:AF42)))</f>
        <v>3.0632841551759435</v>
      </c>
      <c r="AY41">
        <f>ABS(100*(AG41-AG42)/(AVERAGE(AG41:AG42)))</f>
        <v>2.699349450693401</v>
      </c>
      <c r="BC41" s="7">
        <f>AVERAGE(AD41:AD42)</f>
        <v>3.5282187972382197</v>
      </c>
      <c r="BD41" s="7">
        <f>AVERAGE(AE41:AE42)</f>
        <v>7.7230638413494983</v>
      </c>
      <c r="BE41" s="7">
        <f>AVERAGE(AF41:AF42)</f>
        <v>4.1948450441112781</v>
      </c>
      <c r="BF41" s="7">
        <f>AVERAGE(AG41:AG42)</f>
        <v>0.31481381223796162</v>
      </c>
    </row>
    <row r="42" spans="1:58" x14ac:dyDescent="0.35">
      <c r="A42">
        <v>31</v>
      </c>
      <c r="B42">
        <v>17</v>
      </c>
      <c r="C42" t="s">
        <v>163</v>
      </c>
      <c r="D42" t="s">
        <v>24</v>
      </c>
      <c r="E42" t="s">
        <v>66</v>
      </c>
      <c r="G42">
        <v>0.3</v>
      </c>
      <c r="H42">
        <v>0.3</v>
      </c>
      <c r="I42">
        <v>1826</v>
      </c>
      <c r="J42">
        <v>4603</v>
      </c>
      <c r="L42">
        <v>1815</v>
      </c>
      <c r="M42">
        <v>3.4990000000000001</v>
      </c>
      <c r="N42">
        <v>8.4719999999999995</v>
      </c>
      <c r="O42">
        <v>4.9729999999999999</v>
      </c>
      <c r="Q42">
        <v>0.33600000000000002</v>
      </c>
      <c r="R42">
        <v>1</v>
      </c>
      <c r="S42">
        <v>0</v>
      </c>
      <c r="T42">
        <v>0</v>
      </c>
      <c r="V42">
        <v>0</v>
      </c>
      <c r="Y42" s="4">
        <v>43882</v>
      </c>
      <c r="Z42" s="3">
        <v>0.71075231481481482</v>
      </c>
      <c r="AB42">
        <v>1</v>
      </c>
      <c r="AD42" s="7">
        <f t="shared" si="6"/>
        <v>3.4856931667750719</v>
      </c>
      <c r="AE42" s="7">
        <f t="shared" si="7"/>
        <v>7.7447882226715725</v>
      </c>
      <c r="AF42" s="7">
        <f t="shared" si="8"/>
        <v>4.2590950558965002</v>
      </c>
      <c r="AG42" s="7">
        <f t="shared" si="9"/>
        <v>0.31906277469363781</v>
      </c>
    </row>
    <row r="43" spans="1:58" x14ac:dyDescent="0.35">
      <c r="A43">
        <v>32</v>
      </c>
      <c r="B43">
        <v>18</v>
      </c>
      <c r="C43" t="s">
        <v>164</v>
      </c>
      <c r="D43" t="s">
        <v>24</v>
      </c>
      <c r="E43" t="s">
        <v>66</v>
      </c>
      <c r="G43">
        <v>0.3</v>
      </c>
      <c r="H43">
        <v>0.3</v>
      </c>
      <c r="I43">
        <v>3074</v>
      </c>
      <c r="J43">
        <v>4271</v>
      </c>
      <c r="L43">
        <v>6121</v>
      </c>
      <c r="M43">
        <v>5.77</v>
      </c>
      <c r="N43">
        <v>7.8650000000000002</v>
      </c>
      <c r="O43">
        <v>2.0950000000000002</v>
      </c>
      <c r="Q43">
        <v>1.143</v>
      </c>
      <c r="R43">
        <v>1</v>
      </c>
      <c r="S43">
        <v>0</v>
      </c>
      <c r="T43">
        <v>0</v>
      </c>
      <c r="V43">
        <v>0</v>
      </c>
      <c r="Y43" s="4">
        <v>43882</v>
      </c>
      <c r="Z43" s="3">
        <v>0.72072916666666664</v>
      </c>
      <c r="AB43">
        <v>1</v>
      </c>
      <c r="AD43" s="7">
        <f t="shared" si="6"/>
        <v>5.844448136464349</v>
      </c>
      <c r="AE43" s="7">
        <f t="shared" si="7"/>
        <v>7.1899809458309161</v>
      </c>
      <c r="AF43" s="7">
        <f t="shared" si="8"/>
        <v>1.3455328093665671</v>
      </c>
      <c r="AG43" s="7">
        <f t="shared" si="9"/>
        <v>1.0509040680593063</v>
      </c>
      <c r="AJ43">
        <f>ABS(100*(AD43-AD44)/(AVERAGE(AD43:AD44)))</f>
        <v>1.4766047593651346</v>
      </c>
      <c r="AO43">
        <f>ABS(100*(AE43-AE44)/(AVERAGE(AE43:AE44)))</f>
        <v>0.20896081096405775</v>
      </c>
      <c r="AT43">
        <f>ABS(100*(AF43-AF44)/(AVERAGE(AF43:AF44)))</f>
        <v>5.4904026470541218</v>
      </c>
      <c r="AY43">
        <f>ABS(100*(AG43-AG44)/(AVERAGE(AG43:AG44)))</f>
        <v>0.91760869561837111</v>
      </c>
      <c r="BC43" s="7">
        <f>AVERAGE(AD43:AD44)</f>
        <v>5.88791878093779</v>
      </c>
      <c r="BD43" s="7">
        <f>AVERAGE(AE43:AE44)</f>
        <v>7.1975009239808641</v>
      </c>
      <c r="BE43" s="7">
        <f>AVERAGE(AF43:AF44)</f>
        <v>1.3095821430430745</v>
      </c>
      <c r="BF43" s="7">
        <f>AVERAGE(AG43:AG44)</f>
        <v>1.0557478852587772</v>
      </c>
    </row>
    <row r="44" spans="1:58" x14ac:dyDescent="0.35">
      <c r="A44">
        <v>33</v>
      </c>
      <c r="B44">
        <v>18</v>
      </c>
      <c r="C44" t="s">
        <v>164</v>
      </c>
      <c r="D44" t="s">
        <v>24</v>
      </c>
      <c r="E44" t="s">
        <v>66</v>
      </c>
      <c r="G44">
        <v>0.3</v>
      </c>
      <c r="H44">
        <v>0.3</v>
      </c>
      <c r="I44">
        <v>3120</v>
      </c>
      <c r="J44">
        <v>4280</v>
      </c>
      <c r="L44">
        <v>6178</v>
      </c>
      <c r="M44">
        <v>5.8540000000000001</v>
      </c>
      <c r="N44">
        <v>7.8819999999999997</v>
      </c>
      <c r="O44">
        <v>2.028</v>
      </c>
      <c r="Q44">
        <v>1.153</v>
      </c>
      <c r="R44">
        <v>1</v>
      </c>
      <c r="S44">
        <v>0</v>
      </c>
      <c r="T44">
        <v>0</v>
      </c>
      <c r="V44">
        <v>0</v>
      </c>
      <c r="Y44" s="4">
        <v>43882</v>
      </c>
      <c r="Z44" s="3">
        <v>0.72649305555555566</v>
      </c>
      <c r="AB44">
        <v>1</v>
      </c>
      <c r="AD44" s="7">
        <f t="shared" si="6"/>
        <v>5.93138942541123</v>
      </c>
      <c r="AE44" s="7">
        <f t="shared" si="7"/>
        <v>7.205020902130812</v>
      </c>
      <c r="AF44" s="7">
        <f t="shared" si="8"/>
        <v>1.273631476719582</v>
      </c>
      <c r="AG44" s="7">
        <f t="shared" si="9"/>
        <v>1.0605917024582479</v>
      </c>
    </row>
    <row r="45" spans="1:58" x14ac:dyDescent="0.35">
      <c r="A45">
        <v>34</v>
      </c>
      <c r="B45">
        <v>19</v>
      </c>
      <c r="C45" t="s">
        <v>165</v>
      </c>
      <c r="D45" t="s">
        <v>24</v>
      </c>
      <c r="E45" t="s">
        <v>66</v>
      </c>
      <c r="G45">
        <v>0.3</v>
      </c>
      <c r="H45">
        <v>0.3</v>
      </c>
      <c r="I45">
        <v>4759</v>
      </c>
      <c r="J45">
        <v>7603</v>
      </c>
      <c r="L45">
        <v>7754</v>
      </c>
      <c r="M45">
        <v>8.8320000000000007</v>
      </c>
      <c r="N45">
        <v>13.909000000000001</v>
      </c>
      <c r="O45">
        <v>5.077</v>
      </c>
      <c r="Q45">
        <v>1.427</v>
      </c>
      <c r="R45">
        <v>1</v>
      </c>
      <c r="S45">
        <v>0</v>
      </c>
      <c r="T45">
        <v>0</v>
      </c>
      <c r="V45">
        <v>0</v>
      </c>
      <c r="Y45" s="4">
        <v>43882</v>
      </c>
      <c r="Z45" s="3">
        <v>0.73679398148148145</v>
      </c>
      <c r="AB45">
        <v>1</v>
      </c>
      <c r="AD45" s="7">
        <f t="shared" si="6"/>
        <v>9.0291453511489905</v>
      </c>
      <c r="AE45" s="7">
        <f t="shared" si="7"/>
        <v>12.758106989304018</v>
      </c>
      <c r="AF45" s="7">
        <f t="shared" si="8"/>
        <v>3.7289616381550275</v>
      </c>
      <c r="AG45" s="7">
        <f t="shared" si="9"/>
        <v>1.3284462956640757</v>
      </c>
      <c r="AJ45">
        <f>ABS(100*(AD45-AD46)/(AVERAGE(AD45:AD46)))</f>
        <v>0.75074217801720711</v>
      </c>
      <c r="AL45">
        <f>100*((AVERAGE(AD45:AD46)*50)-(AVERAGE(AD43:AD44)*50))/(1000*0.15)</f>
        <v>105.84156915272403</v>
      </c>
      <c r="AO45">
        <f>ABS(100*(AE45-AE46)/(AVERAGE(AE45:AE46)))</f>
        <v>1.1978343631184298</v>
      </c>
      <c r="AQ45">
        <f>100*((AVERAGE(AE45:AE46)*50)-(AVERAGE(AE43:AE44)*50))/(2000*0.15)</f>
        <v>93.95794921796977</v>
      </c>
      <c r="AT45">
        <f>ABS(100*(AF45-AF46)/(AVERAGE(AF45:AF46)))</f>
        <v>2.2721378021920127</v>
      </c>
      <c r="AV45">
        <f>100*((AVERAGE(AF45:AF46)*50)-(AVERAGE(AF43:AF44)*50))/(1000*0.15)</f>
        <v>82.074329283215491</v>
      </c>
      <c r="AY45">
        <f>ABS(100*(AG45-AG46)/(AVERAGE(AG45:AG46)))</f>
        <v>0.23002318441565858</v>
      </c>
      <c r="BA45">
        <f>100*((AVERAGE(AG45:AG46)*50)-(AVERAGE(AG43:AG44)*50))/(100*0.15)</f>
        <v>91.409345629780603</v>
      </c>
      <c r="BC45" s="7">
        <f>AVERAGE(AD45:AD46)</f>
        <v>9.0631658555195109</v>
      </c>
      <c r="BD45" s="7">
        <f>AVERAGE(AE45:AE46)</f>
        <v>12.83497787705905</v>
      </c>
      <c r="BE45" s="7">
        <f>AVERAGE(AF45:AF46)</f>
        <v>3.7718120215395388</v>
      </c>
      <c r="BF45" s="7">
        <f>AVERAGE(AG45:AG46)</f>
        <v>1.3299759221481189</v>
      </c>
    </row>
    <row r="46" spans="1:58" x14ac:dyDescent="0.35">
      <c r="A46">
        <v>35</v>
      </c>
      <c r="B46">
        <v>19</v>
      </c>
      <c r="C46" t="s">
        <v>165</v>
      </c>
      <c r="D46" t="s">
        <v>24</v>
      </c>
      <c r="E46" t="s">
        <v>66</v>
      </c>
      <c r="G46">
        <v>0.3</v>
      </c>
      <c r="H46">
        <v>0.3</v>
      </c>
      <c r="I46">
        <v>4795</v>
      </c>
      <c r="J46">
        <v>7695</v>
      </c>
      <c r="L46">
        <v>7772</v>
      </c>
      <c r="M46">
        <v>8.8970000000000002</v>
      </c>
      <c r="N46">
        <v>14.073</v>
      </c>
      <c r="O46">
        <v>5.1749999999999998</v>
      </c>
      <c r="Q46">
        <v>1.43</v>
      </c>
      <c r="R46">
        <v>1</v>
      </c>
      <c r="S46">
        <v>0</v>
      </c>
      <c r="T46">
        <v>0</v>
      </c>
      <c r="V46">
        <v>0</v>
      </c>
      <c r="Y46" s="4">
        <v>43882</v>
      </c>
      <c r="Z46" s="3">
        <v>0.74268518518518523</v>
      </c>
      <c r="AB46">
        <v>1</v>
      </c>
      <c r="AD46" s="7">
        <f t="shared" si="6"/>
        <v>9.0971863598900296</v>
      </c>
      <c r="AE46" s="7">
        <f t="shared" si="7"/>
        <v>12.91184876481408</v>
      </c>
      <c r="AF46" s="7">
        <f t="shared" si="8"/>
        <v>3.8146624049240501</v>
      </c>
      <c r="AG46" s="7">
        <f t="shared" si="9"/>
        <v>1.3315055486321623</v>
      </c>
    </row>
    <row r="47" spans="1:58" x14ac:dyDescent="0.35">
      <c r="A47">
        <v>36</v>
      </c>
      <c r="B47">
        <v>20</v>
      </c>
      <c r="C47" t="s">
        <v>166</v>
      </c>
      <c r="D47" t="s">
        <v>24</v>
      </c>
      <c r="E47" t="s">
        <v>66</v>
      </c>
      <c r="G47">
        <v>0.3</v>
      </c>
      <c r="H47">
        <v>0.3</v>
      </c>
      <c r="I47">
        <v>2402</v>
      </c>
      <c r="J47">
        <v>4950</v>
      </c>
      <c r="L47">
        <v>2196</v>
      </c>
      <c r="M47">
        <v>4.5490000000000004</v>
      </c>
      <c r="N47">
        <v>9.1039999999999992</v>
      </c>
      <c r="O47">
        <v>4.5549999999999997</v>
      </c>
      <c r="Q47">
        <v>0.41099999999999998</v>
      </c>
      <c r="R47">
        <v>1</v>
      </c>
      <c r="S47">
        <v>0</v>
      </c>
      <c r="T47">
        <v>0</v>
      </c>
      <c r="V47">
        <v>0</v>
      </c>
      <c r="Y47" s="4">
        <v>43882</v>
      </c>
      <c r="Z47" s="3">
        <v>0.75290509259259253</v>
      </c>
      <c r="AB47">
        <v>1</v>
      </c>
      <c r="AD47" s="7">
        <f t="shared" si="6"/>
        <v>4.5743493066316612</v>
      </c>
      <c r="AE47" s="7">
        <f t="shared" si="7"/>
        <v>8.3246620933453919</v>
      </c>
      <c r="AF47" s="7">
        <f t="shared" si="8"/>
        <v>3.7503127867137307</v>
      </c>
      <c r="AG47" s="7">
        <f t="shared" si="9"/>
        <v>0.38381696251814312</v>
      </c>
      <c r="AJ47">
        <f>ABS(100*(AD47-AD48)/(AVERAGE(AD47:AD48)))</f>
        <v>0.9048825484737687</v>
      </c>
      <c r="AK47">
        <f>ABS(100*((AVERAGE(AD47:AD48)-AVERAGE(AD33:AD34))/(AVERAGE(AD33:AD34,AD47:AD48))))</f>
        <v>6.8488641598474524</v>
      </c>
      <c r="AO47">
        <f>ABS(100*(AE47-AE48)/(AVERAGE(AE47:AE48)))</f>
        <v>1.4547548247327879</v>
      </c>
      <c r="AP47">
        <f>ABS(100*((AVERAGE(AE47:AE48)-AVERAGE(AE33:AE34))/(AVERAGE(AE33:AE34,AE47:AE48))))</f>
        <v>3.5183579333721418</v>
      </c>
      <c r="AT47">
        <f>ABS(100*(AF47-AF48)/(AVERAGE(AF47:AF48)))</f>
        <v>2.1213497268534542</v>
      </c>
      <c r="AU47">
        <f>ABS(100*((AVERAGE(AF47:AF48)-AVERAGE(AF33:AF34))/(AVERAGE(AF33:AF34,AF47:AF48))))</f>
        <v>0.37806010642837279</v>
      </c>
      <c r="AY47">
        <f>ABS(100*(AG47-AG48)/(AVERAGE(AG47:AG48)))</f>
        <v>1.7991940162914977</v>
      </c>
      <c r="AZ47">
        <f>ABS(100*((AVERAGE(AG47:AG48)-AVERAGE(AG33:AG34))/(AVERAGE(AG33:AG34,AG47:AG48))))</f>
        <v>12.075113334208201</v>
      </c>
      <c r="BC47" s="7">
        <f>AVERAGE(AD47:AD48)</f>
        <v>4.5951396148580894</v>
      </c>
      <c r="BD47" s="7">
        <f>AVERAGE(AE47:AE48)</f>
        <v>8.3856574716727543</v>
      </c>
      <c r="BE47" s="7">
        <f>AVERAGE(AF47:AF48)</f>
        <v>3.7905178568146654</v>
      </c>
      <c r="BF47" s="7">
        <f>AVERAGE(AG47:AG48)</f>
        <v>0.3873011117317976</v>
      </c>
    </row>
    <row r="48" spans="1:58" x14ac:dyDescent="0.35">
      <c r="A48">
        <v>37</v>
      </c>
      <c r="B48">
        <v>20</v>
      </c>
      <c r="C48" t="s">
        <v>166</v>
      </c>
      <c r="D48" t="s">
        <v>24</v>
      </c>
      <c r="E48" t="s">
        <v>66</v>
      </c>
      <c r="G48">
        <v>0.3</v>
      </c>
      <c r="H48">
        <v>0.3</v>
      </c>
      <c r="I48">
        <v>2424</v>
      </c>
      <c r="J48">
        <v>5023</v>
      </c>
      <c r="L48">
        <v>2237</v>
      </c>
      <c r="M48">
        <v>4.59</v>
      </c>
      <c r="N48">
        <v>9.2360000000000007</v>
      </c>
      <c r="O48">
        <v>4.6459999999999999</v>
      </c>
      <c r="Q48">
        <v>0.41899999999999998</v>
      </c>
      <c r="R48">
        <v>1</v>
      </c>
      <c r="S48">
        <v>0</v>
      </c>
      <c r="T48">
        <v>0</v>
      </c>
      <c r="V48">
        <v>0</v>
      </c>
      <c r="Y48" s="4">
        <v>43882</v>
      </c>
      <c r="Z48" s="3">
        <v>0.75865740740740739</v>
      </c>
      <c r="AB48">
        <v>1</v>
      </c>
      <c r="AD48" s="7">
        <f t="shared" si="6"/>
        <v>4.6159299230845168</v>
      </c>
      <c r="AE48" s="7">
        <f t="shared" si="7"/>
        <v>8.4466528500001168</v>
      </c>
      <c r="AF48" s="7">
        <f t="shared" si="8"/>
        <v>3.8307229269156</v>
      </c>
      <c r="AG48" s="7">
        <f t="shared" si="9"/>
        <v>0.39078526094545207</v>
      </c>
    </row>
    <row r="49" spans="1:58" x14ac:dyDescent="0.35">
      <c r="A49">
        <v>38</v>
      </c>
      <c r="B49">
        <v>2</v>
      </c>
      <c r="D49" t="s">
        <v>46</v>
      </c>
      <c r="Y49" s="4">
        <v>43882</v>
      </c>
      <c r="Z49" s="3">
        <v>0.7628125</v>
      </c>
      <c r="AB49">
        <v>1</v>
      </c>
      <c r="AD49" s="7" t="e">
        <f t="shared" si="6"/>
        <v>#DIV/0!</v>
      </c>
      <c r="AE49" s="7" t="e">
        <f t="shared" si="7"/>
        <v>#DIV/0!</v>
      </c>
      <c r="AF49" s="7" t="e">
        <f t="shared" si="8"/>
        <v>#DIV/0!</v>
      </c>
      <c r="AG49" s="7" t="e">
        <f t="shared" si="9"/>
        <v>#DIV/0!</v>
      </c>
    </row>
    <row r="50" spans="1:58" x14ac:dyDescent="0.35">
      <c r="A50">
        <v>39</v>
      </c>
      <c r="B50">
        <v>3</v>
      </c>
      <c r="C50" t="s">
        <v>44</v>
      </c>
      <c r="D50" t="s">
        <v>24</v>
      </c>
      <c r="E50" t="s">
        <v>66</v>
      </c>
      <c r="G50">
        <v>0.3</v>
      </c>
      <c r="H50">
        <v>0.3</v>
      </c>
      <c r="I50">
        <v>42</v>
      </c>
      <c r="J50">
        <v>137</v>
      </c>
      <c r="L50">
        <v>150</v>
      </c>
      <c r="M50">
        <v>8.5999999999999993E-2</v>
      </c>
      <c r="N50">
        <v>0.254</v>
      </c>
      <c r="O50">
        <v>0.16800000000000001</v>
      </c>
      <c r="Q50">
        <v>2.5999999999999999E-2</v>
      </c>
      <c r="R50">
        <v>1</v>
      </c>
      <c r="S50">
        <v>0</v>
      </c>
      <c r="T50">
        <v>0</v>
      </c>
      <c r="V50">
        <v>0</v>
      </c>
      <c r="Y50" s="4">
        <v>43882</v>
      </c>
      <c r="Z50" s="3">
        <v>0.77234953703703713</v>
      </c>
      <c r="AB50">
        <v>1</v>
      </c>
      <c r="AD50" s="7">
        <f t="shared" si="6"/>
        <v>0.11388317805257812</v>
      </c>
      <c r="AE50" s="7">
        <f t="shared" si="7"/>
        <v>0.28162768541140659</v>
      </c>
      <c r="AF50" s="7">
        <f t="shared" si="8"/>
        <v>0.16774450735882845</v>
      </c>
      <c r="AG50" s="7">
        <f t="shared" si="9"/>
        <v>3.6081875145603036E-2</v>
      </c>
    </row>
    <row r="51" spans="1:58" x14ac:dyDescent="0.35">
      <c r="A51">
        <v>40</v>
      </c>
      <c r="B51">
        <v>3</v>
      </c>
      <c r="C51" t="s">
        <v>44</v>
      </c>
      <c r="D51" t="s">
        <v>24</v>
      </c>
      <c r="E51" t="s">
        <v>66</v>
      </c>
      <c r="G51">
        <v>0.3</v>
      </c>
      <c r="H51">
        <v>0.3</v>
      </c>
      <c r="I51">
        <v>52</v>
      </c>
      <c r="J51">
        <v>129</v>
      </c>
      <c r="L51">
        <v>114</v>
      </c>
      <c r="M51">
        <v>0.105</v>
      </c>
      <c r="N51">
        <v>0.23899999999999999</v>
      </c>
      <c r="O51">
        <v>0.13400000000000001</v>
      </c>
      <c r="Q51">
        <v>0.02</v>
      </c>
      <c r="R51">
        <v>1</v>
      </c>
      <c r="S51">
        <v>0</v>
      </c>
      <c r="T51">
        <v>0</v>
      </c>
      <c r="V51">
        <v>0</v>
      </c>
      <c r="Y51" s="4">
        <v>43882</v>
      </c>
      <c r="Z51" s="3">
        <v>0.7777546296296296</v>
      </c>
      <c r="AB51">
        <v>1</v>
      </c>
      <c r="AD51" s="7">
        <f t="shared" si="6"/>
        <v>0.13278345825842169</v>
      </c>
      <c r="AE51" s="7">
        <f t="shared" si="7"/>
        <v>0.26825883536705342</v>
      </c>
      <c r="AF51" s="7">
        <f t="shared" si="8"/>
        <v>0.13547537710863172</v>
      </c>
      <c r="AG51" s="7">
        <f t="shared" si="9"/>
        <v>2.9963369209429307E-2</v>
      </c>
    </row>
    <row r="52" spans="1:58" x14ac:dyDescent="0.35">
      <c r="A52">
        <v>41</v>
      </c>
      <c r="B52">
        <v>1</v>
      </c>
      <c r="C52" t="s">
        <v>45</v>
      </c>
      <c r="D52" t="s">
        <v>24</v>
      </c>
      <c r="E52" t="s">
        <v>66</v>
      </c>
      <c r="G52">
        <v>0.3</v>
      </c>
      <c r="H52">
        <v>0.3</v>
      </c>
      <c r="I52">
        <v>3465</v>
      </c>
      <c r="J52">
        <v>4525</v>
      </c>
      <c r="L52">
        <v>7374</v>
      </c>
      <c r="M52">
        <v>6.4809999999999999</v>
      </c>
      <c r="N52">
        <v>8.3290000000000006</v>
      </c>
      <c r="O52">
        <v>1.8480000000000001</v>
      </c>
      <c r="Q52">
        <v>1.3620000000000001</v>
      </c>
      <c r="R52">
        <v>1</v>
      </c>
      <c r="S52">
        <v>0</v>
      </c>
      <c r="T52">
        <v>0</v>
      </c>
      <c r="V52">
        <v>0</v>
      </c>
      <c r="Y52" s="4">
        <v>43882</v>
      </c>
      <c r="Z52" s="3">
        <v>0.78770833333333334</v>
      </c>
      <c r="AB52">
        <v>1</v>
      </c>
      <c r="AD52" s="7">
        <f t="shared" si="6"/>
        <v>6.5834490925128328</v>
      </c>
      <c r="AE52" s="7">
        <f t="shared" si="7"/>
        <v>7.6144419347391281</v>
      </c>
      <c r="AF52" s="7">
        <f t="shared" si="8"/>
        <v>1.0309928422262953</v>
      </c>
      <c r="AG52" s="7">
        <f t="shared" si="9"/>
        <v>1.2638620663377973</v>
      </c>
      <c r="AJ52">
        <f>ABS(100*(AD52-AD53)/(AVERAGE(AD52:AD53)))</f>
        <v>2.2425631490665059</v>
      </c>
      <c r="AO52">
        <f>ABS(100*(AE52-AE53)/(AVERAGE(AE52:AE53)))</f>
        <v>0.45981766265210205</v>
      </c>
      <c r="AT52">
        <f>ABS(100*(AF52-AF53)/(AVERAGE(AF52:AF53)))</f>
        <v>11.728199494440966</v>
      </c>
      <c r="AY52">
        <f>ABS(100*(AG52-AG53)/(AVERAGE(AG52:AG53)))</f>
        <v>1.0301281510330156</v>
      </c>
      <c r="BC52" s="7">
        <f>AVERAGE(AD52:AD53)</f>
        <v>6.6581051993259148</v>
      </c>
      <c r="BD52" s="7">
        <f>AVERAGE(AE52:AE53)</f>
        <v>7.6319885504223421</v>
      </c>
      <c r="BE52" s="7">
        <f>AVERAGE(AF52:AF53)</f>
        <v>0.97388335109642732</v>
      </c>
      <c r="BF52" s="7">
        <f>AVERAGE(AG52:AG53)</f>
        <v>1.2704054685195385</v>
      </c>
    </row>
    <row r="53" spans="1:58" x14ac:dyDescent="0.35">
      <c r="A53">
        <v>42</v>
      </c>
      <c r="B53">
        <v>1</v>
      </c>
      <c r="C53" t="s">
        <v>45</v>
      </c>
      <c r="D53" t="s">
        <v>24</v>
      </c>
      <c r="E53" t="s">
        <v>66</v>
      </c>
      <c r="G53">
        <v>0.3</v>
      </c>
      <c r="H53">
        <v>0.3</v>
      </c>
      <c r="I53">
        <v>3544</v>
      </c>
      <c r="J53">
        <v>4546</v>
      </c>
      <c r="L53">
        <v>7451</v>
      </c>
      <c r="M53">
        <v>6.625</v>
      </c>
      <c r="N53">
        <v>8.3670000000000009</v>
      </c>
      <c r="O53">
        <v>1.7430000000000001</v>
      </c>
      <c r="Q53">
        <v>1.375</v>
      </c>
      <c r="R53">
        <v>1</v>
      </c>
      <c r="S53">
        <v>0</v>
      </c>
      <c r="T53">
        <v>0</v>
      </c>
      <c r="V53">
        <v>0</v>
      </c>
      <c r="Y53" s="4">
        <v>43882</v>
      </c>
      <c r="Z53" s="3">
        <v>0.79341435185185183</v>
      </c>
      <c r="AB53">
        <v>1</v>
      </c>
      <c r="AD53" s="7">
        <f t="shared" si="6"/>
        <v>6.7327613061389968</v>
      </c>
      <c r="AE53" s="7">
        <f t="shared" si="7"/>
        <v>7.6495351661055562</v>
      </c>
      <c r="AF53" s="7">
        <f t="shared" si="8"/>
        <v>0.91677385996655936</v>
      </c>
      <c r="AG53" s="7">
        <f t="shared" si="9"/>
        <v>1.2769488707012799</v>
      </c>
    </row>
    <row r="54" spans="1:58" x14ac:dyDescent="0.35">
      <c r="A54">
        <v>43</v>
      </c>
      <c r="B54">
        <v>4</v>
      </c>
      <c r="C54" t="s">
        <v>106</v>
      </c>
      <c r="D54" t="s">
        <v>24</v>
      </c>
      <c r="E54" t="s">
        <v>66</v>
      </c>
      <c r="G54">
        <v>0.3</v>
      </c>
      <c r="H54">
        <v>0.3</v>
      </c>
      <c r="I54">
        <v>2996</v>
      </c>
      <c r="J54">
        <v>6257</v>
      </c>
      <c r="L54">
        <v>2994</v>
      </c>
      <c r="M54">
        <v>5.6280000000000001</v>
      </c>
      <c r="N54">
        <v>11.478</v>
      </c>
      <c r="O54">
        <v>5.8490000000000002</v>
      </c>
      <c r="Q54">
        <v>0.56499999999999995</v>
      </c>
      <c r="R54">
        <v>1</v>
      </c>
      <c r="S54">
        <v>0</v>
      </c>
      <c r="T54">
        <v>0</v>
      </c>
      <c r="V54">
        <v>0</v>
      </c>
      <c r="Y54" s="4">
        <v>43882</v>
      </c>
      <c r="Z54" s="3">
        <v>0.80388888888888888</v>
      </c>
      <c r="AB54">
        <v>1</v>
      </c>
      <c r="AD54" s="7">
        <f t="shared" si="6"/>
        <v>5.6970259508587686</v>
      </c>
      <c r="AE54" s="7">
        <f t="shared" si="7"/>
        <v>10.508797969341595</v>
      </c>
      <c r="AF54" s="7">
        <f t="shared" si="8"/>
        <v>4.8117720184828263</v>
      </c>
      <c r="AG54" s="7">
        <f t="shared" si="9"/>
        <v>0.51944384410332733</v>
      </c>
      <c r="AI54">
        <f>ABS(100*(AVERAGE(AD54:AD55)-5)/5)</f>
        <v>13.65701481408774</v>
      </c>
      <c r="AJ54">
        <f>ABS(100*(AD54-AD55)/(AVERAGE(AD54:AD55)))</f>
        <v>0.49887673638337215</v>
      </c>
      <c r="AN54">
        <f>ABS(100*(AVERAGE(AE54:AE55)-10)/10)</f>
        <v>5.2634458502480896</v>
      </c>
      <c r="AO54">
        <f>ABS(100*(AE54-AE55)/(AVERAGE(AE54:AE55)))</f>
        <v>0.33338478598117804</v>
      </c>
      <c r="AS54">
        <f>ABS(100*(AVERAGE(AF54:AF55)-5)/5)</f>
        <v>3.1301231135915586</v>
      </c>
      <c r="AT54">
        <f>ABS(100*(AF54-AF55)/(AVERAGE(AF54:AF55)))</f>
        <v>1.3098736927184478</v>
      </c>
      <c r="AX54">
        <f>ABS(100*(AVERAGE(AG54:AG55)-0.5)/0.5)</f>
        <v>5.1294658577229146</v>
      </c>
      <c r="AY54">
        <f>ABS(100*(AG54-AG55)/(AVERAGE(AG54:AG55)))</f>
        <v>2.3603221550398774</v>
      </c>
      <c r="BC54" s="7">
        <f>AVERAGE(AD54:AD55)</f>
        <v>5.6828507407043869</v>
      </c>
      <c r="BD54" s="7">
        <f>AVERAGE(AE54:AE55)</f>
        <v>10.526344585024809</v>
      </c>
      <c r="BE54" s="7">
        <f>AVERAGE(AF54:AF55)</f>
        <v>4.8434938443204221</v>
      </c>
      <c r="BF54" s="7">
        <f>AVERAGE(AG54:AG55)</f>
        <v>0.52564732928861457</v>
      </c>
    </row>
    <row r="55" spans="1:58" x14ac:dyDescent="0.35">
      <c r="A55">
        <v>44</v>
      </c>
      <c r="B55">
        <v>4</v>
      </c>
      <c r="C55" t="s">
        <v>106</v>
      </c>
      <c r="D55" t="s">
        <v>24</v>
      </c>
      <c r="E55" t="s">
        <v>66</v>
      </c>
      <c r="G55">
        <v>0.3</v>
      </c>
      <c r="H55">
        <v>0.3</v>
      </c>
      <c r="I55">
        <v>2981</v>
      </c>
      <c r="J55">
        <v>6278</v>
      </c>
      <c r="L55">
        <v>3067</v>
      </c>
      <c r="M55">
        <v>5.601</v>
      </c>
      <c r="N55">
        <v>11.515000000000001</v>
      </c>
      <c r="O55">
        <v>5.9139999999999997</v>
      </c>
      <c r="Q55">
        <v>0.57899999999999996</v>
      </c>
      <c r="R55">
        <v>1</v>
      </c>
      <c r="S55">
        <v>0</v>
      </c>
      <c r="T55">
        <v>0</v>
      </c>
      <c r="V55">
        <v>0</v>
      </c>
      <c r="Y55" s="4">
        <v>43882</v>
      </c>
      <c r="Z55" s="3">
        <v>0.80975694444444446</v>
      </c>
      <c r="AB55">
        <v>1</v>
      </c>
      <c r="AD55" s="7">
        <f t="shared" si="6"/>
        <v>5.6686755305500043</v>
      </c>
      <c r="AE55" s="7">
        <f t="shared" si="7"/>
        <v>10.543891200708021</v>
      </c>
      <c r="AF55" s="7">
        <f t="shared" si="8"/>
        <v>4.8752156701580169</v>
      </c>
      <c r="AG55" s="7">
        <f t="shared" si="9"/>
        <v>0.53185081447390192</v>
      </c>
    </row>
    <row r="56" spans="1:58" x14ac:dyDescent="0.35">
      <c r="A56">
        <v>45</v>
      </c>
      <c r="B56">
        <v>2</v>
      </c>
      <c r="D56" t="s">
        <v>46</v>
      </c>
      <c r="Y56" s="4">
        <v>43882</v>
      </c>
      <c r="Z56" s="3">
        <v>0.81402777777777768</v>
      </c>
      <c r="AB56">
        <v>1</v>
      </c>
      <c r="AD56" s="7" t="e">
        <f t="shared" si="6"/>
        <v>#DIV/0!</v>
      </c>
      <c r="AE56" s="7" t="e">
        <f t="shared" si="7"/>
        <v>#DIV/0!</v>
      </c>
      <c r="AF56" s="7" t="e">
        <f t="shared" si="8"/>
        <v>#DIV/0!</v>
      </c>
      <c r="AG56" s="7" t="e">
        <f t="shared" si="9"/>
        <v>#DIV/0!</v>
      </c>
    </row>
    <row r="57" spans="1:58" x14ac:dyDescent="0.35">
      <c r="A57">
        <v>46</v>
      </c>
      <c r="B57">
        <v>21</v>
      </c>
      <c r="C57" t="s">
        <v>167</v>
      </c>
      <c r="D57" t="s">
        <v>24</v>
      </c>
      <c r="E57" t="s">
        <v>66</v>
      </c>
      <c r="G57">
        <v>0.3</v>
      </c>
      <c r="H57">
        <v>0.3</v>
      </c>
      <c r="I57">
        <v>1623</v>
      </c>
      <c r="J57">
        <v>3274</v>
      </c>
      <c r="L57">
        <v>1120</v>
      </c>
      <c r="M57">
        <v>3.13</v>
      </c>
      <c r="N57">
        <v>6.0410000000000004</v>
      </c>
      <c r="O57">
        <v>2.911</v>
      </c>
      <c r="Q57">
        <v>0.19800000000000001</v>
      </c>
      <c r="R57">
        <v>1</v>
      </c>
      <c r="S57">
        <v>0</v>
      </c>
      <c r="T57">
        <v>0</v>
      </c>
      <c r="V57">
        <v>0</v>
      </c>
      <c r="Y57" s="4">
        <v>43882</v>
      </c>
      <c r="Z57" s="3">
        <v>0.82381944444444455</v>
      </c>
      <c r="AB57">
        <v>1</v>
      </c>
      <c r="AD57" s="7">
        <f t="shared" si="6"/>
        <v>3.1020174785964469</v>
      </c>
      <c r="AE57" s="7">
        <f t="shared" si="7"/>
        <v>5.5238880090533993</v>
      </c>
      <c r="AF57" s="7">
        <f t="shared" si="8"/>
        <v>2.4218705304569523</v>
      </c>
      <c r="AG57" s="7">
        <f t="shared" si="9"/>
        <v>0.20094161842583955</v>
      </c>
      <c r="AJ57">
        <f>ABS(100*(AD57-AD58)/(AVERAGE(AD57:AD58)))</f>
        <v>0.84938326100781159</v>
      </c>
      <c r="AO57">
        <f>ABS(100*(AE57-AE58)/(AVERAGE(AE57:AE58)))</f>
        <v>0.42443178576482277</v>
      </c>
      <c r="AT57">
        <f>ABS(100*(AF57-AF58)/(AVERAGE(AF57:AF58)))</f>
        <v>2.0799780546641395</v>
      </c>
      <c r="AY57">
        <f>ABS(100*(AG57-AG58)/(AVERAGE(AG57:AG58)))</f>
        <v>0.50877718990478393</v>
      </c>
      <c r="BC57" s="7">
        <f>AVERAGE(AD57:AD58)</f>
        <v>3.1152476747405373</v>
      </c>
      <c r="BD57" s="7">
        <f>AVERAGE(AE57:AE58)</f>
        <v>5.5121902652645911</v>
      </c>
      <c r="BE57" s="7">
        <f>AVERAGE(AF57:AF58)</f>
        <v>2.3969425905240529</v>
      </c>
      <c r="BF57" s="7">
        <f>AVERAGE(AG57:AG58)</f>
        <v>0.2004317429311584</v>
      </c>
    </row>
    <row r="58" spans="1:58" x14ac:dyDescent="0.35">
      <c r="A58">
        <v>47</v>
      </c>
      <c r="B58">
        <v>21</v>
      </c>
      <c r="C58" t="s">
        <v>167</v>
      </c>
      <c r="D58" t="s">
        <v>24</v>
      </c>
      <c r="E58" t="s">
        <v>66</v>
      </c>
      <c r="G58">
        <v>0.3</v>
      </c>
      <c r="H58">
        <v>0.3</v>
      </c>
      <c r="I58">
        <v>1637</v>
      </c>
      <c r="J58">
        <v>3260</v>
      </c>
      <c r="L58">
        <v>1114</v>
      </c>
      <c r="M58">
        <v>3.157</v>
      </c>
      <c r="N58">
        <v>6.0149999999999997</v>
      </c>
      <c r="O58">
        <v>2.859</v>
      </c>
      <c r="Q58">
        <v>0.19700000000000001</v>
      </c>
      <c r="R58">
        <v>1</v>
      </c>
      <c r="S58">
        <v>0</v>
      </c>
      <c r="T58">
        <v>0</v>
      </c>
      <c r="V58">
        <v>0</v>
      </c>
      <c r="Y58" s="4">
        <v>43882</v>
      </c>
      <c r="Z58" s="3">
        <v>0.82945601851851858</v>
      </c>
      <c r="AB58">
        <v>1</v>
      </c>
      <c r="AD58" s="7">
        <f t="shared" si="6"/>
        <v>3.1284778708846281</v>
      </c>
      <c r="AE58" s="7">
        <f t="shared" si="7"/>
        <v>5.500492521475782</v>
      </c>
      <c r="AF58" s="7">
        <f t="shared" si="8"/>
        <v>2.3720146505911539</v>
      </c>
      <c r="AG58" s="7">
        <f t="shared" si="9"/>
        <v>0.19992186743647722</v>
      </c>
    </row>
    <row r="59" spans="1:58" x14ac:dyDescent="0.35">
      <c r="A59">
        <v>48</v>
      </c>
      <c r="B59">
        <v>22</v>
      </c>
      <c r="C59" t="s">
        <v>168</v>
      </c>
      <c r="D59" t="s">
        <v>24</v>
      </c>
      <c r="E59" t="s">
        <v>66</v>
      </c>
      <c r="G59">
        <v>0.3</v>
      </c>
      <c r="H59">
        <v>0.3</v>
      </c>
      <c r="I59">
        <v>1803</v>
      </c>
      <c r="J59">
        <v>5190</v>
      </c>
      <c r="L59">
        <v>2235</v>
      </c>
      <c r="M59">
        <v>3.4580000000000002</v>
      </c>
      <c r="N59">
        <v>9.5389999999999997</v>
      </c>
      <c r="O59">
        <v>6.0810000000000004</v>
      </c>
      <c r="Q59">
        <v>0.41899999999999998</v>
      </c>
      <c r="R59">
        <v>1</v>
      </c>
      <c r="S59">
        <v>0</v>
      </c>
      <c r="T59">
        <v>0</v>
      </c>
      <c r="V59">
        <v>0</v>
      </c>
      <c r="Y59" s="4">
        <v>43882</v>
      </c>
      <c r="Z59" s="3">
        <v>0.83959490740740739</v>
      </c>
      <c r="AB59">
        <v>1</v>
      </c>
      <c r="AD59" s="7">
        <f t="shared" si="6"/>
        <v>3.4422225223016318</v>
      </c>
      <c r="AE59" s="7">
        <f t="shared" si="7"/>
        <v>8.7257275946759876</v>
      </c>
      <c r="AF59" s="7">
        <f t="shared" si="8"/>
        <v>5.2835050723743553</v>
      </c>
      <c r="AG59" s="7">
        <f t="shared" si="9"/>
        <v>0.39044534394899799</v>
      </c>
      <c r="AJ59">
        <f>ABS(100*(AD59-AD60)/(AVERAGE(AD59:AD60)))</f>
        <v>1.1042069001527963</v>
      </c>
      <c r="AO59">
        <f>ABS(100*(AE59-AE60)/(AVERAGE(AE59:AE60)))</f>
        <v>0.11497495750965454</v>
      </c>
      <c r="AT59">
        <f>ABS(100*(AF59-AF60)/(AVERAGE(AF59:AF60)))</f>
        <v>0.52429426973008242</v>
      </c>
      <c r="AY59">
        <f>ABS(100*(AG59-AG60)/(AVERAGE(AG59:AG60)))</f>
        <v>2.0678084782825077</v>
      </c>
      <c r="BC59" s="7">
        <f>AVERAGE(AD59:AD60)</f>
        <v>3.4233222420957885</v>
      </c>
      <c r="BD59" s="7">
        <f>AVERAGE(AE59:AE60)</f>
        <v>8.720714275909355</v>
      </c>
      <c r="BE59" s="7">
        <f>AVERAGE(AF59:AF60)</f>
        <v>5.2973920338135665</v>
      </c>
      <c r="BF59" s="7">
        <f>AVERAGE(AG59:AG60)</f>
        <v>0.39452434790644714</v>
      </c>
    </row>
    <row r="60" spans="1:58" x14ac:dyDescent="0.35">
      <c r="A60">
        <v>49</v>
      </c>
      <c r="B60">
        <v>22</v>
      </c>
      <c r="C60" t="s">
        <v>168</v>
      </c>
      <c r="D60" t="s">
        <v>24</v>
      </c>
      <c r="E60" t="s">
        <v>66</v>
      </c>
      <c r="G60">
        <v>0.3</v>
      </c>
      <c r="H60">
        <v>0.3</v>
      </c>
      <c r="I60">
        <v>1783</v>
      </c>
      <c r="J60">
        <v>5184</v>
      </c>
      <c r="L60">
        <v>2283</v>
      </c>
      <c r="M60">
        <v>3.423</v>
      </c>
      <c r="N60">
        <v>9.5289999999999999</v>
      </c>
      <c r="O60">
        <v>6.1070000000000002</v>
      </c>
      <c r="Q60">
        <v>0.42799999999999999</v>
      </c>
      <c r="R60">
        <v>1</v>
      </c>
      <c r="S60">
        <v>0</v>
      </c>
      <c r="T60">
        <v>0</v>
      </c>
      <c r="V60">
        <v>0</v>
      </c>
      <c r="Y60" s="4">
        <v>43882</v>
      </c>
      <c r="Z60" s="3">
        <v>0.84541666666666659</v>
      </c>
      <c r="AB60">
        <v>1</v>
      </c>
      <c r="AD60" s="7">
        <f t="shared" si="6"/>
        <v>3.4044219618899447</v>
      </c>
      <c r="AE60" s="7">
        <f t="shared" si="7"/>
        <v>8.7157009571427224</v>
      </c>
      <c r="AF60" s="7">
        <f t="shared" si="8"/>
        <v>5.3112789952527777</v>
      </c>
      <c r="AG60" s="7">
        <f t="shared" si="9"/>
        <v>0.39860335186389628</v>
      </c>
    </row>
    <row r="61" spans="1:58" x14ac:dyDescent="0.35">
      <c r="A61">
        <v>50</v>
      </c>
      <c r="B61">
        <v>23</v>
      </c>
      <c r="C61" t="s">
        <v>169</v>
      </c>
      <c r="D61" t="s">
        <v>24</v>
      </c>
      <c r="E61" t="s">
        <v>66</v>
      </c>
      <c r="G61">
        <v>0.3</v>
      </c>
      <c r="H61">
        <v>0.3</v>
      </c>
      <c r="I61">
        <v>3196</v>
      </c>
      <c r="J61">
        <v>4700</v>
      </c>
      <c r="L61">
        <v>7253</v>
      </c>
      <c r="M61">
        <v>5.992</v>
      </c>
      <c r="N61">
        <v>8.6470000000000002</v>
      </c>
      <c r="O61">
        <v>2.6549999999999998</v>
      </c>
      <c r="Q61">
        <v>1.341</v>
      </c>
      <c r="R61">
        <v>1</v>
      </c>
      <c r="S61">
        <v>0</v>
      </c>
      <c r="T61">
        <v>0</v>
      </c>
      <c r="V61">
        <v>0</v>
      </c>
      <c r="Y61" s="4">
        <v>43882</v>
      </c>
      <c r="Z61" s="3">
        <v>0.85541666666666671</v>
      </c>
      <c r="AB61">
        <v>1</v>
      </c>
      <c r="AD61" s="7">
        <f t="shared" si="6"/>
        <v>6.0750315549756406</v>
      </c>
      <c r="AE61" s="7">
        <f t="shared" si="7"/>
        <v>7.9068855294593545</v>
      </c>
      <c r="AF61" s="7">
        <f t="shared" si="8"/>
        <v>1.8318539744837139</v>
      </c>
      <c r="AG61" s="7">
        <f t="shared" si="9"/>
        <v>1.2432970880523246</v>
      </c>
      <c r="AJ61">
        <f>ABS(100*(AD61-AD62)/(AVERAGE(AD61:AD62)))</f>
        <v>0.24920140633515372</v>
      </c>
      <c r="AO61">
        <f>ABS(100*(AE61-AE62)/(AVERAGE(AE61:AE62)))</f>
        <v>2.0497369984957396</v>
      </c>
      <c r="AT61">
        <f>ABS(100*(AF61-AF62)/(AVERAGE(AF61:AF62)))</f>
        <v>8.2597711972173364</v>
      </c>
      <c r="AY61">
        <f>ABS(100*(AG61-AG62)/(AVERAGE(AG61:AG62)))</f>
        <v>3.746101676913014</v>
      </c>
      <c r="BC61" s="7">
        <f>AVERAGE(AD61:AD62)</f>
        <v>6.0674714428933036</v>
      </c>
      <c r="BD61" s="7">
        <f>AVERAGE(AE61:AE62)</f>
        <v>7.826672429193235</v>
      </c>
      <c r="BE61" s="7">
        <f>AVERAGE(AF61:AF62)</f>
        <v>1.7592009862999314</v>
      </c>
      <c r="BF61" s="7">
        <f>AVERAGE(AG61:AG62)</f>
        <v>1.2204376700407866</v>
      </c>
    </row>
    <row r="62" spans="1:58" x14ac:dyDescent="0.35">
      <c r="A62">
        <v>51</v>
      </c>
      <c r="B62">
        <v>23</v>
      </c>
      <c r="C62" t="s">
        <v>169</v>
      </c>
      <c r="D62" t="s">
        <v>24</v>
      </c>
      <c r="E62" t="s">
        <v>66</v>
      </c>
      <c r="G62">
        <v>0.3</v>
      </c>
      <c r="H62">
        <v>0.3</v>
      </c>
      <c r="I62">
        <v>3188</v>
      </c>
      <c r="J62">
        <v>4604</v>
      </c>
      <c r="L62">
        <v>6984</v>
      </c>
      <c r="M62">
        <v>5.9790000000000001</v>
      </c>
      <c r="N62">
        <v>8.4730000000000008</v>
      </c>
      <c r="O62">
        <v>2.4950000000000001</v>
      </c>
      <c r="Q62">
        <v>1.294</v>
      </c>
      <c r="R62">
        <v>1</v>
      </c>
      <c r="S62">
        <v>0</v>
      </c>
      <c r="T62">
        <v>0</v>
      </c>
      <c r="V62">
        <v>0</v>
      </c>
      <c r="Y62" s="4">
        <v>43882</v>
      </c>
      <c r="Z62" s="3">
        <v>0.86122685185185188</v>
      </c>
      <c r="AB62">
        <v>1</v>
      </c>
      <c r="AD62" s="7">
        <f t="shared" si="6"/>
        <v>6.0599113308109667</v>
      </c>
      <c r="AE62" s="7">
        <f t="shared" si="7"/>
        <v>7.7464593289271155</v>
      </c>
      <c r="AF62" s="7">
        <f t="shared" si="8"/>
        <v>1.6865479981161489</v>
      </c>
      <c r="AG62" s="7">
        <f t="shared" si="9"/>
        <v>1.1975782520292486</v>
      </c>
    </row>
    <row r="63" spans="1:58" x14ac:dyDescent="0.35">
      <c r="A63">
        <v>52</v>
      </c>
      <c r="B63">
        <v>24</v>
      </c>
      <c r="C63" t="s">
        <v>170</v>
      </c>
      <c r="D63" t="s">
        <v>24</v>
      </c>
      <c r="E63" t="s">
        <v>66</v>
      </c>
      <c r="G63">
        <v>0.3</v>
      </c>
      <c r="H63">
        <v>0.3</v>
      </c>
      <c r="I63">
        <v>2052</v>
      </c>
      <c r="J63">
        <v>3711</v>
      </c>
      <c r="L63">
        <v>4689</v>
      </c>
      <c r="M63">
        <v>3.911</v>
      </c>
      <c r="N63">
        <v>6.8410000000000002</v>
      </c>
      <c r="O63">
        <v>2.93</v>
      </c>
      <c r="Q63">
        <v>0.88400000000000001</v>
      </c>
      <c r="R63">
        <v>1</v>
      </c>
      <c r="S63">
        <v>0</v>
      </c>
      <c r="T63">
        <v>0</v>
      </c>
      <c r="V63">
        <v>0</v>
      </c>
      <c r="Y63" s="4">
        <v>43882</v>
      </c>
      <c r="Z63" s="3">
        <v>0.87111111111111106</v>
      </c>
      <c r="AB63">
        <v>1</v>
      </c>
      <c r="AD63" s="7">
        <f t="shared" si="6"/>
        <v>3.9128394994271365</v>
      </c>
      <c r="AE63" s="7">
        <f t="shared" si="7"/>
        <v>6.2541614427261916</v>
      </c>
      <c r="AF63" s="7">
        <f t="shared" si="8"/>
        <v>2.3413219432990551</v>
      </c>
      <c r="AG63" s="7">
        <f t="shared" si="9"/>
        <v>0.80752349859817363</v>
      </c>
      <c r="AJ63">
        <f>ABS(100*(AD63-AD64)/(AVERAGE(AD63:AD64)))</f>
        <v>2.9506179491022131</v>
      </c>
      <c r="AO63">
        <f>ABS(100*(AE63-AE64)/(AVERAGE(AE63:AE64)))</f>
        <v>0.34796315930054689</v>
      </c>
      <c r="AT63">
        <f>ABS(100*(AF63-AF64)/(AVERAGE(AF63:AF64)))</f>
        <v>6.1141784887577417</v>
      </c>
      <c r="AY63">
        <f>ABS(100*(AG63-AG64)/(AVERAGE(AG63:AG64)))</f>
        <v>2.1044664944580137E-2</v>
      </c>
      <c r="BC63" s="7">
        <f>AVERAGE(AD63:AD64)</f>
        <v>3.971430368065251</v>
      </c>
      <c r="BD63" s="7">
        <f>AVERAGE(AE63:AE64)</f>
        <v>6.2432992520651549</v>
      </c>
      <c r="BE63" s="7">
        <f>AVERAGE(AF63:AF64)</f>
        <v>2.2718688839999039</v>
      </c>
      <c r="BF63" s="7">
        <f>AVERAGE(AG63:AG64)</f>
        <v>0.80760847784728718</v>
      </c>
    </row>
    <row r="64" spans="1:58" x14ac:dyDescent="0.35">
      <c r="A64">
        <v>53</v>
      </c>
      <c r="B64">
        <v>24</v>
      </c>
      <c r="C64" t="s">
        <v>170</v>
      </c>
      <c r="D64" t="s">
        <v>24</v>
      </c>
      <c r="E64" t="s">
        <v>66</v>
      </c>
      <c r="G64">
        <v>0.3</v>
      </c>
      <c r="H64">
        <v>0.3</v>
      </c>
      <c r="I64">
        <v>2114</v>
      </c>
      <c r="J64">
        <v>3698</v>
      </c>
      <c r="L64">
        <v>4690</v>
      </c>
      <c r="M64">
        <v>4.0250000000000004</v>
      </c>
      <c r="N64">
        <v>6.8179999999999996</v>
      </c>
      <c r="O64">
        <v>2.7919999999999998</v>
      </c>
      <c r="Q64">
        <v>0.88400000000000001</v>
      </c>
      <c r="R64">
        <v>1</v>
      </c>
      <c r="S64">
        <v>0</v>
      </c>
      <c r="T64">
        <v>0</v>
      </c>
      <c r="V64">
        <v>0</v>
      </c>
      <c r="Y64" s="4">
        <v>43882</v>
      </c>
      <c r="Z64" s="3">
        <v>0.87685185185185188</v>
      </c>
      <c r="AB64">
        <v>1</v>
      </c>
      <c r="AD64" s="7">
        <f t="shared" si="6"/>
        <v>4.0300212367033659</v>
      </c>
      <c r="AE64" s="7">
        <f t="shared" si="7"/>
        <v>6.2324370614041182</v>
      </c>
      <c r="AF64" s="7">
        <f t="shared" si="8"/>
        <v>2.2024158247007524</v>
      </c>
      <c r="AG64" s="7">
        <f t="shared" si="9"/>
        <v>0.80769345709640061</v>
      </c>
    </row>
    <row r="65" spans="1:58" x14ac:dyDescent="0.35">
      <c r="A65">
        <v>54</v>
      </c>
      <c r="B65">
        <v>25</v>
      </c>
      <c r="C65" t="s">
        <v>171</v>
      </c>
      <c r="D65" t="s">
        <v>24</v>
      </c>
      <c r="E65" t="s">
        <v>66</v>
      </c>
      <c r="G65">
        <v>0.3</v>
      </c>
      <c r="H65">
        <v>0.3</v>
      </c>
      <c r="I65">
        <v>1880</v>
      </c>
      <c r="J65">
        <v>4381</v>
      </c>
      <c r="L65">
        <v>1600</v>
      </c>
      <c r="M65">
        <v>3.5979999999999999</v>
      </c>
      <c r="N65">
        <v>8.0660000000000007</v>
      </c>
      <c r="O65">
        <v>4.468</v>
      </c>
      <c r="Q65">
        <v>0.29399999999999998</v>
      </c>
      <c r="R65">
        <v>1</v>
      </c>
      <c r="S65">
        <v>0</v>
      </c>
      <c r="T65">
        <v>0</v>
      </c>
      <c r="V65">
        <v>0</v>
      </c>
      <c r="Y65" s="4">
        <v>43882</v>
      </c>
      <c r="Z65" s="3">
        <v>0.88686342592592593</v>
      </c>
      <c r="AB65">
        <v>1</v>
      </c>
      <c r="AD65" s="7">
        <f t="shared" si="6"/>
        <v>3.5877546798866264</v>
      </c>
      <c r="AE65" s="7">
        <f t="shared" si="7"/>
        <v>7.3738026339407714</v>
      </c>
      <c r="AF65" s="7">
        <f t="shared" si="8"/>
        <v>3.786047954054145</v>
      </c>
      <c r="AG65" s="7">
        <f t="shared" si="9"/>
        <v>0.28252169757482259</v>
      </c>
      <c r="AJ65">
        <f>ABS(100*(AD65-AD66)/(AVERAGE(AD65:AD66)))</f>
        <v>0.63016778397913609</v>
      </c>
      <c r="AO65">
        <f>ABS(100*(AE65-AE66)/(AVERAGE(AE65:AE66)))</f>
        <v>0.61002781411120044</v>
      </c>
      <c r="AT65">
        <f>ABS(100*(AF65-AF66)/(AVERAGE(AF65:AF66)))</f>
        <v>0.59093891463705339</v>
      </c>
      <c r="AY65">
        <f>ABS(100*(AG65-AG66)/(AVERAGE(AG65:AG66)))</f>
        <v>0.59977275126541874</v>
      </c>
      <c r="BC65" s="7">
        <f>AVERAGE(AD65:AD66)</f>
        <v>3.5990948480101328</v>
      </c>
      <c r="BD65" s="7">
        <f>AVERAGE(AE65:AE66)</f>
        <v>7.396362568390618</v>
      </c>
      <c r="BE65" s="7">
        <f>AVERAGE(AF65:AF66)</f>
        <v>3.7972677203804848</v>
      </c>
      <c r="BF65" s="7">
        <f>AVERAGE(AG65:AG66)</f>
        <v>0.2833714900659578</v>
      </c>
    </row>
    <row r="66" spans="1:58" x14ac:dyDescent="0.35">
      <c r="A66">
        <v>55</v>
      </c>
      <c r="B66">
        <v>25</v>
      </c>
      <c r="C66" t="s">
        <v>171</v>
      </c>
      <c r="D66" t="s">
        <v>24</v>
      </c>
      <c r="E66" t="s">
        <v>66</v>
      </c>
      <c r="G66">
        <v>0.3</v>
      </c>
      <c r="H66">
        <v>0.3</v>
      </c>
      <c r="I66">
        <v>1892</v>
      </c>
      <c r="J66">
        <v>4408</v>
      </c>
      <c r="L66">
        <v>1610</v>
      </c>
      <c r="M66">
        <v>3.62</v>
      </c>
      <c r="N66">
        <v>8.1150000000000002</v>
      </c>
      <c r="O66">
        <v>4.4950000000000001</v>
      </c>
      <c r="Q66">
        <v>0.29599999999999999</v>
      </c>
      <c r="R66">
        <v>1</v>
      </c>
      <c r="S66">
        <v>0</v>
      </c>
      <c r="T66">
        <v>0</v>
      </c>
      <c r="V66">
        <v>0</v>
      </c>
      <c r="Y66" s="4">
        <v>43882</v>
      </c>
      <c r="Z66" s="3">
        <v>0.89263888888888887</v>
      </c>
      <c r="AB66">
        <v>1</v>
      </c>
      <c r="AD66" s="7">
        <f t="shared" si="6"/>
        <v>3.6104350161336392</v>
      </c>
      <c r="AE66" s="7">
        <f t="shared" si="7"/>
        <v>7.4189225028404637</v>
      </c>
      <c r="AF66" s="7">
        <f t="shared" si="8"/>
        <v>3.8084874867068246</v>
      </c>
      <c r="AG66" s="7">
        <f t="shared" si="9"/>
        <v>0.284221282557093</v>
      </c>
    </row>
    <row r="67" spans="1:58" x14ac:dyDescent="0.35">
      <c r="A67">
        <v>56</v>
      </c>
      <c r="B67">
        <v>26</v>
      </c>
      <c r="C67" t="s">
        <v>172</v>
      </c>
      <c r="D67" t="s">
        <v>24</v>
      </c>
      <c r="E67" t="s">
        <v>66</v>
      </c>
      <c r="G67">
        <v>0.3</v>
      </c>
      <c r="H67">
        <v>0.3</v>
      </c>
      <c r="I67">
        <v>2022</v>
      </c>
      <c r="J67">
        <v>4049</v>
      </c>
      <c r="L67">
        <v>6218</v>
      </c>
      <c r="M67">
        <v>3.8559999999999999</v>
      </c>
      <c r="N67">
        <v>7.46</v>
      </c>
      <c r="O67">
        <v>3.6040000000000001</v>
      </c>
      <c r="Q67">
        <v>1.1599999999999999</v>
      </c>
      <c r="R67">
        <v>1</v>
      </c>
      <c r="S67">
        <v>0</v>
      </c>
      <c r="T67">
        <v>0</v>
      </c>
      <c r="V67">
        <v>0</v>
      </c>
      <c r="Y67" s="4">
        <v>43882</v>
      </c>
      <c r="Z67" s="3">
        <v>0.90252314814814805</v>
      </c>
      <c r="AB67">
        <v>1</v>
      </c>
      <c r="AD67" s="7">
        <f t="shared" si="6"/>
        <v>3.8561386588096056</v>
      </c>
      <c r="AE67" s="7">
        <f t="shared" si="7"/>
        <v>6.818995357100115</v>
      </c>
      <c r="AF67" s="7">
        <f t="shared" si="8"/>
        <v>2.9628566982905093</v>
      </c>
      <c r="AG67" s="7">
        <f t="shared" si="9"/>
        <v>1.0673900423873302</v>
      </c>
      <c r="AJ67">
        <f>ABS(100*(AD67-AD68)/(AVERAGE(AD67:AD68)))</f>
        <v>1.0725142711253894</v>
      </c>
      <c r="AO67">
        <f>ABS(100*(AE67-AE68)/(AVERAGE(AE67:AE68)))</f>
        <v>1.0841369902141695</v>
      </c>
      <c r="AT67">
        <f>ABS(100*(AF67-AF68)/(AVERAGE(AF67:AF68)))</f>
        <v>3.9620421429173014</v>
      </c>
      <c r="AY67">
        <f>ABS(100*(AG67-AG68)/(AVERAGE(AG67:AG68)))</f>
        <v>0.93505368279102086</v>
      </c>
      <c r="BC67" s="7">
        <f>AVERAGE(AD67:AD68)</f>
        <v>3.8769289670360334</v>
      </c>
      <c r="BD67" s="7">
        <f>AVERAGE(AE67:AE68)</f>
        <v>6.7822310194781439</v>
      </c>
      <c r="BE67" s="7">
        <f>AVERAGE(AF67:AF68)</f>
        <v>2.9053020524421105</v>
      </c>
      <c r="BF67" s="7">
        <f>AVERAGE(AG67:AG68)</f>
        <v>1.0724038180850279</v>
      </c>
    </row>
    <row r="68" spans="1:58" x14ac:dyDescent="0.35">
      <c r="A68">
        <v>57</v>
      </c>
      <c r="B68">
        <v>26</v>
      </c>
      <c r="C68" t="s">
        <v>172</v>
      </c>
      <c r="D68" t="s">
        <v>24</v>
      </c>
      <c r="E68" t="s">
        <v>66</v>
      </c>
      <c r="G68">
        <v>0.3</v>
      </c>
      <c r="H68">
        <v>0.3</v>
      </c>
      <c r="I68">
        <v>2044</v>
      </c>
      <c r="J68">
        <v>4005</v>
      </c>
      <c r="L68">
        <v>6277</v>
      </c>
      <c r="M68">
        <v>3.8980000000000001</v>
      </c>
      <c r="N68">
        <v>7.38</v>
      </c>
      <c r="O68">
        <v>3.4820000000000002</v>
      </c>
      <c r="Q68">
        <v>1.17</v>
      </c>
      <c r="R68">
        <v>1</v>
      </c>
      <c r="S68">
        <v>0</v>
      </c>
      <c r="T68">
        <v>0</v>
      </c>
      <c r="V68">
        <v>0</v>
      </c>
      <c r="Y68" s="4">
        <v>43882</v>
      </c>
      <c r="Z68" s="3">
        <v>0.90821759259259249</v>
      </c>
      <c r="AB68">
        <v>1</v>
      </c>
      <c r="AD68" s="7">
        <f t="shared" si="6"/>
        <v>3.8977192752624612</v>
      </c>
      <c r="AE68" s="7">
        <f t="shared" si="7"/>
        <v>6.7454666818561728</v>
      </c>
      <c r="AF68" s="7">
        <f t="shared" si="8"/>
        <v>2.8477474065937116</v>
      </c>
      <c r="AG68" s="7">
        <f t="shared" si="9"/>
        <v>1.0774175937827257</v>
      </c>
    </row>
    <row r="69" spans="1:58" x14ac:dyDescent="0.35">
      <c r="A69">
        <v>58</v>
      </c>
      <c r="B69">
        <v>27</v>
      </c>
      <c r="C69" t="s">
        <v>173</v>
      </c>
      <c r="D69" t="s">
        <v>24</v>
      </c>
      <c r="E69" t="s">
        <v>66</v>
      </c>
      <c r="G69">
        <v>0.3</v>
      </c>
      <c r="H69">
        <v>0.3</v>
      </c>
      <c r="I69">
        <v>3064</v>
      </c>
      <c r="J69">
        <v>4124</v>
      </c>
      <c r="L69">
        <v>5348</v>
      </c>
      <c r="M69">
        <v>5.7530000000000001</v>
      </c>
      <c r="N69">
        <v>7.5979999999999999</v>
      </c>
      <c r="O69">
        <v>1.845</v>
      </c>
      <c r="Q69">
        <v>1.004</v>
      </c>
      <c r="R69">
        <v>1</v>
      </c>
      <c r="S69">
        <v>0</v>
      </c>
      <c r="T69">
        <v>0</v>
      </c>
      <c r="V69">
        <v>0</v>
      </c>
      <c r="Y69" s="4">
        <v>43882</v>
      </c>
      <c r="Z69" s="3">
        <v>0.91822916666666676</v>
      </c>
      <c r="AB69">
        <v>1</v>
      </c>
      <c r="AD69" s="7">
        <f t="shared" si="6"/>
        <v>5.8255478562585052</v>
      </c>
      <c r="AE69" s="7">
        <f t="shared" si="7"/>
        <v>6.944328326265925</v>
      </c>
      <c r="AF69" s="7">
        <f t="shared" si="8"/>
        <v>1.1187804700074198</v>
      </c>
      <c r="AG69" s="7">
        <f t="shared" si="9"/>
        <v>0.91952614892979812</v>
      </c>
      <c r="AJ69">
        <f>ABS(100*(AD69-AD70)/(AVERAGE(AD69:AD70)))</f>
        <v>1.4377887954376718</v>
      </c>
      <c r="AO69">
        <f>ABS(100*(AE69-AE70)/(AVERAGE(AE69:AE70)))</f>
        <v>0.69543902632840093</v>
      </c>
      <c r="AT69">
        <f>ABS(100*(AF69-AF70)/(AVERAGE(AF69:AF70)))</f>
        <v>11.111277147470478</v>
      </c>
      <c r="AY69">
        <f>ABS(100*(AG69-AG70)/(AVERAGE(AG69:AG70)))</f>
        <v>1.2672646087078729</v>
      </c>
      <c r="BC69" s="7">
        <f>AVERAGE(AD69:AD70)</f>
        <v>5.7839672398056496</v>
      </c>
      <c r="BD69" s="7">
        <f>AVERAGE(AE69:AE70)</f>
        <v>6.9685593669713164</v>
      </c>
      <c r="BE69" s="7">
        <f>AVERAGE(AF69:AF70)</f>
        <v>1.1845921271656663</v>
      </c>
      <c r="BF69" s="7">
        <f>AVERAGE(AG69:AG70)</f>
        <v>0.92538971711863127</v>
      </c>
    </row>
    <row r="70" spans="1:58" x14ac:dyDescent="0.35">
      <c r="A70">
        <v>59</v>
      </c>
      <c r="B70">
        <v>27</v>
      </c>
      <c r="C70" t="s">
        <v>173</v>
      </c>
      <c r="D70" t="s">
        <v>24</v>
      </c>
      <c r="E70" t="s">
        <v>66</v>
      </c>
      <c r="G70">
        <v>0.3</v>
      </c>
      <c r="H70">
        <v>0.3</v>
      </c>
      <c r="I70">
        <v>3020</v>
      </c>
      <c r="J70">
        <v>4153</v>
      </c>
      <c r="L70">
        <v>5417</v>
      </c>
      <c r="M70">
        <v>5.6719999999999997</v>
      </c>
      <c r="N70">
        <v>7.65</v>
      </c>
      <c r="O70">
        <v>1.978</v>
      </c>
      <c r="Q70">
        <v>1.016</v>
      </c>
      <c r="R70">
        <v>1</v>
      </c>
      <c r="S70">
        <v>0</v>
      </c>
      <c r="T70">
        <v>0</v>
      </c>
      <c r="V70">
        <v>0</v>
      </c>
      <c r="Y70" s="4">
        <v>43882</v>
      </c>
      <c r="Z70" s="3">
        <v>0.9240046296296297</v>
      </c>
      <c r="AB70">
        <v>1</v>
      </c>
      <c r="AD70" s="7">
        <f t="shared" si="6"/>
        <v>5.742386623352794</v>
      </c>
      <c r="AE70" s="7">
        <f t="shared" si="7"/>
        <v>6.9927904076767069</v>
      </c>
      <c r="AF70" s="7">
        <f t="shared" si="8"/>
        <v>1.2504037843239129</v>
      </c>
      <c r="AG70" s="7">
        <f t="shared" si="9"/>
        <v>0.93125328530746443</v>
      </c>
    </row>
    <row r="71" spans="1:58" x14ac:dyDescent="0.35">
      <c r="A71">
        <v>60</v>
      </c>
      <c r="B71">
        <v>28</v>
      </c>
      <c r="C71" t="s">
        <v>174</v>
      </c>
      <c r="D71" t="s">
        <v>24</v>
      </c>
      <c r="E71" t="s">
        <v>66</v>
      </c>
      <c r="G71">
        <v>0.3</v>
      </c>
      <c r="H71">
        <v>0.3</v>
      </c>
      <c r="I71">
        <v>3049</v>
      </c>
      <c r="J71">
        <v>4138</v>
      </c>
      <c r="L71">
        <v>5337</v>
      </c>
      <c r="M71">
        <v>5.7249999999999996</v>
      </c>
      <c r="N71">
        <v>7.6230000000000002</v>
      </c>
      <c r="O71">
        <v>1.8979999999999999</v>
      </c>
      <c r="Q71">
        <v>1.002</v>
      </c>
      <c r="R71">
        <v>1</v>
      </c>
      <c r="S71">
        <v>0</v>
      </c>
      <c r="T71">
        <v>0</v>
      </c>
      <c r="V71">
        <v>0</v>
      </c>
      <c r="Y71" s="4">
        <v>43882</v>
      </c>
      <c r="Z71" s="3">
        <v>0.93405092592592587</v>
      </c>
      <c r="AB71">
        <v>1</v>
      </c>
      <c r="AD71" s="7">
        <f t="shared" si="6"/>
        <v>5.7971974359497409</v>
      </c>
      <c r="AE71" s="7">
        <f t="shared" si="7"/>
        <v>6.967723813843544</v>
      </c>
      <c r="AF71" s="7">
        <f t="shared" si="8"/>
        <v>1.1705263778938031</v>
      </c>
      <c r="AG71" s="7">
        <f t="shared" si="9"/>
        <v>0.91765660544930072</v>
      </c>
      <c r="AJ71">
        <f>ABS(100*(AD71-AD72)/(AVERAGE(AD71:AD72)))</f>
        <v>0.39046551460917112</v>
      </c>
      <c r="AO71">
        <f>ABS(100*(AE71-AE72)/(AVERAGE(AE71:AE72)))</f>
        <v>0.88347075746019976</v>
      </c>
      <c r="AT71">
        <f>ABS(100*(AF71-AF72)/(AVERAGE(AF71:AF72)))</f>
        <v>3.2896849079507411</v>
      </c>
      <c r="AY71">
        <f>ABS(100*(AG71-AG72)/(AVERAGE(AG71:AG72)))</f>
        <v>1.5437492607182588</v>
      </c>
      <c r="BC71" s="7">
        <f>AVERAGE(AD71:AD72)</f>
        <v>5.8085376040732468</v>
      </c>
      <c r="BD71" s="7">
        <f>AVERAGE(AE71:AE72)</f>
        <v>6.998639279571111</v>
      </c>
      <c r="BE71" s="7">
        <f>AVERAGE(AF71:AF72)</f>
        <v>1.1901016754978642</v>
      </c>
      <c r="BF71" s="7">
        <f>AVERAGE(AG71:AG72)</f>
        <v>0.92479486237483677</v>
      </c>
    </row>
    <row r="72" spans="1:58" x14ac:dyDescent="0.35">
      <c r="A72">
        <v>61</v>
      </c>
      <c r="B72">
        <v>28</v>
      </c>
      <c r="C72" t="s">
        <v>174</v>
      </c>
      <c r="D72" t="s">
        <v>24</v>
      </c>
      <c r="E72" t="s">
        <v>66</v>
      </c>
      <c r="G72">
        <v>0.3</v>
      </c>
      <c r="H72">
        <v>0.3</v>
      </c>
      <c r="I72">
        <v>3061</v>
      </c>
      <c r="J72">
        <v>4175</v>
      </c>
      <c r="L72">
        <v>5421</v>
      </c>
      <c r="M72">
        <v>5.7469999999999999</v>
      </c>
      <c r="N72">
        <v>7.69</v>
      </c>
      <c r="O72">
        <v>1.9430000000000001</v>
      </c>
      <c r="Q72">
        <v>1.0169999999999999</v>
      </c>
      <c r="R72">
        <v>1</v>
      </c>
      <c r="S72">
        <v>0</v>
      </c>
      <c r="T72">
        <v>0</v>
      </c>
      <c r="V72">
        <v>0</v>
      </c>
      <c r="Y72" s="4">
        <v>43882</v>
      </c>
      <c r="Z72" s="3">
        <v>0.93980324074074073</v>
      </c>
      <c r="AB72">
        <v>1</v>
      </c>
      <c r="AD72" s="7">
        <f t="shared" si="6"/>
        <v>5.8198777721967527</v>
      </c>
      <c r="AE72" s="7">
        <f t="shared" si="7"/>
        <v>7.029554745298678</v>
      </c>
      <c r="AF72" s="7">
        <f t="shared" si="8"/>
        <v>1.2096769731019252</v>
      </c>
      <c r="AG72" s="7">
        <f t="shared" si="9"/>
        <v>0.9319331193003727</v>
      </c>
    </row>
    <row r="73" spans="1:58" x14ac:dyDescent="0.35">
      <c r="A73">
        <v>62</v>
      </c>
      <c r="B73">
        <v>29</v>
      </c>
      <c r="C73" t="s">
        <v>175</v>
      </c>
      <c r="D73" t="s">
        <v>24</v>
      </c>
      <c r="E73" t="s">
        <v>66</v>
      </c>
      <c r="G73">
        <v>0.3</v>
      </c>
      <c r="H73">
        <v>0.3</v>
      </c>
      <c r="I73">
        <v>2057</v>
      </c>
      <c r="J73">
        <v>5030</v>
      </c>
      <c r="L73">
        <v>2846</v>
      </c>
      <c r="M73">
        <v>3.92</v>
      </c>
      <c r="N73">
        <v>9.2490000000000006</v>
      </c>
      <c r="O73">
        <v>5.3289999999999997</v>
      </c>
      <c r="Q73">
        <v>0.53700000000000003</v>
      </c>
      <c r="R73">
        <v>1</v>
      </c>
      <c r="S73">
        <v>0</v>
      </c>
      <c r="T73">
        <v>0</v>
      </c>
      <c r="V73">
        <v>0</v>
      </c>
      <c r="Y73" s="4">
        <v>43882</v>
      </c>
      <c r="Z73" s="3">
        <v>0.94988425925925923</v>
      </c>
      <c r="AB73">
        <v>1</v>
      </c>
      <c r="AD73" s="7">
        <f t="shared" si="6"/>
        <v>3.9222896395300584</v>
      </c>
      <c r="AE73" s="7">
        <f t="shared" si="7"/>
        <v>8.4583505937889232</v>
      </c>
      <c r="AF73" s="7">
        <f t="shared" si="8"/>
        <v>4.5360609542588648</v>
      </c>
      <c r="AG73" s="7">
        <f t="shared" si="9"/>
        <v>0.4942899863657243</v>
      </c>
      <c r="AJ73">
        <f>ABS(100*(AD73-AD74)/(AVERAGE(AD73:AD74)))</f>
        <v>2.2865257231242211</v>
      </c>
      <c r="AO73">
        <f>ABS(100*(AE73-AE74)/(AVERAGE(AE73:AE74)))</f>
        <v>0.29679299175041107</v>
      </c>
      <c r="AT73">
        <f>ABS(100*(AF73-AF74)/(AVERAGE(AF73:AF74)))</f>
        <v>2.5856101215737404</v>
      </c>
      <c r="AY73">
        <f>ABS(100*(AG73-AG74)/(AVERAGE(AG73:AG74)))</f>
        <v>0.93270751808069707</v>
      </c>
      <c r="BC73" s="7">
        <f>AVERAGE(AD73:AD74)</f>
        <v>3.9676503120240829</v>
      </c>
      <c r="BD73" s="7">
        <f>AVERAGE(AE73:AE74)</f>
        <v>8.4458172968723417</v>
      </c>
      <c r="BE73" s="7">
        <f>AVERAGE(AF73:AF74)</f>
        <v>4.4781669848482597</v>
      </c>
      <c r="BF73" s="7">
        <f>AVERAGE(AG73:AG74)</f>
        <v>0.49199554663965916</v>
      </c>
    </row>
    <row r="74" spans="1:58" x14ac:dyDescent="0.35">
      <c r="A74">
        <v>63</v>
      </c>
      <c r="B74">
        <v>29</v>
      </c>
      <c r="C74" t="s">
        <v>175</v>
      </c>
      <c r="D74" t="s">
        <v>24</v>
      </c>
      <c r="E74" t="s">
        <v>66</v>
      </c>
      <c r="G74">
        <v>0.3</v>
      </c>
      <c r="H74">
        <v>0.3</v>
      </c>
      <c r="I74">
        <v>2105</v>
      </c>
      <c r="J74">
        <v>5015</v>
      </c>
      <c r="L74">
        <v>2819</v>
      </c>
      <c r="M74">
        <v>4.008</v>
      </c>
      <c r="N74">
        <v>9.2219999999999995</v>
      </c>
      <c r="O74">
        <v>5.2140000000000004</v>
      </c>
      <c r="Q74">
        <v>0.53200000000000003</v>
      </c>
      <c r="R74">
        <v>1</v>
      </c>
      <c r="S74">
        <v>0</v>
      </c>
      <c r="T74">
        <v>0</v>
      </c>
      <c r="V74">
        <v>0</v>
      </c>
      <c r="Y74" s="4">
        <v>43882</v>
      </c>
      <c r="Z74" s="3">
        <v>0.95568287037037036</v>
      </c>
      <c r="AB74">
        <v>1</v>
      </c>
      <c r="AD74" s="7">
        <f t="shared" si="6"/>
        <v>4.0130109845181074</v>
      </c>
      <c r="AE74" s="7">
        <f t="shared" si="7"/>
        <v>8.4332839999557621</v>
      </c>
      <c r="AF74" s="7">
        <f t="shared" si="8"/>
        <v>4.4202730154376546</v>
      </c>
      <c r="AG74" s="7">
        <f t="shared" si="9"/>
        <v>0.48970110691359398</v>
      </c>
    </row>
    <row r="75" spans="1:58" x14ac:dyDescent="0.35">
      <c r="A75">
        <v>64</v>
      </c>
      <c r="B75">
        <v>30</v>
      </c>
      <c r="C75" t="s">
        <v>176</v>
      </c>
      <c r="D75" t="s">
        <v>24</v>
      </c>
      <c r="E75" t="s">
        <v>66</v>
      </c>
      <c r="G75">
        <v>0.3</v>
      </c>
      <c r="H75">
        <v>0.3</v>
      </c>
      <c r="I75">
        <v>1660</v>
      </c>
      <c r="J75">
        <v>2608</v>
      </c>
      <c r="L75">
        <v>1271</v>
      </c>
      <c r="M75">
        <v>3.198</v>
      </c>
      <c r="N75">
        <v>4.8179999999999996</v>
      </c>
      <c r="O75">
        <v>1.62</v>
      </c>
      <c r="Q75">
        <v>0.22900000000000001</v>
      </c>
      <c r="R75">
        <v>1</v>
      </c>
      <c r="S75">
        <v>0</v>
      </c>
      <c r="T75">
        <v>0</v>
      </c>
      <c r="V75">
        <v>0</v>
      </c>
      <c r="Y75" s="4">
        <v>43882</v>
      </c>
      <c r="Z75" s="3">
        <v>0.96550925925925923</v>
      </c>
      <c r="AB75">
        <v>1</v>
      </c>
      <c r="AD75" s="7">
        <f t="shared" si="6"/>
        <v>3.1719485153580682</v>
      </c>
      <c r="AE75" s="7">
        <f t="shared" si="7"/>
        <v>4.4109312428609968</v>
      </c>
      <c r="AF75" s="7">
        <f t="shared" si="8"/>
        <v>1.2389827275029286</v>
      </c>
      <c r="AG75" s="7">
        <f t="shared" si="9"/>
        <v>0.22660535165812379</v>
      </c>
      <c r="AJ75">
        <f>ABS(100*(AD75-AD76)/(AVERAGE(AD75:AD76)))</f>
        <v>2.9629544410420161</v>
      </c>
      <c r="AO75">
        <f>ABS(100*(AE75-AE76)/(AVERAGE(AE75:AE76)))</f>
        <v>2.144338737298852</v>
      </c>
      <c r="AT75">
        <f>ABS(100*(AF75-AF76)/(AVERAGE(AF75:AF76)))</f>
        <v>7.8367324097057878E-2</v>
      </c>
      <c r="AY75">
        <f>ABS(100*(AG75-AG76)/(AVERAGE(AG75:AG76)))</f>
        <v>5.5421937141183522</v>
      </c>
      <c r="BB75" s="2"/>
      <c r="BC75" s="7">
        <f>AVERAGE(AD75:AD76)</f>
        <v>3.1256428288537514</v>
      </c>
      <c r="BD75" s="7">
        <f>AVERAGE(AE75:AE76)</f>
        <v>4.3641402677057606</v>
      </c>
      <c r="BE75" s="7">
        <f>AVERAGE(AF75:AF76)</f>
        <v>1.2384974388520091</v>
      </c>
      <c r="BF75" s="7">
        <f>AVERAGE(AG75:AG76)</f>
        <v>0.23306377459075159</v>
      </c>
    </row>
    <row r="76" spans="1:58" x14ac:dyDescent="0.35">
      <c r="A76">
        <v>65</v>
      </c>
      <c r="B76">
        <v>30</v>
      </c>
      <c r="C76" t="s">
        <v>176</v>
      </c>
      <c r="D76" t="s">
        <v>24</v>
      </c>
      <c r="E76" t="s">
        <v>66</v>
      </c>
      <c r="G76">
        <v>0.3</v>
      </c>
      <c r="H76">
        <v>0.3</v>
      </c>
      <c r="I76">
        <v>1611</v>
      </c>
      <c r="J76">
        <v>2552</v>
      </c>
      <c r="L76">
        <v>1347</v>
      </c>
      <c r="M76">
        <v>3.109</v>
      </c>
      <c r="N76">
        <v>4.7149999999999999</v>
      </c>
      <c r="O76">
        <v>1.6060000000000001</v>
      </c>
      <c r="Q76">
        <v>0.24399999999999999</v>
      </c>
      <c r="R76">
        <v>1</v>
      </c>
      <c r="S76">
        <v>0</v>
      </c>
      <c r="T76">
        <v>0</v>
      </c>
      <c r="V76">
        <v>0</v>
      </c>
      <c r="Y76" s="4">
        <v>43882</v>
      </c>
      <c r="Z76" s="3">
        <v>0.97107638888888881</v>
      </c>
      <c r="AB76">
        <v>1</v>
      </c>
      <c r="AD76" s="7">
        <f t="shared" si="6"/>
        <v>3.0793371423494347</v>
      </c>
      <c r="AE76" s="7">
        <f t="shared" si="7"/>
        <v>4.3173492925505244</v>
      </c>
      <c r="AF76" s="7">
        <f t="shared" si="8"/>
        <v>1.2380121502010897</v>
      </c>
      <c r="AG76" s="7">
        <f t="shared" si="9"/>
        <v>0.23952219752337939</v>
      </c>
    </row>
    <row r="77" spans="1:58" x14ac:dyDescent="0.35">
      <c r="A77">
        <v>66</v>
      </c>
      <c r="B77">
        <v>31</v>
      </c>
      <c r="C77" t="s">
        <v>177</v>
      </c>
      <c r="D77" t="s">
        <v>24</v>
      </c>
      <c r="E77" t="s">
        <v>66</v>
      </c>
      <c r="G77">
        <v>0.3</v>
      </c>
      <c r="H77">
        <v>0.3</v>
      </c>
      <c r="I77">
        <v>3099</v>
      </c>
      <c r="J77">
        <v>5876</v>
      </c>
      <c r="L77">
        <v>2845</v>
      </c>
      <c r="M77">
        <v>5.8170000000000002</v>
      </c>
      <c r="N77">
        <v>10.787000000000001</v>
      </c>
      <c r="O77">
        <v>4.97</v>
      </c>
      <c r="Q77">
        <v>0.53700000000000003</v>
      </c>
      <c r="R77">
        <v>1</v>
      </c>
      <c r="S77">
        <v>0</v>
      </c>
      <c r="T77">
        <v>0</v>
      </c>
      <c r="V77">
        <v>0</v>
      </c>
      <c r="Y77" s="4">
        <v>43882</v>
      </c>
      <c r="Z77" s="3">
        <v>0.98120370370370369</v>
      </c>
      <c r="AB77">
        <v>1</v>
      </c>
      <c r="AD77" s="7">
        <f t="shared" ref="AD77:AD87" si="14">((I77*$E$8)+$E$9)*1000/G77</f>
        <v>5.891698836978958</v>
      </c>
      <c r="AE77" s="7">
        <f t="shared" ref="AE77:AE87" si="15">((J77*$G$8)+$G$9)*1000/H77</f>
        <v>9.8721064859792733</v>
      </c>
      <c r="AF77" s="7">
        <f t="shared" ref="AF77:AF87" si="16">AE77-AD77</f>
        <v>3.9804076490003153</v>
      </c>
      <c r="AG77" s="7">
        <f t="shared" ref="AG77:AG87" si="17">((L77*$I$8)+$I$9)*1000/H77</f>
        <v>0.49412002786749715</v>
      </c>
      <c r="AJ77">
        <f>ABS(100*(AD77-AD78)/(AVERAGE(AD77:AD78)))</f>
        <v>0.7669557727947085</v>
      </c>
      <c r="AL77">
        <f>100*((AVERAGE(AD77:AD78)*50)-(AVERAGE(AD75:AD76)*50))/(1000*0.15)</f>
        <v>92.957878145740651</v>
      </c>
      <c r="AO77">
        <f>ABS(100*(AE77-AE78)/(AVERAGE(AE77:AE78)))</f>
        <v>1.2281234836932633</v>
      </c>
      <c r="AQ77">
        <f>100*((AVERAGE(AE77:AE78)*50)-(AVERAGE(AE75:AE76)*50))/(2000*0.15)</f>
        <v>92.816026610014589</v>
      </c>
      <c r="AT77">
        <f>ABS(100*(AF77-AF78)/(AVERAGE(AF77:AF78)))</f>
        <v>1.9068268714030676</v>
      </c>
      <c r="AV77">
        <f>100*((AVERAGE(AF77:AF78)*50)-(AVERAGE(AF75:AF76)*50))/(1000*0.15)</f>
        <v>92.674175074288542</v>
      </c>
      <c r="AY77">
        <f>ABS(100*(AG77-AG78)/(AVERAGE(AG77:AG78)))</f>
        <v>1.298568977662228</v>
      </c>
      <c r="BA77">
        <f>100*((AVERAGE(AG77:AG78)*50)-(AVERAGE(AG75:AG76)*50))/(100*0.15)</f>
        <v>88.095154914353174</v>
      </c>
      <c r="BC77" s="7">
        <f>AVERAGE(AD77:AD78)</f>
        <v>5.9143791732259707</v>
      </c>
      <c r="BD77" s="7">
        <f>AVERAGE(AE77:AE78)</f>
        <v>9.9331018643066358</v>
      </c>
      <c r="BE77" s="7">
        <f>AVERAGE(AF77:AF78)</f>
        <v>4.018722691080665</v>
      </c>
      <c r="BF77" s="7">
        <f>AVERAGE(AG77:AG78)</f>
        <v>0.49734923933381114</v>
      </c>
    </row>
    <row r="78" spans="1:58" x14ac:dyDescent="0.35">
      <c r="A78">
        <v>67</v>
      </c>
      <c r="B78">
        <v>31</v>
      </c>
      <c r="C78" t="s">
        <v>177</v>
      </c>
      <c r="D78" t="s">
        <v>24</v>
      </c>
      <c r="E78" t="s">
        <v>66</v>
      </c>
      <c r="G78">
        <v>0.3</v>
      </c>
      <c r="H78">
        <v>0.3</v>
      </c>
      <c r="I78">
        <v>3123</v>
      </c>
      <c r="J78">
        <v>5949</v>
      </c>
      <c r="L78">
        <v>2883</v>
      </c>
      <c r="M78">
        <v>5.859</v>
      </c>
      <c r="N78">
        <v>10.919</v>
      </c>
      <c r="O78">
        <v>5.0599999999999996</v>
      </c>
      <c r="Q78">
        <v>0.54400000000000004</v>
      </c>
      <c r="R78">
        <v>1</v>
      </c>
      <c r="S78">
        <v>0</v>
      </c>
      <c r="T78">
        <v>0</v>
      </c>
      <c r="V78">
        <v>0</v>
      </c>
      <c r="Y78" s="4">
        <v>43882</v>
      </c>
      <c r="Z78" s="3">
        <v>0.98704861111111108</v>
      </c>
      <c r="AB78">
        <v>1</v>
      </c>
      <c r="AD78" s="7">
        <f t="shared" si="14"/>
        <v>5.9370595094729826</v>
      </c>
      <c r="AE78" s="7">
        <f t="shared" si="15"/>
        <v>9.9940972426339965</v>
      </c>
      <c r="AF78" s="7">
        <f t="shared" si="16"/>
        <v>4.0570377331610139</v>
      </c>
      <c r="AG78" s="7">
        <f t="shared" si="17"/>
        <v>0.50057845080012509</v>
      </c>
    </row>
    <row r="79" spans="1:58" x14ac:dyDescent="0.35">
      <c r="A79">
        <v>68</v>
      </c>
      <c r="B79">
        <v>32</v>
      </c>
      <c r="C79" t="s">
        <v>178</v>
      </c>
      <c r="D79" t="s">
        <v>24</v>
      </c>
      <c r="E79" t="s">
        <v>66</v>
      </c>
      <c r="G79">
        <v>0.3</v>
      </c>
      <c r="H79">
        <v>0.3</v>
      </c>
      <c r="I79">
        <v>1943</v>
      </c>
      <c r="J79">
        <v>4534</v>
      </c>
      <c r="L79">
        <v>1538</v>
      </c>
      <c r="M79">
        <v>3.7130000000000001</v>
      </c>
      <c r="N79">
        <v>8.3460000000000001</v>
      </c>
      <c r="O79">
        <v>4.6319999999999997</v>
      </c>
      <c r="Q79">
        <v>0.28199999999999997</v>
      </c>
      <c r="R79">
        <v>1</v>
      </c>
      <c r="S79">
        <v>0</v>
      </c>
      <c r="T79">
        <v>0</v>
      </c>
      <c r="V79">
        <v>0</v>
      </c>
      <c r="Y79" s="4">
        <v>43882</v>
      </c>
      <c r="Z79" s="3">
        <v>0.99700231481481483</v>
      </c>
      <c r="AB79">
        <v>1</v>
      </c>
      <c r="AD79" s="7">
        <f t="shared" si="14"/>
        <v>3.7068264451834416</v>
      </c>
      <c r="AE79" s="7">
        <f t="shared" si="15"/>
        <v>7.6294818910390267</v>
      </c>
      <c r="AF79" s="7">
        <f t="shared" si="16"/>
        <v>3.9226554458555851</v>
      </c>
      <c r="AG79" s="7">
        <f t="shared" si="17"/>
        <v>0.27198427068474557</v>
      </c>
      <c r="AJ79">
        <f>ABS(100*(AD79-AD80)/(AVERAGE(AD79:AD80)))</f>
        <v>1.1796355374430876</v>
      </c>
      <c r="AK79">
        <f>ABS(100*((AVERAGE(AD79:AD80)-AVERAGE(AD65:AD66))/(AVERAGE(AD65:AD66,AD79:AD80))))</f>
        <v>2.3611773581692965</v>
      </c>
      <c r="AO79">
        <f>ABS(100*(AE79-AE80)/(AVERAGE(AE79:AE80)))</f>
        <v>0.79163893909380634</v>
      </c>
      <c r="AP79">
        <f>ABS(100*((AVERAGE(AE79:AE80)-AVERAGE(AE65:AE66))/(AVERAGE(AE65:AE66,AE79:AE80))))</f>
        <v>2.7079567622517424</v>
      </c>
      <c r="AT79">
        <f>ABS(100*(AF79-AF80)/(AVERAGE(AF79:AF80)))</f>
        <v>0.42636319245652038</v>
      </c>
      <c r="AU79">
        <f>ABS(100*((AVERAGE(AF79:AF80)-AVERAGE(AF65:AF66))/(AVERAGE(AF65:AF66,AF79:AF80))))</f>
        <v>3.0355168908792556</v>
      </c>
      <c r="AY79">
        <f>ABS(100*(AG79-AG80)/(AVERAGE(AG79:AG80)))</f>
        <v>1.8923885047108857</v>
      </c>
      <c r="AZ79">
        <f>ABS(100*((AVERAGE(AG79:AG80)-AVERAGE(AG65:AG66))/(AVERAGE(AG65:AG66,AG79:AG80))))</f>
        <v>5.04212587850206</v>
      </c>
      <c r="BC79" s="7">
        <f>AVERAGE(AD79:AD80)</f>
        <v>3.6850911229467216</v>
      </c>
      <c r="BD79" s="7">
        <f>AVERAGE(AE79:AE80)</f>
        <v>7.5994019784392322</v>
      </c>
      <c r="BE79" s="7">
        <f>AVERAGE(AF79:AF80)</f>
        <v>3.9143108554925101</v>
      </c>
      <c r="BF79" s="7">
        <f>AVERAGE(AG79:AG80)</f>
        <v>0.26943489321133984</v>
      </c>
    </row>
    <row r="80" spans="1:58" x14ac:dyDescent="0.35">
      <c r="A80">
        <v>69</v>
      </c>
      <c r="B80">
        <v>32</v>
      </c>
      <c r="C80" t="s">
        <v>178</v>
      </c>
      <c r="D80" t="s">
        <v>24</v>
      </c>
      <c r="E80" t="s">
        <v>66</v>
      </c>
      <c r="G80">
        <v>0.3</v>
      </c>
      <c r="H80">
        <v>0.3</v>
      </c>
      <c r="I80">
        <v>1920</v>
      </c>
      <c r="J80">
        <v>4498</v>
      </c>
      <c r="L80">
        <v>1508</v>
      </c>
      <c r="M80">
        <v>3.6709999999999998</v>
      </c>
      <c r="N80">
        <v>8.2789999999999999</v>
      </c>
      <c r="O80">
        <v>4.6079999999999997</v>
      </c>
      <c r="Q80">
        <v>0.27600000000000002</v>
      </c>
      <c r="R80">
        <v>1</v>
      </c>
      <c r="S80">
        <v>0</v>
      </c>
      <c r="T80">
        <v>0</v>
      </c>
      <c r="V80">
        <v>0</v>
      </c>
      <c r="Y80" s="4">
        <v>43883</v>
      </c>
      <c r="Z80" s="3">
        <v>2.7777777777777779E-3</v>
      </c>
      <c r="AB80">
        <v>1</v>
      </c>
      <c r="AD80" s="7">
        <f t="shared" si="14"/>
        <v>3.6633558007100016</v>
      </c>
      <c r="AE80" s="7">
        <f t="shared" si="15"/>
        <v>7.5693220658394367</v>
      </c>
      <c r="AF80" s="7">
        <f t="shared" si="16"/>
        <v>3.9059662651294351</v>
      </c>
      <c r="AG80" s="7">
        <f t="shared" si="17"/>
        <v>0.26688551573793412</v>
      </c>
    </row>
    <row r="81" spans="1:58" x14ac:dyDescent="0.35">
      <c r="A81">
        <v>70</v>
      </c>
      <c r="B81">
        <v>2</v>
      </c>
      <c r="D81" t="s">
        <v>46</v>
      </c>
      <c r="Y81" s="4">
        <v>43883</v>
      </c>
      <c r="Z81" s="3">
        <v>6.851851851851852E-3</v>
      </c>
      <c r="AB81">
        <v>1</v>
      </c>
      <c r="AD81" s="7" t="e">
        <f t="shared" si="14"/>
        <v>#DIV/0!</v>
      </c>
      <c r="AE81" s="7" t="e">
        <f t="shared" si="15"/>
        <v>#DIV/0!</v>
      </c>
      <c r="AF81" s="7" t="e">
        <f t="shared" si="16"/>
        <v>#DIV/0!</v>
      </c>
      <c r="AG81" s="7" t="e">
        <f t="shared" si="17"/>
        <v>#DIV/0!</v>
      </c>
    </row>
    <row r="82" spans="1:58" x14ac:dyDescent="0.35">
      <c r="A82">
        <v>71</v>
      </c>
      <c r="B82">
        <v>3</v>
      </c>
      <c r="C82" t="s">
        <v>44</v>
      </c>
      <c r="D82" t="s">
        <v>24</v>
      </c>
      <c r="E82" t="s">
        <v>66</v>
      </c>
      <c r="G82">
        <v>0.3</v>
      </c>
      <c r="H82">
        <v>0.3</v>
      </c>
      <c r="I82">
        <v>41</v>
      </c>
      <c r="J82">
        <v>145</v>
      </c>
      <c r="L82">
        <v>137</v>
      </c>
      <c r="M82">
        <v>8.4000000000000005E-2</v>
      </c>
      <c r="N82">
        <v>0.26800000000000002</v>
      </c>
      <c r="O82">
        <v>0.185</v>
      </c>
      <c r="Q82">
        <v>2.3E-2</v>
      </c>
      <c r="R82">
        <v>1</v>
      </c>
      <c r="S82">
        <v>0</v>
      </c>
      <c r="T82">
        <v>0</v>
      </c>
      <c r="V82">
        <v>0</v>
      </c>
      <c r="Y82" s="4">
        <v>43883</v>
      </c>
      <c r="Z82" s="3">
        <v>1.6377314814814813E-2</v>
      </c>
      <c r="AB82">
        <v>1</v>
      </c>
      <c r="AD82" s="7">
        <f t="shared" si="14"/>
        <v>0.11199315003199378</v>
      </c>
      <c r="AE82" s="7">
        <f t="shared" si="15"/>
        <v>0.29499653545575982</v>
      </c>
      <c r="AF82" s="7">
        <f t="shared" si="16"/>
        <v>0.18300338542376604</v>
      </c>
      <c r="AG82" s="7">
        <f t="shared" si="17"/>
        <v>3.3872414668651415E-2</v>
      </c>
    </row>
    <row r="83" spans="1:58" x14ac:dyDescent="0.35">
      <c r="A83">
        <v>72</v>
      </c>
      <c r="B83">
        <v>3</v>
      </c>
      <c r="C83" t="s">
        <v>44</v>
      </c>
      <c r="D83" t="s">
        <v>24</v>
      </c>
      <c r="E83" t="s">
        <v>66</v>
      </c>
      <c r="G83">
        <v>0.3</v>
      </c>
      <c r="H83">
        <v>0.3</v>
      </c>
      <c r="I83">
        <v>44</v>
      </c>
      <c r="J83">
        <v>130</v>
      </c>
      <c r="L83">
        <v>127</v>
      </c>
      <c r="M83">
        <v>8.8999999999999996E-2</v>
      </c>
      <c r="N83">
        <v>0.24</v>
      </c>
      <c r="O83">
        <v>0.151</v>
      </c>
      <c r="Q83">
        <v>2.1999999999999999E-2</v>
      </c>
      <c r="R83">
        <v>1</v>
      </c>
      <c r="S83">
        <v>0</v>
      </c>
      <c r="T83">
        <v>0</v>
      </c>
      <c r="V83">
        <v>0</v>
      </c>
      <c r="Y83" s="4">
        <v>43883</v>
      </c>
      <c r="Z83" s="3">
        <v>2.1770833333333336E-2</v>
      </c>
      <c r="AB83">
        <v>1</v>
      </c>
      <c r="AD83" s="7">
        <f t="shared" si="14"/>
        <v>0.11766323409374685</v>
      </c>
      <c r="AE83" s="7">
        <f t="shared" si="15"/>
        <v>0.26992994162259754</v>
      </c>
      <c r="AF83" s="7">
        <f t="shared" si="16"/>
        <v>0.15226670752885069</v>
      </c>
      <c r="AG83" s="7">
        <f t="shared" si="17"/>
        <v>3.2172829686380931E-2</v>
      </c>
    </row>
    <row r="84" spans="1:58" x14ac:dyDescent="0.35">
      <c r="A84">
        <v>73</v>
      </c>
      <c r="B84">
        <v>1</v>
      </c>
      <c r="C84" t="s">
        <v>45</v>
      </c>
      <c r="D84" t="s">
        <v>24</v>
      </c>
      <c r="E84" t="s">
        <v>66</v>
      </c>
      <c r="G84">
        <v>0.3</v>
      </c>
      <c r="H84">
        <v>0.3</v>
      </c>
      <c r="I84">
        <v>3578</v>
      </c>
      <c r="J84">
        <v>4523</v>
      </c>
      <c r="L84">
        <v>7384</v>
      </c>
      <c r="M84">
        <v>6.6870000000000003</v>
      </c>
      <c r="N84">
        <v>8.3260000000000005</v>
      </c>
      <c r="O84">
        <v>1.6379999999999999</v>
      </c>
      <c r="Q84">
        <v>1.3640000000000001</v>
      </c>
      <c r="R84">
        <v>1</v>
      </c>
      <c r="S84">
        <v>0</v>
      </c>
      <c r="T84">
        <v>0</v>
      </c>
      <c r="V84">
        <v>0</v>
      </c>
      <c r="Y84" s="4">
        <v>43883</v>
      </c>
      <c r="Z84" s="3">
        <v>3.1736111111111111E-2</v>
      </c>
      <c r="AB84">
        <v>1</v>
      </c>
      <c r="AD84" s="7">
        <f t="shared" si="14"/>
        <v>6.7970222588388651</v>
      </c>
      <c r="AE84" s="7">
        <f t="shared" si="15"/>
        <v>7.6110997222280421</v>
      </c>
      <c r="AF84" s="7">
        <f t="shared" si="16"/>
        <v>0.81407746338917697</v>
      </c>
      <c r="AG84" s="7">
        <f t="shared" si="17"/>
        <v>1.2655616513200678</v>
      </c>
      <c r="AJ84">
        <f>ABS(100*(AD84-AD85)/(AVERAGE(AD84:AD85)))</f>
        <v>1.7673025019776192</v>
      </c>
      <c r="AO84">
        <f>ABS(100*(AE84-AE85)/(AVERAGE(AE84:AE85)))</f>
        <v>0.26382163206547371</v>
      </c>
      <c r="AT84">
        <f>ABS(100*(AF84-AF85)/(AVERAGE(AF84:AF85)))</f>
        <v>11.465958108801621</v>
      </c>
      <c r="AY84">
        <f>ABS(100*(AG84-AG85)/(AVERAGE(AG84:AG85)))</f>
        <v>0.37532012029937989</v>
      </c>
      <c r="BC84" s="7">
        <f>AVERAGE(AD84:AD85)</f>
        <v>6.7374863761904571</v>
      </c>
      <c r="BD84" s="7">
        <f>AVERAGE(AE84:AE85)</f>
        <v>7.6010730846947769</v>
      </c>
      <c r="BE84" s="7">
        <f>AVERAGE(AF84:AF85)</f>
        <v>0.86358670850431896</v>
      </c>
      <c r="BF84" s="7">
        <f>AVERAGE(AG84:AG85)</f>
        <v>1.2679410702952465</v>
      </c>
    </row>
    <row r="85" spans="1:58" x14ac:dyDescent="0.35">
      <c r="A85">
        <v>74</v>
      </c>
      <c r="B85">
        <v>1</v>
      </c>
      <c r="C85" t="s">
        <v>45</v>
      </c>
      <c r="D85" t="s">
        <v>24</v>
      </c>
      <c r="E85" t="s">
        <v>66</v>
      </c>
      <c r="G85">
        <v>0.3</v>
      </c>
      <c r="H85">
        <v>0.3</v>
      </c>
      <c r="I85">
        <v>3515</v>
      </c>
      <c r="J85">
        <v>4511</v>
      </c>
      <c r="L85">
        <v>7412</v>
      </c>
      <c r="M85">
        <v>6.5720000000000001</v>
      </c>
      <c r="N85">
        <v>8.3030000000000008</v>
      </c>
      <c r="O85">
        <v>1.7310000000000001</v>
      </c>
      <c r="Q85">
        <v>1.3680000000000001</v>
      </c>
      <c r="R85">
        <v>1</v>
      </c>
      <c r="S85">
        <v>0</v>
      </c>
      <c r="T85">
        <v>0</v>
      </c>
      <c r="V85">
        <v>0</v>
      </c>
      <c r="Y85" s="4">
        <v>43883</v>
      </c>
      <c r="Z85" s="3">
        <v>3.7534722222222219E-2</v>
      </c>
      <c r="AB85">
        <v>1</v>
      </c>
      <c r="AD85" s="7">
        <f t="shared" si="14"/>
        <v>6.6779504935420499</v>
      </c>
      <c r="AE85" s="7">
        <f t="shared" si="15"/>
        <v>7.5910464471615109</v>
      </c>
      <c r="AF85" s="7">
        <f t="shared" si="16"/>
        <v>0.91309595361946094</v>
      </c>
      <c r="AG85" s="7">
        <f t="shared" si="17"/>
        <v>1.2703204892704252</v>
      </c>
    </row>
    <row r="86" spans="1:58" x14ac:dyDescent="0.35">
      <c r="A86">
        <v>75</v>
      </c>
      <c r="B86">
        <v>4</v>
      </c>
      <c r="C86" t="s">
        <v>106</v>
      </c>
      <c r="D86" t="s">
        <v>24</v>
      </c>
      <c r="E86" t="s">
        <v>66</v>
      </c>
      <c r="G86">
        <v>0.3</v>
      </c>
      <c r="H86">
        <v>0.3</v>
      </c>
      <c r="I86">
        <v>3078</v>
      </c>
      <c r="J86">
        <v>6335</v>
      </c>
      <c r="L86">
        <v>3079</v>
      </c>
      <c r="M86">
        <v>5.7770000000000001</v>
      </c>
      <c r="N86">
        <v>11.619</v>
      </c>
      <c r="O86">
        <v>5.8419999999999996</v>
      </c>
      <c r="Q86">
        <v>0.58199999999999996</v>
      </c>
      <c r="R86">
        <v>1</v>
      </c>
      <c r="S86">
        <v>0</v>
      </c>
      <c r="T86">
        <v>0</v>
      </c>
      <c r="V86">
        <v>0</v>
      </c>
      <c r="Y86" s="4">
        <v>43883</v>
      </c>
      <c r="Z86" s="3">
        <v>4.7893518518518523E-2</v>
      </c>
      <c r="AB86">
        <v>1</v>
      </c>
      <c r="AD86" s="7">
        <f t="shared" si="14"/>
        <v>5.8520082485466869</v>
      </c>
      <c r="AE86" s="7">
        <f t="shared" si="15"/>
        <v>10.639144257274038</v>
      </c>
      <c r="AF86" s="7">
        <f t="shared" si="16"/>
        <v>4.7871360087273516</v>
      </c>
      <c r="AG86" s="7">
        <f t="shared" si="17"/>
        <v>0.53389031645262641</v>
      </c>
      <c r="AI86">
        <f>ABS(100*(AVERAGE(AD86:AD87)-5)/5)</f>
        <v>16.870062449081153</v>
      </c>
      <c r="AJ86">
        <f>ABS(100*(AD86-AD87)/(AVERAGE(AD86:AD87)))</f>
        <v>0.29109682717369079</v>
      </c>
      <c r="AN86">
        <f>ABS(100*(AVERAGE(AE86:AE87)-10)/10)</f>
        <v>6.6170419172388506</v>
      </c>
      <c r="AO86">
        <f>ABS(100*(AE86-AE87)/(AVERAGE(AE86:AE87)))</f>
        <v>0.42319565510657853</v>
      </c>
      <c r="AS86">
        <f>ABS(100*(AVERAGE(AF86:AF87)-5)/5)</f>
        <v>3.6359786146034523</v>
      </c>
      <c r="AT86">
        <f>ABS(100*(AF86-AF87)/(AVERAGE(AF86:AF87)))</f>
        <v>1.2894879269612183</v>
      </c>
      <c r="AX86">
        <f>ABS(100*(AVERAGE(AG86:AG87)-0.5)/0.5)</f>
        <v>6.3361711951349653</v>
      </c>
      <c r="AY86">
        <f>ABS(100*(AG86-AG87)/(AVERAGE(AG86:AG87)))</f>
        <v>0.83112282570229379</v>
      </c>
      <c r="BC86" s="7">
        <f>AVERAGE(AD86:AD87)</f>
        <v>5.8435031224540577</v>
      </c>
      <c r="BD86" s="7">
        <f>AVERAGE(AE86:AE87)</f>
        <v>10.661704191723885</v>
      </c>
      <c r="BE86" s="7">
        <f>AVERAGE(AF86:AF87)</f>
        <v>4.8182010692698274</v>
      </c>
      <c r="BF86" s="7">
        <f>AVERAGE(AG86:AG87)</f>
        <v>0.53168085597567483</v>
      </c>
    </row>
    <row r="87" spans="1:58" x14ac:dyDescent="0.35">
      <c r="A87">
        <v>76</v>
      </c>
      <c r="B87">
        <v>4</v>
      </c>
      <c r="C87" t="s">
        <v>106</v>
      </c>
      <c r="D87" t="s">
        <v>24</v>
      </c>
      <c r="E87" t="s">
        <v>66</v>
      </c>
      <c r="G87">
        <v>0.3</v>
      </c>
      <c r="H87">
        <v>0.3</v>
      </c>
      <c r="I87">
        <v>3069</v>
      </c>
      <c r="J87">
        <v>6362</v>
      </c>
      <c r="L87">
        <v>3053</v>
      </c>
      <c r="M87">
        <v>5.7619999999999996</v>
      </c>
      <c r="N87">
        <v>11.667999999999999</v>
      </c>
      <c r="O87">
        <v>5.9059999999999997</v>
      </c>
      <c r="Q87">
        <v>0.57699999999999996</v>
      </c>
      <c r="R87">
        <v>1</v>
      </c>
      <c r="S87">
        <v>0</v>
      </c>
      <c r="T87">
        <v>0</v>
      </c>
      <c r="V87">
        <v>0</v>
      </c>
      <c r="Y87" s="4">
        <v>43883</v>
      </c>
      <c r="Z87" s="3">
        <v>5.3726851851851852E-2</v>
      </c>
      <c r="AB87">
        <v>1</v>
      </c>
      <c r="AD87" s="7">
        <f t="shared" si="14"/>
        <v>5.8349979963614276</v>
      </c>
      <c r="AE87" s="7">
        <f t="shared" si="15"/>
        <v>10.68426412617373</v>
      </c>
      <c r="AF87" s="7">
        <f t="shared" si="16"/>
        <v>4.8492661298123023</v>
      </c>
      <c r="AG87" s="7">
        <f t="shared" si="17"/>
        <v>0.52947139549872324</v>
      </c>
    </row>
    <row r="88" spans="1:58" x14ac:dyDescent="0.35">
      <c r="A88">
        <v>77</v>
      </c>
      <c r="B88">
        <v>2</v>
      </c>
      <c r="D88" t="s">
        <v>46</v>
      </c>
      <c r="Y88" s="4">
        <v>43883</v>
      </c>
      <c r="Z88" s="3">
        <v>5.7754629629629628E-2</v>
      </c>
      <c r="AD88" s="7"/>
      <c r="AE88" s="7"/>
      <c r="AF88" s="7"/>
      <c r="AG88" s="7"/>
    </row>
    <row r="89" spans="1:58" x14ac:dyDescent="0.35">
      <c r="A89">
        <v>78</v>
      </c>
      <c r="B89">
        <v>30</v>
      </c>
      <c r="R89">
        <v>1</v>
      </c>
    </row>
  </sheetData>
  <conditionalFormatting sqref="AR17:AR21 AW17:AW21 AJ17:AK21 AT17:AU21 AY17:AZ21">
    <cfRule type="cellIs" dxfId="2233" priority="399" operator="greaterThan">
      <formula>20</formula>
    </cfRule>
  </conditionalFormatting>
  <conditionalFormatting sqref="AL17:AM21 BA17:BA21 AV17:AV21">
    <cfRule type="cellIs" dxfId="2232" priority="398" operator="between">
      <formula>80</formula>
      <formula>120</formula>
    </cfRule>
  </conditionalFormatting>
  <conditionalFormatting sqref="AO17:AP21">
    <cfRule type="cellIs" dxfId="2231" priority="397" operator="greaterThan">
      <formula>20</formula>
    </cfRule>
  </conditionalFormatting>
  <conditionalFormatting sqref="AQ17:AQ21">
    <cfRule type="cellIs" dxfId="2230" priority="396" operator="between">
      <formula>80</formula>
      <formula>120</formula>
    </cfRule>
  </conditionalFormatting>
  <conditionalFormatting sqref="AJ22">
    <cfRule type="cellIs" dxfId="2229" priority="395" operator="greaterThan">
      <formula>20</formula>
    </cfRule>
  </conditionalFormatting>
  <conditionalFormatting sqref="AO22">
    <cfRule type="cellIs" dxfId="2228" priority="394" operator="greaterThan">
      <formula>20</formula>
    </cfRule>
  </conditionalFormatting>
  <conditionalFormatting sqref="AT22">
    <cfRule type="cellIs" dxfId="2227" priority="393" operator="greaterThan">
      <formula>20</formula>
    </cfRule>
  </conditionalFormatting>
  <conditionalFormatting sqref="AY22">
    <cfRule type="cellIs" dxfId="2226" priority="392" operator="greaterThan">
      <formula>20</formula>
    </cfRule>
  </conditionalFormatting>
  <conditionalFormatting sqref="AR24 AW24 AJ24:AK24 AT24:AU24 AY24:AZ24">
    <cfRule type="cellIs" dxfId="2225" priority="391" operator="greaterThan">
      <formula>20</formula>
    </cfRule>
  </conditionalFormatting>
  <conditionalFormatting sqref="AL24:AM24 BA24 AV24">
    <cfRule type="cellIs" dxfId="2224" priority="390" operator="between">
      <formula>80</formula>
      <formula>120</formula>
    </cfRule>
  </conditionalFormatting>
  <conditionalFormatting sqref="AO24:AP24">
    <cfRule type="cellIs" dxfId="2223" priority="389" operator="greaterThan">
      <formula>20</formula>
    </cfRule>
  </conditionalFormatting>
  <conditionalFormatting sqref="AQ24">
    <cfRule type="cellIs" dxfId="2222" priority="388" operator="between">
      <formula>80</formula>
      <formula>120</formula>
    </cfRule>
  </conditionalFormatting>
  <conditionalFormatting sqref="AI17:AI21 AN17:AN21 AS17:AS21 AX17:AX21">
    <cfRule type="cellIs" dxfId="2221" priority="387" operator="lessThan">
      <formula>20</formula>
    </cfRule>
  </conditionalFormatting>
  <conditionalFormatting sqref="AW41 AR41 AJ81:AK81 AW72 AW79:AW83 AR25:AR39 AW25:AW39 AT36:AU36 AY36:AZ36 AJ26:AK26 AK39 AK82:AK83 AT26:AU26 AT38:AU38 AU41 AS80:AU80 AR81:AU83 AS79 AY26:AZ26 AY38:AZ38 AZ41 AY80:AZ83 AK25 AJ28:AK28 AK27 AJ30:AK30 AK29 AJ32:AK32 AK31 AJ34:AK34 AK33 AJ36:AK36 AK35 AJ38:AK38 AK37 AU25 AT28:AU28 AU27 AT30:AU30 AU29 AT32:AU32 AU31 AT34:AU34 AU33 AU39 AZ25 AY28:AZ28 AZ27 AY30:AZ30 AZ29 AY32:AZ32 AZ31 AY34:AZ34 AZ33 AZ39">
    <cfRule type="cellIs" dxfId="2220" priority="386" operator="greaterThan">
      <formula>20</formula>
    </cfRule>
  </conditionalFormatting>
  <conditionalFormatting sqref="AV41 BA41 AL25:AM34 AL81:AM83 BA25:BA34 AV25:AV34 AV80:AV83 BA80:BA83 AL38:AM39 AV38:AV39 BA38:BA39 AL36:AM36 AV36 BA36">
    <cfRule type="cellIs" dxfId="2219" priority="385" operator="between">
      <formula>80</formula>
      <formula>120</formula>
    </cfRule>
  </conditionalFormatting>
  <conditionalFormatting sqref="AV84 BA84">
    <cfRule type="cellIs" dxfId="2218" priority="384" operator="between">
      <formula>80</formula>
      <formula>120</formula>
    </cfRule>
  </conditionalFormatting>
  <conditionalFormatting sqref="AW84 AR84:AS84 AK84 AZ84 AU84">
    <cfRule type="cellIs" dxfId="2217" priority="383" operator="greaterThan">
      <formula>20</formula>
    </cfRule>
  </conditionalFormatting>
  <conditionalFormatting sqref="AL84:AM84">
    <cfRule type="cellIs" dxfId="2216" priority="382" operator="between">
      <formula>80</formula>
      <formula>120</formula>
    </cfRule>
  </conditionalFormatting>
  <conditionalFormatting sqref="AV84">
    <cfRule type="cellIs" dxfId="2215" priority="381" operator="between">
      <formula>80</formula>
      <formula>120</formula>
    </cfRule>
  </conditionalFormatting>
  <conditionalFormatting sqref="BA84">
    <cfRule type="cellIs" dxfId="2214" priority="380" operator="between">
      <formula>80</formula>
      <formula>120</formula>
    </cfRule>
  </conditionalFormatting>
  <conditionalFormatting sqref="AS80:AU80 AW80 AY80:AZ80">
    <cfRule type="cellIs" dxfId="2213" priority="379" operator="greaterThan">
      <formula>20</formula>
    </cfRule>
  </conditionalFormatting>
  <conditionalFormatting sqref="AV80 BA80">
    <cfRule type="cellIs" dxfId="2212" priority="378" operator="between">
      <formula>80</formula>
      <formula>120</formula>
    </cfRule>
  </conditionalFormatting>
  <conditionalFormatting sqref="AK82 AR82:AU82 AW82 AY82:AZ82">
    <cfRule type="cellIs" dxfId="2211" priority="377" operator="greaterThan">
      <formula>20</formula>
    </cfRule>
  </conditionalFormatting>
  <conditionalFormatting sqref="AL82:AM82 AV82 BA82">
    <cfRule type="cellIs" dxfId="2210" priority="376" operator="between">
      <formula>80</formula>
      <formula>120</formula>
    </cfRule>
  </conditionalFormatting>
  <conditionalFormatting sqref="AK86 AR86 AW86 AZ86 AU86">
    <cfRule type="cellIs" dxfId="2209" priority="375" operator="greaterThan">
      <formula>20</formula>
    </cfRule>
  </conditionalFormatting>
  <conditionalFormatting sqref="AL86:AM86 AV86 BA86">
    <cfRule type="cellIs" dxfId="2208" priority="374" operator="between">
      <formula>80</formula>
      <formula>120</formula>
    </cfRule>
  </conditionalFormatting>
  <conditionalFormatting sqref="AJ88:AK88 AR88:AU88 AW88 AY88:AZ88">
    <cfRule type="cellIs" dxfId="2207" priority="373" operator="greaterThan">
      <formula>20</formula>
    </cfRule>
  </conditionalFormatting>
  <conditionalFormatting sqref="AL88:AM88 AV88 BA88">
    <cfRule type="cellIs" dxfId="2206" priority="372" operator="between">
      <formula>80</formula>
      <formula>120</formula>
    </cfRule>
  </conditionalFormatting>
  <conditionalFormatting sqref="AJ81:AK81 AR81:AU81 AW81 AY81:AZ81">
    <cfRule type="cellIs" dxfId="2205" priority="371" operator="greaterThan">
      <formula>20</formula>
    </cfRule>
  </conditionalFormatting>
  <conditionalFormatting sqref="AL81:AM81 AV81 BA81">
    <cfRule type="cellIs" dxfId="2204" priority="370" operator="between">
      <formula>80</formula>
      <formula>120</formula>
    </cfRule>
  </conditionalFormatting>
  <conditionalFormatting sqref="AK83 AR83:AU83 AW83 AY83:AZ83">
    <cfRule type="cellIs" dxfId="2203" priority="369" operator="greaterThan">
      <formula>20</formula>
    </cfRule>
  </conditionalFormatting>
  <conditionalFormatting sqref="AL83:AM83 AV83 BA83">
    <cfRule type="cellIs" dxfId="2202" priority="368" operator="between">
      <formula>80</formula>
      <formula>120</formula>
    </cfRule>
  </conditionalFormatting>
  <conditionalFormatting sqref="AV85 BA85">
    <cfRule type="cellIs" dxfId="2201" priority="367" operator="between">
      <formula>80</formula>
      <formula>120</formula>
    </cfRule>
  </conditionalFormatting>
  <conditionalFormatting sqref="AW85 AR85:AU85 AK85 AY85:AZ85">
    <cfRule type="cellIs" dxfId="2200" priority="366" operator="greaterThan">
      <formula>20</formula>
    </cfRule>
  </conditionalFormatting>
  <conditionalFormatting sqref="AL85:AM85">
    <cfRule type="cellIs" dxfId="2199" priority="365" operator="between">
      <formula>80</formula>
      <formula>120</formula>
    </cfRule>
  </conditionalFormatting>
  <conditionalFormatting sqref="AV85">
    <cfRule type="cellIs" dxfId="2198" priority="364" operator="between">
      <formula>80</formula>
      <formula>120</formula>
    </cfRule>
  </conditionalFormatting>
  <conditionalFormatting sqref="BA85">
    <cfRule type="cellIs" dxfId="2197" priority="363" operator="between">
      <formula>80</formula>
      <formula>120</formula>
    </cfRule>
  </conditionalFormatting>
  <conditionalFormatting sqref="AK84 AR84:AS84 AW84 AZ84 AU84">
    <cfRule type="cellIs" dxfId="2196" priority="352" operator="greaterThan">
      <formula>20</formula>
    </cfRule>
  </conditionalFormatting>
  <conditionalFormatting sqref="AL84:AM84 AV84 BA84">
    <cfRule type="cellIs" dxfId="2195" priority="351" operator="between">
      <formula>80</formula>
      <formula>120</formula>
    </cfRule>
  </conditionalFormatting>
  <conditionalFormatting sqref="AJ81:AK81 AR81:AU81 AW81 AY81:AZ81">
    <cfRule type="cellIs" dxfId="2194" priority="362" operator="greaterThan">
      <formula>20</formula>
    </cfRule>
  </conditionalFormatting>
  <conditionalFormatting sqref="AL81:AM81 AV81 BA81">
    <cfRule type="cellIs" dxfId="2193" priority="361" operator="between">
      <formula>80</formula>
      <formula>120</formula>
    </cfRule>
  </conditionalFormatting>
  <conditionalFormatting sqref="AK83 AR83:AU83 AW83 AY83:AZ83">
    <cfRule type="cellIs" dxfId="2192" priority="360" operator="greaterThan">
      <formula>20</formula>
    </cfRule>
  </conditionalFormatting>
  <conditionalFormatting sqref="AL83:AM83 AV83 BA83">
    <cfRule type="cellIs" dxfId="2191" priority="359" operator="between">
      <formula>80</formula>
      <formula>120</formula>
    </cfRule>
  </conditionalFormatting>
  <conditionalFormatting sqref="AK87 AR87:AU87 AW87 AY87:AZ87">
    <cfRule type="cellIs" dxfId="2190" priority="358" operator="greaterThan">
      <formula>20</formula>
    </cfRule>
  </conditionalFormatting>
  <conditionalFormatting sqref="AL87:AM87 AV87 BA87">
    <cfRule type="cellIs" dxfId="2189" priority="357" operator="between">
      <formula>80</formula>
      <formula>120</formula>
    </cfRule>
  </conditionalFormatting>
  <conditionalFormatting sqref="AS80:AU80 AW80 AY80:AZ80">
    <cfRule type="cellIs" dxfId="2188" priority="356" operator="greaterThan">
      <formula>20</formula>
    </cfRule>
  </conditionalFormatting>
  <conditionalFormatting sqref="AV80 BA80">
    <cfRule type="cellIs" dxfId="2187" priority="355" operator="between">
      <formula>80</formula>
      <formula>120</formula>
    </cfRule>
  </conditionalFormatting>
  <conditionalFormatting sqref="AK82 AR82:AU82 AW82 AY82:AZ82">
    <cfRule type="cellIs" dxfId="2186" priority="354" operator="greaterThan">
      <formula>20</formula>
    </cfRule>
  </conditionalFormatting>
  <conditionalFormatting sqref="AL82:AM82 AV82 BA82">
    <cfRule type="cellIs" dxfId="2185" priority="353" operator="between">
      <formula>80</formula>
      <formula>120</formula>
    </cfRule>
  </conditionalFormatting>
  <conditionalFormatting sqref="AV85 BA85">
    <cfRule type="cellIs" dxfId="2184" priority="350" operator="between">
      <formula>80</formula>
      <formula>120</formula>
    </cfRule>
  </conditionalFormatting>
  <conditionalFormatting sqref="AW85 AR85:AU85 AK85 AY85:AZ85">
    <cfRule type="cellIs" dxfId="2183" priority="349" operator="greaterThan">
      <formula>20</formula>
    </cfRule>
  </conditionalFormatting>
  <conditionalFormatting sqref="AL85:AM85">
    <cfRule type="cellIs" dxfId="2182" priority="348" operator="between">
      <formula>80</formula>
      <formula>120</formula>
    </cfRule>
  </conditionalFormatting>
  <conditionalFormatting sqref="AV85">
    <cfRule type="cellIs" dxfId="2181" priority="347" operator="between">
      <formula>80</formula>
      <formula>120</formula>
    </cfRule>
  </conditionalFormatting>
  <conditionalFormatting sqref="BA85">
    <cfRule type="cellIs" dxfId="2180" priority="346" operator="between">
      <formula>80</formula>
      <formula>120</formula>
    </cfRule>
  </conditionalFormatting>
  <conditionalFormatting sqref="AS80:AU80 AW80 AY80:AZ80">
    <cfRule type="cellIs" dxfId="2179" priority="335" operator="greaterThan">
      <formula>20</formula>
    </cfRule>
  </conditionalFormatting>
  <conditionalFormatting sqref="AV80 BA80">
    <cfRule type="cellIs" dxfId="2178" priority="334" operator="between">
      <formula>80</formula>
      <formula>120</formula>
    </cfRule>
  </conditionalFormatting>
  <conditionalFormatting sqref="AJ81:AK81 AR81:AU81 AW81 AY81:AZ81">
    <cfRule type="cellIs" dxfId="2177" priority="345" operator="greaterThan">
      <formula>20</formula>
    </cfRule>
  </conditionalFormatting>
  <conditionalFormatting sqref="AL81:AM81 AV81 BA81">
    <cfRule type="cellIs" dxfId="2176" priority="344" operator="between">
      <formula>80</formula>
      <formula>120</formula>
    </cfRule>
  </conditionalFormatting>
  <conditionalFormatting sqref="AK83 AR83:AU83 AW83 AY83:AZ83">
    <cfRule type="cellIs" dxfId="2175" priority="343" operator="greaterThan">
      <formula>20</formula>
    </cfRule>
  </conditionalFormatting>
  <conditionalFormatting sqref="AL83:AM83 AV83 BA83">
    <cfRule type="cellIs" dxfId="2174" priority="342" operator="between">
      <formula>80</formula>
      <formula>120</formula>
    </cfRule>
  </conditionalFormatting>
  <conditionalFormatting sqref="AS80:AU80 AW80 AY80:AZ80">
    <cfRule type="cellIs" dxfId="2173" priority="341" operator="greaterThan">
      <formula>20</formula>
    </cfRule>
  </conditionalFormatting>
  <conditionalFormatting sqref="AV80 BA80">
    <cfRule type="cellIs" dxfId="2172" priority="340" operator="between">
      <formula>80</formula>
      <formula>120</formula>
    </cfRule>
  </conditionalFormatting>
  <conditionalFormatting sqref="AK82 AR82:AU82 AW82 AY82:AZ82">
    <cfRule type="cellIs" dxfId="2171" priority="339" operator="greaterThan">
      <formula>20</formula>
    </cfRule>
  </conditionalFormatting>
  <conditionalFormatting sqref="AL82:AM82 AV82 BA82">
    <cfRule type="cellIs" dxfId="2170" priority="338" operator="between">
      <formula>80</formula>
      <formula>120</formula>
    </cfRule>
  </conditionalFormatting>
  <conditionalFormatting sqref="AK84 AR84:AS84 AW84 AZ84 AU84">
    <cfRule type="cellIs" dxfId="2169" priority="337" operator="greaterThan">
      <formula>20</formula>
    </cfRule>
  </conditionalFormatting>
  <conditionalFormatting sqref="AL84:AM84 AV84 BA84">
    <cfRule type="cellIs" dxfId="2168" priority="336" operator="between">
      <formula>80</formula>
      <formula>120</formula>
    </cfRule>
  </conditionalFormatting>
  <conditionalFormatting sqref="AK82 AR82:AU82 AW82 AY82:AZ82">
    <cfRule type="cellIs" dxfId="2167" priority="333" operator="greaterThan">
      <formula>20</formula>
    </cfRule>
  </conditionalFormatting>
  <conditionalFormatting sqref="AL82:AM82 AV82 BA82">
    <cfRule type="cellIs" dxfId="2166" priority="332" operator="between">
      <formula>80</formula>
      <formula>120</formula>
    </cfRule>
  </conditionalFormatting>
  <conditionalFormatting sqref="AK84 AR84:AS84 AW84 AZ84 AU84">
    <cfRule type="cellIs" dxfId="2165" priority="331" operator="greaterThan">
      <formula>20</formula>
    </cfRule>
  </conditionalFormatting>
  <conditionalFormatting sqref="AL84:AM84 AV84 BA84">
    <cfRule type="cellIs" dxfId="2164" priority="330" operator="between">
      <formula>80</formula>
      <formula>120</formula>
    </cfRule>
  </conditionalFormatting>
  <conditionalFormatting sqref="AJ81:AK81 AR81:AU81 AW81 AY81:AZ81">
    <cfRule type="cellIs" dxfId="2163" priority="329" operator="greaterThan">
      <formula>20</formula>
    </cfRule>
  </conditionalFormatting>
  <conditionalFormatting sqref="AL81:AM81 AV81 BA81">
    <cfRule type="cellIs" dxfId="2162" priority="328" operator="between">
      <formula>80</formula>
      <formula>120</formula>
    </cfRule>
  </conditionalFormatting>
  <conditionalFormatting sqref="AK83 AR83:AU83 AW83 AY83:AZ83">
    <cfRule type="cellIs" dxfId="2161" priority="327" operator="greaterThan">
      <formula>20</formula>
    </cfRule>
  </conditionalFormatting>
  <conditionalFormatting sqref="AL83:AM83 AV83 BA83">
    <cfRule type="cellIs" dxfId="2160" priority="326" operator="between">
      <formula>80</formula>
      <formula>120</formula>
    </cfRule>
  </conditionalFormatting>
  <conditionalFormatting sqref="AK85 AR85:AU85 AW85 AY85:AZ85">
    <cfRule type="cellIs" dxfId="2159" priority="325" operator="greaterThan">
      <formula>20</formula>
    </cfRule>
  </conditionalFormatting>
  <conditionalFormatting sqref="AL85:AM85 AV85 BA85">
    <cfRule type="cellIs" dxfId="2158" priority="324" operator="between">
      <formula>80</formula>
      <formula>120</formula>
    </cfRule>
  </conditionalFormatting>
  <conditionalFormatting sqref="AW79 AS79">
    <cfRule type="cellIs" dxfId="2157" priority="323" operator="greaterThan">
      <formula>20</formula>
    </cfRule>
  </conditionalFormatting>
  <conditionalFormatting sqref="AV85 BA85">
    <cfRule type="cellIs" dxfId="2156" priority="322" operator="between">
      <formula>80</formula>
      <formula>120</formula>
    </cfRule>
  </conditionalFormatting>
  <conditionalFormatting sqref="AW85 AR85:AU85 AK85 AY85:AZ85">
    <cfRule type="cellIs" dxfId="2155" priority="321" operator="greaterThan">
      <formula>20</formula>
    </cfRule>
  </conditionalFormatting>
  <conditionalFormatting sqref="AL85:AM85">
    <cfRule type="cellIs" dxfId="2154" priority="320" operator="between">
      <formula>80</formula>
      <formula>120</formula>
    </cfRule>
  </conditionalFormatting>
  <conditionalFormatting sqref="AV85">
    <cfRule type="cellIs" dxfId="2153" priority="319" operator="between">
      <formula>80</formula>
      <formula>120</formula>
    </cfRule>
  </conditionalFormatting>
  <conditionalFormatting sqref="BA85">
    <cfRule type="cellIs" dxfId="2152" priority="318" operator="between">
      <formula>80</formula>
      <formula>120</formula>
    </cfRule>
  </conditionalFormatting>
  <conditionalFormatting sqref="AS79 AW79">
    <cfRule type="cellIs" dxfId="2151" priority="317" operator="greaterThan">
      <formula>20</formula>
    </cfRule>
  </conditionalFormatting>
  <conditionalFormatting sqref="AJ81:AK81 AR81:AU81 AW81 AY81:AZ81">
    <cfRule type="cellIs" dxfId="2150" priority="316" operator="greaterThan">
      <formula>20</formula>
    </cfRule>
  </conditionalFormatting>
  <conditionalFormatting sqref="AL81:AM81 AV81 BA81">
    <cfRule type="cellIs" dxfId="2149" priority="315" operator="between">
      <formula>80</formula>
      <formula>120</formula>
    </cfRule>
  </conditionalFormatting>
  <conditionalFormatting sqref="AK83 AR83:AU83 AW83 AY83:AZ83">
    <cfRule type="cellIs" dxfId="2148" priority="314" operator="greaterThan">
      <formula>20</formula>
    </cfRule>
  </conditionalFormatting>
  <conditionalFormatting sqref="AL83:AM83 AV83 BA83">
    <cfRule type="cellIs" dxfId="2147" priority="313" operator="between">
      <formula>80</formula>
      <formula>120</formula>
    </cfRule>
  </conditionalFormatting>
  <conditionalFormatting sqref="AK82 AR82:AU82 AW82 AY82:AZ82">
    <cfRule type="cellIs" dxfId="2146" priority="312" operator="greaterThan">
      <formula>20</formula>
    </cfRule>
  </conditionalFormatting>
  <conditionalFormatting sqref="AL82:AM82 AV82 BA82">
    <cfRule type="cellIs" dxfId="2145" priority="311" operator="between">
      <formula>80</formula>
      <formula>120</formula>
    </cfRule>
  </conditionalFormatting>
  <conditionalFormatting sqref="AK84 AR84:AS84 AW84 AZ84 AU84">
    <cfRule type="cellIs" dxfId="2144" priority="310" operator="greaterThan">
      <formula>20</formula>
    </cfRule>
  </conditionalFormatting>
  <conditionalFormatting sqref="AL84:AM84 AV84 BA84">
    <cfRule type="cellIs" dxfId="2143" priority="309" operator="between">
      <formula>80</formula>
      <formula>120</formula>
    </cfRule>
  </conditionalFormatting>
  <conditionalFormatting sqref="AV86 BA86">
    <cfRule type="cellIs" dxfId="2142" priority="308" operator="between">
      <formula>80</formula>
      <formula>120</formula>
    </cfRule>
  </conditionalFormatting>
  <conditionalFormatting sqref="AW86 AR86 AK86 AZ86 AU86">
    <cfRule type="cellIs" dxfId="2141" priority="307" operator="greaterThan">
      <formula>20</formula>
    </cfRule>
  </conditionalFormatting>
  <conditionalFormatting sqref="AL86:AM86">
    <cfRule type="cellIs" dxfId="2140" priority="306" operator="between">
      <formula>80</formula>
      <formula>120</formula>
    </cfRule>
  </conditionalFormatting>
  <conditionalFormatting sqref="AV86">
    <cfRule type="cellIs" dxfId="2139" priority="305" operator="between">
      <formula>80</formula>
      <formula>120</formula>
    </cfRule>
  </conditionalFormatting>
  <conditionalFormatting sqref="BA86">
    <cfRule type="cellIs" dxfId="2138" priority="304" operator="between">
      <formula>80</formula>
      <formula>120</formula>
    </cfRule>
  </conditionalFormatting>
  <conditionalFormatting sqref="AK85 AR85:AU85 AW85 AY85:AZ85">
    <cfRule type="cellIs" dxfId="2137" priority="295" operator="greaterThan">
      <formula>20</formula>
    </cfRule>
  </conditionalFormatting>
  <conditionalFormatting sqref="AL85:AM85 AV85 BA85">
    <cfRule type="cellIs" dxfId="2136" priority="294" operator="between">
      <formula>80</formula>
      <formula>120</formula>
    </cfRule>
  </conditionalFormatting>
  <conditionalFormatting sqref="AK82 AR82:AU82 AW82 AY82:AZ82">
    <cfRule type="cellIs" dxfId="2135" priority="303" operator="greaterThan">
      <formula>20</formula>
    </cfRule>
  </conditionalFormatting>
  <conditionalFormatting sqref="AL82:AM82 AV82 BA82">
    <cfRule type="cellIs" dxfId="2134" priority="302" operator="between">
      <formula>80</formula>
      <formula>120</formula>
    </cfRule>
  </conditionalFormatting>
  <conditionalFormatting sqref="AK84 AR84:AS84 AW84 AZ84 AU84">
    <cfRule type="cellIs" dxfId="2133" priority="301" operator="greaterThan">
      <formula>20</formula>
    </cfRule>
  </conditionalFormatting>
  <conditionalFormatting sqref="AL84:AM84 AV84 BA84">
    <cfRule type="cellIs" dxfId="2132" priority="300" operator="between">
      <formula>80</formula>
      <formula>120</formula>
    </cfRule>
  </conditionalFormatting>
  <conditionalFormatting sqref="AJ81:AK81 AR81:AU81 AW81 AY81:AZ81">
    <cfRule type="cellIs" dxfId="2131" priority="299" operator="greaterThan">
      <formula>20</formula>
    </cfRule>
  </conditionalFormatting>
  <conditionalFormatting sqref="AL81:AM81 AV81 BA81">
    <cfRule type="cellIs" dxfId="2130" priority="298" operator="between">
      <formula>80</formula>
      <formula>120</formula>
    </cfRule>
  </conditionalFormatting>
  <conditionalFormatting sqref="AK83 AR83:AU83 AW83 AY83:AZ83">
    <cfRule type="cellIs" dxfId="2129" priority="297" operator="greaterThan">
      <formula>20</formula>
    </cfRule>
  </conditionalFormatting>
  <conditionalFormatting sqref="AL83:AM83 AV83 BA83">
    <cfRule type="cellIs" dxfId="2128" priority="296" operator="between">
      <formula>80</formula>
      <formula>120</formula>
    </cfRule>
  </conditionalFormatting>
  <conditionalFormatting sqref="AV86 BA86">
    <cfRule type="cellIs" dxfId="2127" priority="293" operator="between">
      <formula>80</formula>
      <formula>120</formula>
    </cfRule>
  </conditionalFormatting>
  <conditionalFormatting sqref="AW86 AR86 AK86 AZ86 AU86">
    <cfRule type="cellIs" dxfId="2126" priority="292" operator="greaterThan">
      <formula>20</formula>
    </cfRule>
  </conditionalFormatting>
  <conditionalFormatting sqref="AL86:AM86">
    <cfRule type="cellIs" dxfId="2125" priority="291" operator="between">
      <formula>80</formula>
      <formula>120</formula>
    </cfRule>
  </conditionalFormatting>
  <conditionalFormatting sqref="AV86">
    <cfRule type="cellIs" dxfId="2124" priority="290" operator="between">
      <formula>80</formula>
      <formula>120</formula>
    </cfRule>
  </conditionalFormatting>
  <conditionalFormatting sqref="BA86">
    <cfRule type="cellIs" dxfId="2123" priority="289" operator="between">
      <formula>80</formula>
      <formula>120</formula>
    </cfRule>
  </conditionalFormatting>
  <conditionalFormatting sqref="AJ81:AK81 AR81:AU81 AW81 AY81:AZ81">
    <cfRule type="cellIs" dxfId="2122" priority="278" operator="greaterThan">
      <formula>20</formula>
    </cfRule>
  </conditionalFormatting>
  <conditionalFormatting sqref="AL81:AM81 AV81 BA81">
    <cfRule type="cellIs" dxfId="2121" priority="277" operator="between">
      <formula>80</formula>
      <formula>120</formula>
    </cfRule>
  </conditionalFormatting>
  <conditionalFormatting sqref="AK82 AR82:AU82 AW82 AY82:AZ82">
    <cfRule type="cellIs" dxfId="2120" priority="288" operator="greaterThan">
      <formula>20</formula>
    </cfRule>
  </conditionalFormatting>
  <conditionalFormatting sqref="AL82:AM82 AV82 BA82">
    <cfRule type="cellIs" dxfId="2119" priority="287" operator="between">
      <formula>80</formula>
      <formula>120</formula>
    </cfRule>
  </conditionalFormatting>
  <conditionalFormatting sqref="AK84 AR84:AS84 AW84 AZ84 AU84">
    <cfRule type="cellIs" dxfId="2118" priority="286" operator="greaterThan">
      <formula>20</formula>
    </cfRule>
  </conditionalFormatting>
  <conditionalFormatting sqref="AL84:AM84 AV84 BA84">
    <cfRule type="cellIs" dxfId="2117" priority="285" operator="between">
      <formula>80</formula>
      <formula>120</formula>
    </cfRule>
  </conditionalFormatting>
  <conditionalFormatting sqref="AJ81:AK81 AR81:AU81 AW81 AY81:AZ81">
    <cfRule type="cellIs" dxfId="2116" priority="284" operator="greaterThan">
      <formula>20</formula>
    </cfRule>
  </conditionalFormatting>
  <conditionalFormatting sqref="AL81:AM81 AV81 BA81">
    <cfRule type="cellIs" dxfId="2115" priority="283" operator="between">
      <formula>80</formula>
      <formula>120</formula>
    </cfRule>
  </conditionalFormatting>
  <conditionalFormatting sqref="AK83 AR83:AU83 AW83 AY83:AZ83">
    <cfRule type="cellIs" dxfId="2114" priority="282" operator="greaterThan">
      <formula>20</formula>
    </cfRule>
  </conditionalFormatting>
  <conditionalFormatting sqref="AL83:AM83 AV83 BA83">
    <cfRule type="cellIs" dxfId="2113" priority="281" operator="between">
      <formula>80</formula>
      <formula>120</formula>
    </cfRule>
  </conditionalFormatting>
  <conditionalFormatting sqref="AK85 AR85:AU85 AW85 AY85:AZ85">
    <cfRule type="cellIs" dxfId="2112" priority="280" operator="greaterThan">
      <formula>20</formula>
    </cfRule>
  </conditionalFormatting>
  <conditionalFormatting sqref="AL85:AM85 AV85 BA85">
    <cfRule type="cellIs" dxfId="2111" priority="279" operator="between">
      <formula>80</formula>
      <formula>120</formula>
    </cfRule>
  </conditionalFormatting>
  <conditionalFormatting sqref="AK83 AR83:AU83 AW83 AY83:AZ83">
    <cfRule type="cellIs" dxfId="2110" priority="276" operator="greaterThan">
      <formula>20</formula>
    </cfRule>
  </conditionalFormatting>
  <conditionalFormatting sqref="AL83:AM83 AV83 BA83">
    <cfRule type="cellIs" dxfId="2109" priority="275" operator="between">
      <formula>80</formula>
      <formula>120</formula>
    </cfRule>
  </conditionalFormatting>
  <conditionalFormatting sqref="AK85 AR85:AU85 AW85 AY85:AZ85">
    <cfRule type="cellIs" dxfId="2108" priority="274" operator="greaterThan">
      <formula>20</formula>
    </cfRule>
  </conditionalFormatting>
  <conditionalFormatting sqref="AL85:AM85 AV85 BA85">
    <cfRule type="cellIs" dxfId="2107" priority="273" operator="between">
      <formula>80</formula>
      <formula>120</formula>
    </cfRule>
  </conditionalFormatting>
  <conditionalFormatting sqref="AK82 AR82:AU82 AW82 AY82:AZ82">
    <cfRule type="cellIs" dxfId="2106" priority="272" operator="greaterThan">
      <formula>20</formula>
    </cfRule>
  </conditionalFormatting>
  <conditionalFormatting sqref="AL82:AM82 AV82 BA82">
    <cfRule type="cellIs" dxfId="2105" priority="271" operator="between">
      <formula>80</formula>
      <formula>120</formula>
    </cfRule>
  </conditionalFormatting>
  <conditionalFormatting sqref="AK84 AR84:AS84 AW84 AZ84 AU84">
    <cfRule type="cellIs" dxfId="2104" priority="270" operator="greaterThan">
      <formula>20</formula>
    </cfRule>
  </conditionalFormatting>
  <conditionalFormatting sqref="AL84:AM84 AV84 BA84">
    <cfRule type="cellIs" dxfId="2103" priority="269" operator="between">
      <formula>80</formula>
      <formula>120</formula>
    </cfRule>
  </conditionalFormatting>
  <conditionalFormatting sqref="AK86 AR86 AW86 AZ86 AU86">
    <cfRule type="cellIs" dxfId="2102" priority="268" operator="greaterThan">
      <formula>20</formula>
    </cfRule>
  </conditionalFormatting>
  <conditionalFormatting sqref="AL86:AM86 AV86 BA86">
    <cfRule type="cellIs" dxfId="2101" priority="267" operator="between">
      <formula>80</formula>
      <formula>120</formula>
    </cfRule>
  </conditionalFormatting>
  <conditionalFormatting sqref="AW80 AS80:AU80 AY80:AZ80">
    <cfRule type="cellIs" dxfId="2100" priority="266" operator="greaterThan">
      <formula>20</formula>
    </cfRule>
  </conditionalFormatting>
  <conditionalFormatting sqref="AV80 BA80">
    <cfRule type="cellIs" dxfId="2099" priority="265" operator="between">
      <formula>80</formula>
      <formula>120</formula>
    </cfRule>
  </conditionalFormatting>
  <conditionalFormatting sqref="BA40">
    <cfRule type="cellIs" dxfId="2098" priority="264" operator="between">
      <formula>80</formula>
      <formula>120</formula>
    </cfRule>
  </conditionalFormatting>
  <conditionalFormatting sqref="AK39">
    <cfRule type="cellIs" dxfId="2097" priority="263" operator="greaterThan">
      <formula>20</formula>
    </cfRule>
  </conditionalFormatting>
  <conditionalFormatting sqref="AL39:AM39">
    <cfRule type="cellIs" dxfId="2096" priority="262" operator="between">
      <formula>80</formula>
      <formula>120</formula>
    </cfRule>
  </conditionalFormatting>
  <conditionalFormatting sqref="AK41">
    <cfRule type="cellIs" dxfId="2095" priority="261" operator="greaterThan">
      <formula>20</formula>
    </cfRule>
  </conditionalFormatting>
  <conditionalFormatting sqref="AL41:AM41">
    <cfRule type="cellIs" dxfId="2094" priority="260" operator="between">
      <formula>80</formula>
      <formula>120</formula>
    </cfRule>
  </conditionalFormatting>
  <conditionalFormatting sqref="AW37">
    <cfRule type="cellIs" dxfId="2093" priority="259" operator="greaterThan">
      <formula>20</formula>
    </cfRule>
  </conditionalFormatting>
  <conditionalFormatting sqref="AW43 AR43 AK43 AJ46:AK46 AR45:AR56 AW45:AW67 AT46:AU46 AU43 AY46:AZ46 AZ43 AK45 AJ48:AK51 AT48:AU49 AU45 AT51:AU51 AU50 AT53:AU53 AU52 AT55:AU56 AU54 AZ45 AY48:AZ49 AY51:AZ51 AZ50 AY53:AZ53 AZ52 AY55:AZ56 AZ54 AJ53:AK53 AK52 AJ55:AK56 AK54">
    <cfRule type="cellIs" dxfId="2092" priority="258" operator="greaterThan">
      <formula>20</formula>
    </cfRule>
  </conditionalFormatting>
  <conditionalFormatting sqref="AV43 BA43 AL43:AM43 AL46:AM56 AV46:AV56 BA47:BA56">
    <cfRule type="cellIs" dxfId="2091" priority="257" operator="between">
      <formula>80</formula>
      <formula>120</formula>
    </cfRule>
  </conditionalFormatting>
  <conditionalFormatting sqref="AJ44:AK44 AR44 AW44 AT44:AU44 AY44:AZ44">
    <cfRule type="cellIs" dxfId="2090" priority="254" operator="greaterThan">
      <formula>20</formula>
    </cfRule>
  </conditionalFormatting>
  <conditionalFormatting sqref="AL44:AM44 BA44 AV44">
    <cfRule type="cellIs" dxfId="2089" priority="253" operator="between">
      <formula>80</formula>
      <formula>120</formula>
    </cfRule>
  </conditionalFormatting>
  <conditionalFormatting sqref="AW42 AR42 AJ42:AK42 AT42:AU42 AY42:AZ42">
    <cfRule type="cellIs" dxfId="2088" priority="256" operator="greaterThan">
      <formula>20</formula>
    </cfRule>
  </conditionalFormatting>
  <conditionalFormatting sqref="AV42 BA42 AL42:AM42">
    <cfRule type="cellIs" dxfId="2087" priority="255" operator="between">
      <formula>80</formula>
      <formula>120</formula>
    </cfRule>
  </conditionalFormatting>
  <conditionalFormatting sqref="AJ40:AK40 AR40 AW40 AT40:AU40 AY40:AZ40">
    <cfRule type="cellIs" dxfId="2086" priority="252" operator="greaterThan">
      <formula>20</formula>
    </cfRule>
  </conditionalFormatting>
  <conditionalFormatting sqref="AL40:AM40 AV40">
    <cfRule type="cellIs" dxfId="2085" priority="251" operator="between">
      <formula>80</formula>
      <formula>120</formula>
    </cfRule>
  </conditionalFormatting>
  <conditionalFormatting sqref="AW74">
    <cfRule type="cellIs" dxfId="2084" priority="250" operator="greaterThan">
      <formula>20</formula>
    </cfRule>
  </conditionalFormatting>
  <conditionalFormatting sqref="AW76 AW78">
    <cfRule type="cellIs" dxfId="2083" priority="249" operator="greaterThan">
      <formula>20</formula>
    </cfRule>
  </conditionalFormatting>
  <conditionalFormatting sqref="AW77">
    <cfRule type="cellIs" dxfId="2082" priority="247" operator="greaterThan">
      <formula>20</formula>
    </cfRule>
  </conditionalFormatting>
  <conditionalFormatting sqref="AW75">
    <cfRule type="cellIs" dxfId="2081" priority="248" operator="greaterThan">
      <formula>20</formula>
    </cfRule>
  </conditionalFormatting>
  <conditionalFormatting sqref="AW73">
    <cfRule type="cellIs" dxfId="2080" priority="246" operator="greaterThan">
      <formula>20</formula>
    </cfRule>
  </conditionalFormatting>
  <conditionalFormatting sqref="AU35">
    <cfRule type="cellIs" dxfId="2079" priority="245" operator="greaterThan">
      <formula>20</formula>
    </cfRule>
  </conditionalFormatting>
  <conditionalFormatting sqref="AZ35">
    <cfRule type="cellIs" dxfId="2078" priority="244" operator="greaterThan">
      <formula>20</formula>
    </cfRule>
  </conditionalFormatting>
  <conditionalFormatting sqref="AL35:AM35">
    <cfRule type="cellIs" dxfId="2077" priority="243" operator="between">
      <formula>80</formula>
      <formula>120</formula>
    </cfRule>
  </conditionalFormatting>
  <conditionalFormatting sqref="AV35">
    <cfRule type="cellIs" dxfId="2076" priority="242" operator="between">
      <formula>80</formula>
      <formula>120</formula>
    </cfRule>
  </conditionalFormatting>
  <conditionalFormatting sqref="AV35">
    <cfRule type="cellIs" dxfId="2075" priority="241" operator="between">
      <formula>80</formula>
      <formula>120</formula>
    </cfRule>
  </conditionalFormatting>
  <conditionalFormatting sqref="BA35">
    <cfRule type="cellIs" dxfId="2074" priority="240" operator="between">
      <formula>80</formula>
      <formula>120</formula>
    </cfRule>
  </conditionalFormatting>
  <conditionalFormatting sqref="BA35">
    <cfRule type="cellIs" dxfId="2073" priority="239" operator="between">
      <formula>80</formula>
      <formula>120</formula>
    </cfRule>
  </conditionalFormatting>
  <conditionalFormatting sqref="AU37">
    <cfRule type="cellIs" dxfId="2072" priority="238" operator="greaterThan">
      <formula>20</formula>
    </cfRule>
  </conditionalFormatting>
  <conditionalFormatting sqref="AZ37">
    <cfRule type="cellIs" dxfId="2071" priority="237" operator="greaterThan">
      <formula>20</formula>
    </cfRule>
  </conditionalFormatting>
  <conditionalFormatting sqref="AW68:AW71">
    <cfRule type="cellIs" dxfId="2070" priority="236" operator="greaterThan">
      <formula>20</formula>
    </cfRule>
  </conditionalFormatting>
  <conditionalFormatting sqref="AW70">
    <cfRule type="cellIs" dxfId="2069" priority="235" operator="greaterThan">
      <formula>20</formula>
    </cfRule>
  </conditionalFormatting>
  <conditionalFormatting sqref="AL45:AM45">
    <cfRule type="cellIs" dxfId="2068" priority="234" operator="between">
      <formula>80</formula>
      <formula>120</formula>
    </cfRule>
  </conditionalFormatting>
  <conditionalFormatting sqref="AK47">
    <cfRule type="cellIs" dxfId="2067" priority="233" operator="greaterThan">
      <formula>20</formula>
    </cfRule>
  </conditionalFormatting>
  <conditionalFormatting sqref="AJ82:AJ83 AJ85 AJ87">
    <cfRule type="cellIs" dxfId="2066" priority="232" operator="greaterThan">
      <formula>20</formula>
    </cfRule>
  </conditionalFormatting>
  <conditionalFormatting sqref="AR73 AR57:AR71 AJ58:AK58 AK71 AK57 AJ60:AK60 AK59 AJ62:AK62 AK61 AJ64:AK64 AK63 AJ66:AK66 AK65 AJ68:AK68 AK67 AJ70:AK70 AK69">
    <cfRule type="cellIs" dxfId="2065" priority="231" operator="greaterThan">
      <formula>20</formula>
    </cfRule>
  </conditionalFormatting>
  <conditionalFormatting sqref="AL57:AM66 AL70:AM71 AL68:AM68">
    <cfRule type="cellIs" dxfId="2064" priority="230" operator="between">
      <formula>80</formula>
      <formula>120</formula>
    </cfRule>
  </conditionalFormatting>
  <conditionalFormatting sqref="AK71">
    <cfRule type="cellIs" dxfId="2063" priority="229" operator="greaterThan">
      <formula>20</formula>
    </cfRule>
  </conditionalFormatting>
  <conditionalFormatting sqref="AL71:AM71">
    <cfRule type="cellIs" dxfId="2062" priority="228" operator="between">
      <formula>80</formula>
      <formula>120</formula>
    </cfRule>
  </conditionalFormatting>
  <conditionalFormatting sqref="AK73">
    <cfRule type="cellIs" dxfId="2061" priority="227" operator="greaterThan">
      <formula>20</formula>
    </cfRule>
  </conditionalFormatting>
  <conditionalFormatting sqref="AL73:AM73">
    <cfRule type="cellIs" dxfId="2060" priority="226" operator="between">
      <formula>80</formula>
      <formula>120</formula>
    </cfRule>
  </conditionalFormatting>
  <conditionalFormatting sqref="AR75 AK75 AJ78:AK78 AR77:AR80 AK77 AJ80:AK80">
    <cfRule type="cellIs" dxfId="2059" priority="225" operator="greaterThan">
      <formula>20</formula>
    </cfRule>
  </conditionalFormatting>
  <conditionalFormatting sqref="AL75:AM75 AL78:AM80">
    <cfRule type="cellIs" dxfId="2058" priority="224" operator="between">
      <formula>80</formula>
      <formula>120</formula>
    </cfRule>
  </conditionalFormatting>
  <conditionalFormatting sqref="AJ76:AK76 AR76">
    <cfRule type="cellIs" dxfId="2057" priority="221" operator="greaterThan">
      <formula>20</formula>
    </cfRule>
  </conditionalFormatting>
  <conditionalFormatting sqref="AL76:AM76">
    <cfRule type="cellIs" dxfId="2056" priority="220" operator="between">
      <formula>80</formula>
      <formula>120</formula>
    </cfRule>
  </conditionalFormatting>
  <conditionalFormatting sqref="AR74 AJ74:AK74">
    <cfRule type="cellIs" dxfId="2055" priority="223" operator="greaterThan">
      <formula>20</formula>
    </cfRule>
  </conditionalFormatting>
  <conditionalFormatting sqref="AL74:AM74">
    <cfRule type="cellIs" dxfId="2054" priority="222" operator="between">
      <formula>80</formula>
      <formula>120</formula>
    </cfRule>
  </conditionalFormatting>
  <conditionalFormatting sqref="AJ72:AK72 AR72">
    <cfRule type="cellIs" dxfId="2053" priority="219" operator="greaterThan">
      <formula>20</formula>
    </cfRule>
  </conditionalFormatting>
  <conditionalFormatting sqref="AL72:AM72">
    <cfRule type="cellIs" dxfId="2052" priority="218" operator="between">
      <formula>80</formula>
      <formula>120</formula>
    </cfRule>
  </conditionalFormatting>
  <conditionalFormatting sqref="AL67:AM67">
    <cfRule type="cellIs" dxfId="2051" priority="217" operator="between">
      <formula>80</formula>
      <formula>120</formula>
    </cfRule>
  </conditionalFormatting>
  <conditionalFormatting sqref="AM77">
    <cfRule type="cellIs" dxfId="2050" priority="216" operator="between">
      <formula>80</formula>
      <formula>120</formula>
    </cfRule>
  </conditionalFormatting>
  <conditionalFormatting sqref="AK79">
    <cfRule type="cellIs" dxfId="2049" priority="215" operator="greaterThan">
      <formula>20</formula>
    </cfRule>
  </conditionalFormatting>
  <conditionalFormatting sqref="AU47">
    <cfRule type="cellIs" dxfId="2048" priority="214" operator="greaterThan">
      <formula>20</formula>
    </cfRule>
  </conditionalFormatting>
  <conditionalFormatting sqref="AV45">
    <cfRule type="cellIs" dxfId="2047" priority="213" operator="between">
      <formula>80</formula>
      <formula>120</formula>
    </cfRule>
  </conditionalFormatting>
  <conditionalFormatting sqref="AV45">
    <cfRule type="cellIs" dxfId="2046" priority="212" operator="between">
      <formula>80</formula>
      <formula>120</formula>
    </cfRule>
  </conditionalFormatting>
  <conditionalFormatting sqref="AT82 AT50">
    <cfRule type="cellIs" dxfId="2045" priority="211" operator="greaterThan">
      <formula>20</formula>
    </cfRule>
  </conditionalFormatting>
  <conditionalFormatting sqref="AT50">
    <cfRule type="cellIs" dxfId="2044" priority="210" operator="greaterThan">
      <formula>20</formula>
    </cfRule>
  </conditionalFormatting>
  <conditionalFormatting sqref="AT68:AU68 AT58:AU58 AT70:AU70 AU73 AU57 AT60:AU60 AU59 AT62:AU62 AU61 AT64:AU64 AU63 AT66:AU66 AU65 AU71">
    <cfRule type="cellIs" dxfId="2043" priority="209" operator="greaterThan">
      <formula>20</formula>
    </cfRule>
  </conditionalFormatting>
  <conditionalFormatting sqref="AV73 AV57:AV66 AV70:AV71 AV68">
    <cfRule type="cellIs" dxfId="2042" priority="208" operator="between">
      <formula>80</formula>
      <formula>120</formula>
    </cfRule>
  </conditionalFormatting>
  <conditionalFormatting sqref="AT78 AU75">
    <cfRule type="cellIs" dxfId="2041" priority="207" operator="greaterThan">
      <formula>20</formula>
    </cfRule>
  </conditionalFormatting>
  <conditionalFormatting sqref="AV75">
    <cfRule type="cellIs" dxfId="2040" priority="206" operator="between">
      <formula>80</formula>
      <formula>120</formula>
    </cfRule>
  </conditionalFormatting>
  <conditionalFormatting sqref="AT76:AU76">
    <cfRule type="cellIs" dxfId="2039" priority="203" operator="greaterThan">
      <formula>20</formula>
    </cfRule>
  </conditionalFormatting>
  <conditionalFormatting sqref="AV76">
    <cfRule type="cellIs" dxfId="2038" priority="202" operator="between">
      <formula>80</formula>
      <formula>120</formula>
    </cfRule>
  </conditionalFormatting>
  <conditionalFormatting sqref="AT74:AU74">
    <cfRule type="cellIs" dxfId="2037" priority="205" operator="greaterThan">
      <formula>20</formula>
    </cfRule>
  </conditionalFormatting>
  <conditionalFormatting sqref="AV74">
    <cfRule type="cellIs" dxfId="2036" priority="204" operator="between">
      <formula>80</formula>
      <formula>120</formula>
    </cfRule>
  </conditionalFormatting>
  <conditionalFormatting sqref="AT72:AU72">
    <cfRule type="cellIs" dxfId="2035" priority="201" operator="greaterThan">
      <formula>20</formula>
    </cfRule>
  </conditionalFormatting>
  <conditionalFormatting sqref="AV72">
    <cfRule type="cellIs" dxfId="2034" priority="200" operator="between">
      <formula>80</formula>
      <formula>120</formula>
    </cfRule>
  </conditionalFormatting>
  <conditionalFormatting sqref="AU67">
    <cfRule type="cellIs" dxfId="2033" priority="199" operator="greaterThan">
      <formula>20</formula>
    </cfRule>
  </conditionalFormatting>
  <conditionalFormatting sqref="AV67">
    <cfRule type="cellIs" dxfId="2032" priority="198" operator="between">
      <formula>80</formula>
      <formula>120</formula>
    </cfRule>
  </conditionalFormatting>
  <conditionalFormatting sqref="AV67">
    <cfRule type="cellIs" dxfId="2031" priority="197" operator="between">
      <formula>80</formula>
      <formula>120</formula>
    </cfRule>
  </conditionalFormatting>
  <conditionalFormatting sqref="AU69">
    <cfRule type="cellIs" dxfId="2030" priority="196" operator="greaterThan">
      <formula>20</formula>
    </cfRule>
  </conditionalFormatting>
  <conditionalFormatting sqref="AY50">
    <cfRule type="cellIs" dxfId="2029" priority="195" operator="greaterThan">
      <formula>20</formula>
    </cfRule>
  </conditionalFormatting>
  <conditionalFormatting sqref="AY50">
    <cfRule type="cellIs" dxfId="2028" priority="194" operator="greaterThan">
      <formula>20</formula>
    </cfRule>
  </conditionalFormatting>
  <conditionalFormatting sqref="AY82">
    <cfRule type="cellIs" dxfId="2027" priority="193" operator="greaterThan">
      <formula>20</formula>
    </cfRule>
  </conditionalFormatting>
  <conditionalFormatting sqref="AZ47">
    <cfRule type="cellIs" dxfId="2026" priority="192" operator="greaterThan">
      <formula>20</formula>
    </cfRule>
  </conditionalFormatting>
  <conditionalFormatting sqref="BA46">
    <cfRule type="cellIs" dxfId="2025" priority="191" operator="between">
      <formula>80</formula>
      <formula>120</formula>
    </cfRule>
  </conditionalFormatting>
  <conditionalFormatting sqref="BA46">
    <cfRule type="cellIs" dxfId="2024" priority="190" operator="between">
      <formula>80</formula>
      <formula>120</formula>
    </cfRule>
  </conditionalFormatting>
  <conditionalFormatting sqref="BA45">
    <cfRule type="cellIs" dxfId="2023" priority="189" operator="between">
      <formula>80</formula>
      <formula>120</formula>
    </cfRule>
  </conditionalFormatting>
  <conditionalFormatting sqref="BA45">
    <cfRule type="cellIs" dxfId="2022" priority="188" operator="between">
      <formula>80</formula>
      <formula>120</formula>
    </cfRule>
  </conditionalFormatting>
  <conditionalFormatting sqref="AY68:AZ68 AY58:AZ58 AY70:AZ70 AZ73 AZ57 AY60:AZ60 AZ59 AY62:AZ62 AZ61 AY64:AZ64 AZ63 AY66:AZ66 AZ65 AZ71">
    <cfRule type="cellIs" dxfId="2021" priority="187" operator="greaterThan">
      <formula>20</formula>
    </cfRule>
  </conditionalFormatting>
  <conditionalFormatting sqref="BA73 BA57:BA66 BA70:BA71 BA68">
    <cfRule type="cellIs" dxfId="2020" priority="186" operator="between">
      <formula>80</formula>
      <formula>120</formula>
    </cfRule>
  </conditionalFormatting>
  <conditionalFormatting sqref="BA72">
    <cfRule type="cellIs" dxfId="2019" priority="185" operator="between">
      <formula>80</formula>
      <formula>120</formula>
    </cfRule>
  </conditionalFormatting>
  <conditionalFormatting sqref="AY78 AZ75">
    <cfRule type="cellIs" dxfId="2018" priority="184" operator="greaterThan">
      <formula>20</formula>
    </cfRule>
  </conditionalFormatting>
  <conditionalFormatting sqref="BA75">
    <cfRule type="cellIs" dxfId="2017" priority="183" operator="between">
      <formula>80</formula>
      <formula>120</formula>
    </cfRule>
  </conditionalFormatting>
  <conditionalFormatting sqref="AY76:AZ76">
    <cfRule type="cellIs" dxfId="2016" priority="180" operator="greaterThan">
      <formula>20</formula>
    </cfRule>
  </conditionalFormatting>
  <conditionalFormatting sqref="BA76">
    <cfRule type="cellIs" dxfId="2015" priority="179" operator="between">
      <formula>80</formula>
      <formula>120</formula>
    </cfRule>
  </conditionalFormatting>
  <conditionalFormatting sqref="AY74:AZ74">
    <cfRule type="cellIs" dxfId="2014" priority="182" operator="greaterThan">
      <formula>20</formula>
    </cfRule>
  </conditionalFormatting>
  <conditionalFormatting sqref="BA74">
    <cfRule type="cellIs" dxfId="2013" priority="181" operator="between">
      <formula>80</formula>
      <formula>120</formula>
    </cfRule>
  </conditionalFormatting>
  <conditionalFormatting sqref="AY72:AZ72">
    <cfRule type="cellIs" dxfId="2012" priority="178" operator="greaterThan">
      <formula>20</formula>
    </cfRule>
  </conditionalFormatting>
  <conditionalFormatting sqref="AZ67">
    <cfRule type="cellIs" dxfId="2011" priority="177" operator="greaterThan">
      <formula>20</formula>
    </cfRule>
  </conditionalFormatting>
  <conditionalFormatting sqref="BA67">
    <cfRule type="cellIs" dxfId="2010" priority="176" operator="between">
      <formula>80</formula>
      <formula>120</formula>
    </cfRule>
  </conditionalFormatting>
  <conditionalFormatting sqref="BA67">
    <cfRule type="cellIs" dxfId="2009" priority="175" operator="between">
      <formula>80</formula>
      <formula>120</formula>
    </cfRule>
  </conditionalFormatting>
  <conditionalFormatting sqref="AZ69">
    <cfRule type="cellIs" dxfId="2008" priority="174" operator="greaterThan">
      <formula>20</formula>
    </cfRule>
  </conditionalFormatting>
  <conditionalFormatting sqref="AO36:AP36 AN80:AP81 AN79 AO26:AP26 AO38:AP38 AP41 AN83:AP83 AN82 AP82 AP25 AO28:AP28 AP27 AO30:AP30 AP29 AO32:AP32 AP31 AO34:AP34 AP33 AP39">
    <cfRule type="cellIs" dxfId="2007" priority="173" operator="greaterThan">
      <formula>20</formula>
    </cfRule>
  </conditionalFormatting>
  <conditionalFormatting sqref="AQ41 AQ25:AQ34 AQ80:AQ83 AQ38:AQ39 AQ36">
    <cfRule type="cellIs" dxfId="2006" priority="172" operator="between">
      <formula>80</formula>
      <formula>120</formula>
    </cfRule>
  </conditionalFormatting>
  <conditionalFormatting sqref="AQ84">
    <cfRule type="cellIs" dxfId="2005" priority="171" operator="between">
      <formula>80</formula>
      <formula>120</formula>
    </cfRule>
  </conditionalFormatting>
  <conditionalFormatting sqref="AN84 AP84">
    <cfRule type="cellIs" dxfId="2004" priority="170" operator="greaterThan">
      <formula>20</formula>
    </cfRule>
  </conditionalFormatting>
  <conditionalFormatting sqref="AQ84">
    <cfRule type="cellIs" dxfId="2003" priority="169" operator="between">
      <formula>80</formula>
      <formula>120</formula>
    </cfRule>
  </conditionalFormatting>
  <conditionalFormatting sqref="AN80:AP80">
    <cfRule type="cellIs" dxfId="2002" priority="168" operator="greaterThan">
      <formula>20</formula>
    </cfRule>
  </conditionalFormatting>
  <conditionalFormatting sqref="AQ80">
    <cfRule type="cellIs" dxfId="2001" priority="167" operator="between">
      <formula>80</formula>
      <formula>120</formula>
    </cfRule>
  </conditionalFormatting>
  <conditionalFormatting sqref="AN82 AP82">
    <cfRule type="cellIs" dxfId="2000" priority="166" operator="greaterThan">
      <formula>20</formula>
    </cfRule>
  </conditionalFormatting>
  <conditionalFormatting sqref="AQ82">
    <cfRule type="cellIs" dxfId="1999" priority="165" operator="between">
      <formula>80</formula>
      <formula>120</formula>
    </cfRule>
  </conditionalFormatting>
  <conditionalFormatting sqref="AP86">
    <cfRule type="cellIs" dxfId="1998" priority="164" operator="greaterThan">
      <formula>20</formula>
    </cfRule>
  </conditionalFormatting>
  <conditionalFormatting sqref="AQ86">
    <cfRule type="cellIs" dxfId="1997" priority="163" operator="between">
      <formula>80</formula>
      <formula>120</formula>
    </cfRule>
  </conditionalFormatting>
  <conditionalFormatting sqref="AN88:AP88">
    <cfRule type="cellIs" dxfId="1996" priority="162" operator="greaterThan">
      <formula>20</formula>
    </cfRule>
  </conditionalFormatting>
  <conditionalFormatting sqref="AQ88">
    <cfRule type="cellIs" dxfId="1995" priority="161" operator="between">
      <formula>80</formula>
      <formula>120</formula>
    </cfRule>
  </conditionalFormatting>
  <conditionalFormatting sqref="AN81:AP81">
    <cfRule type="cellIs" dxfId="1994" priority="160" operator="greaterThan">
      <formula>20</formula>
    </cfRule>
  </conditionalFormatting>
  <conditionalFormatting sqref="AQ81">
    <cfRule type="cellIs" dxfId="1993" priority="159" operator="between">
      <formula>80</formula>
      <formula>120</formula>
    </cfRule>
  </conditionalFormatting>
  <conditionalFormatting sqref="AN83:AP83">
    <cfRule type="cellIs" dxfId="1992" priority="158" operator="greaterThan">
      <formula>20</formula>
    </cfRule>
  </conditionalFormatting>
  <conditionalFormatting sqref="AQ83">
    <cfRule type="cellIs" dxfId="1991" priority="157" operator="between">
      <formula>80</formula>
      <formula>120</formula>
    </cfRule>
  </conditionalFormatting>
  <conditionalFormatting sqref="AQ85">
    <cfRule type="cellIs" dxfId="1990" priority="156" operator="between">
      <formula>80</formula>
      <formula>120</formula>
    </cfRule>
  </conditionalFormatting>
  <conditionalFormatting sqref="AN85:AP85">
    <cfRule type="cellIs" dxfId="1989" priority="155" operator="greaterThan">
      <formula>20</formula>
    </cfRule>
  </conditionalFormatting>
  <conditionalFormatting sqref="AQ85">
    <cfRule type="cellIs" dxfId="1988" priority="154" operator="between">
      <formula>80</formula>
      <formula>120</formula>
    </cfRule>
  </conditionalFormatting>
  <conditionalFormatting sqref="AN84 AP84">
    <cfRule type="cellIs" dxfId="1987" priority="143" operator="greaterThan">
      <formula>20</formula>
    </cfRule>
  </conditionalFormatting>
  <conditionalFormatting sqref="AQ84">
    <cfRule type="cellIs" dxfId="1986" priority="142" operator="between">
      <formula>80</formula>
      <formula>120</formula>
    </cfRule>
  </conditionalFormatting>
  <conditionalFormatting sqref="AN81:AP81">
    <cfRule type="cellIs" dxfId="1985" priority="153" operator="greaterThan">
      <formula>20</formula>
    </cfRule>
  </conditionalFormatting>
  <conditionalFormatting sqref="AQ81">
    <cfRule type="cellIs" dxfId="1984" priority="152" operator="between">
      <formula>80</formula>
      <formula>120</formula>
    </cfRule>
  </conditionalFormatting>
  <conditionalFormatting sqref="AN83:AP83">
    <cfRule type="cellIs" dxfId="1983" priority="151" operator="greaterThan">
      <formula>20</formula>
    </cfRule>
  </conditionalFormatting>
  <conditionalFormatting sqref="AQ83">
    <cfRule type="cellIs" dxfId="1982" priority="150" operator="between">
      <formula>80</formula>
      <formula>120</formula>
    </cfRule>
  </conditionalFormatting>
  <conditionalFormatting sqref="AN87:AP87">
    <cfRule type="cellIs" dxfId="1981" priority="149" operator="greaterThan">
      <formula>20</formula>
    </cfRule>
  </conditionalFormatting>
  <conditionalFormatting sqref="AQ87">
    <cfRule type="cellIs" dxfId="1980" priority="148" operator="between">
      <formula>80</formula>
      <formula>120</formula>
    </cfRule>
  </conditionalFormatting>
  <conditionalFormatting sqref="AN80:AP80">
    <cfRule type="cellIs" dxfId="1979" priority="147" operator="greaterThan">
      <formula>20</formula>
    </cfRule>
  </conditionalFormatting>
  <conditionalFormatting sqref="AQ80">
    <cfRule type="cellIs" dxfId="1978" priority="146" operator="between">
      <formula>80</formula>
      <formula>120</formula>
    </cfRule>
  </conditionalFormatting>
  <conditionalFormatting sqref="AN82 AP82">
    <cfRule type="cellIs" dxfId="1977" priority="145" operator="greaterThan">
      <formula>20</formula>
    </cfRule>
  </conditionalFormatting>
  <conditionalFormatting sqref="AQ82">
    <cfRule type="cellIs" dxfId="1976" priority="144" operator="between">
      <formula>80</formula>
      <formula>120</formula>
    </cfRule>
  </conditionalFormatting>
  <conditionalFormatting sqref="AQ85">
    <cfRule type="cellIs" dxfId="1975" priority="141" operator="between">
      <formula>80</formula>
      <formula>120</formula>
    </cfRule>
  </conditionalFormatting>
  <conditionalFormatting sqref="AN85:AP85">
    <cfRule type="cellIs" dxfId="1974" priority="140" operator="greaterThan">
      <formula>20</formula>
    </cfRule>
  </conditionalFormatting>
  <conditionalFormatting sqref="AQ85">
    <cfRule type="cellIs" dxfId="1973" priority="139" operator="between">
      <formula>80</formula>
      <formula>120</formula>
    </cfRule>
  </conditionalFormatting>
  <conditionalFormatting sqref="AN80:AP80">
    <cfRule type="cellIs" dxfId="1972" priority="128" operator="greaterThan">
      <formula>20</formula>
    </cfRule>
  </conditionalFormatting>
  <conditionalFormatting sqref="AQ80">
    <cfRule type="cellIs" dxfId="1971" priority="127" operator="between">
      <formula>80</formula>
      <formula>120</formula>
    </cfRule>
  </conditionalFormatting>
  <conditionalFormatting sqref="AN81:AP81">
    <cfRule type="cellIs" dxfId="1970" priority="138" operator="greaterThan">
      <formula>20</formula>
    </cfRule>
  </conditionalFormatting>
  <conditionalFormatting sqref="AQ81">
    <cfRule type="cellIs" dxfId="1969" priority="137" operator="between">
      <formula>80</formula>
      <formula>120</formula>
    </cfRule>
  </conditionalFormatting>
  <conditionalFormatting sqref="AN83:AP83">
    <cfRule type="cellIs" dxfId="1968" priority="136" operator="greaterThan">
      <formula>20</formula>
    </cfRule>
  </conditionalFormatting>
  <conditionalFormatting sqref="AQ83">
    <cfRule type="cellIs" dxfId="1967" priority="135" operator="between">
      <formula>80</formula>
      <formula>120</formula>
    </cfRule>
  </conditionalFormatting>
  <conditionalFormatting sqref="AN80:AP80">
    <cfRule type="cellIs" dxfId="1966" priority="134" operator="greaterThan">
      <formula>20</formula>
    </cfRule>
  </conditionalFormatting>
  <conditionalFormatting sqref="AQ80">
    <cfRule type="cellIs" dxfId="1965" priority="133" operator="between">
      <formula>80</formula>
      <formula>120</formula>
    </cfRule>
  </conditionalFormatting>
  <conditionalFormatting sqref="AN82 AP82">
    <cfRule type="cellIs" dxfId="1964" priority="132" operator="greaterThan">
      <formula>20</formula>
    </cfRule>
  </conditionalFormatting>
  <conditionalFormatting sqref="AQ82">
    <cfRule type="cellIs" dxfId="1963" priority="131" operator="between">
      <formula>80</formula>
      <formula>120</formula>
    </cfRule>
  </conditionalFormatting>
  <conditionalFormatting sqref="AN84 AP84">
    <cfRule type="cellIs" dxfId="1962" priority="130" operator="greaterThan">
      <formula>20</formula>
    </cfRule>
  </conditionalFormatting>
  <conditionalFormatting sqref="AQ84">
    <cfRule type="cellIs" dxfId="1961" priority="129" operator="between">
      <formula>80</formula>
      <formula>120</formula>
    </cfRule>
  </conditionalFormatting>
  <conditionalFormatting sqref="AN82 AP82">
    <cfRule type="cellIs" dxfId="1960" priority="126" operator="greaterThan">
      <formula>20</formula>
    </cfRule>
  </conditionalFormatting>
  <conditionalFormatting sqref="AQ82">
    <cfRule type="cellIs" dxfId="1959" priority="125" operator="between">
      <formula>80</formula>
      <formula>120</formula>
    </cfRule>
  </conditionalFormatting>
  <conditionalFormatting sqref="AN84 AP84">
    <cfRule type="cellIs" dxfId="1958" priority="124" operator="greaterThan">
      <formula>20</formula>
    </cfRule>
  </conditionalFormatting>
  <conditionalFormatting sqref="AQ84">
    <cfRule type="cellIs" dxfId="1957" priority="123" operator="between">
      <formula>80</formula>
      <formula>120</formula>
    </cfRule>
  </conditionalFormatting>
  <conditionalFormatting sqref="AN81:AP81">
    <cfRule type="cellIs" dxfId="1956" priority="122" operator="greaterThan">
      <formula>20</formula>
    </cfRule>
  </conditionalFormatting>
  <conditionalFormatting sqref="AQ81">
    <cfRule type="cellIs" dxfId="1955" priority="121" operator="between">
      <formula>80</formula>
      <formula>120</formula>
    </cfRule>
  </conditionalFormatting>
  <conditionalFormatting sqref="AN83:AP83">
    <cfRule type="cellIs" dxfId="1954" priority="120" operator="greaterThan">
      <formula>20</formula>
    </cfRule>
  </conditionalFormatting>
  <conditionalFormatting sqref="AQ83">
    <cfRule type="cellIs" dxfId="1953" priority="119" operator="between">
      <formula>80</formula>
      <formula>120</formula>
    </cfRule>
  </conditionalFormatting>
  <conditionalFormatting sqref="AN85:AP85">
    <cfRule type="cellIs" dxfId="1952" priority="118" operator="greaterThan">
      <formula>20</formula>
    </cfRule>
  </conditionalFormatting>
  <conditionalFormatting sqref="AQ85">
    <cfRule type="cellIs" dxfId="1951" priority="117" operator="between">
      <formula>80</formula>
      <formula>120</formula>
    </cfRule>
  </conditionalFormatting>
  <conditionalFormatting sqref="AN79">
    <cfRule type="cellIs" dxfId="1950" priority="116" operator="greaterThan">
      <formula>20</formula>
    </cfRule>
  </conditionalFormatting>
  <conditionalFormatting sqref="AQ85">
    <cfRule type="cellIs" dxfId="1949" priority="115" operator="between">
      <formula>80</formula>
      <formula>120</formula>
    </cfRule>
  </conditionalFormatting>
  <conditionalFormatting sqref="AN85:AP85">
    <cfRule type="cellIs" dxfId="1948" priority="114" operator="greaterThan">
      <formula>20</formula>
    </cfRule>
  </conditionalFormatting>
  <conditionalFormatting sqref="AQ85">
    <cfRule type="cellIs" dxfId="1947" priority="113" operator="between">
      <formula>80</formula>
      <formula>120</formula>
    </cfRule>
  </conditionalFormatting>
  <conditionalFormatting sqref="AN79">
    <cfRule type="cellIs" dxfId="1946" priority="112" operator="greaterThan">
      <formula>20</formula>
    </cfRule>
  </conditionalFormatting>
  <conditionalFormatting sqref="AN81:AP81">
    <cfRule type="cellIs" dxfId="1945" priority="111" operator="greaterThan">
      <formula>20</formula>
    </cfRule>
  </conditionalFormatting>
  <conditionalFormatting sqref="AQ81">
    <cfRule type="cellIs" dxfId="1944" priority="110" operator="between">
      <formula>80</formula>
      <formula>120</formula>
    </cfRule>
  </conditionalFormatting>
  <conditionalFormatting sqref="AN83:AP83">
    <cfRule type="cellIs" dxfId="1943" priority="109" operator="greaterThan">
      <formula>20</formula>
    </cfRule>
  </conditionalFormatting>
  <conditionalFormatting sqref="AQ83">
    <cfRule type="cellIs" dxfId="1942" priority="108" operator="between">
      <formula>80</formula>
      <formula>120</formula>
    </cfRule>
  </conditionalFormatting>
  <conditionalFormatting sqref="AN82 AP82">
    <cfRule type="cellIs" dxfId="1941" priority="107" operator="greaterThan">
      <formula>20</formula>
    </cfRule>
  </conditionalFormatting>
  <conditionalFormatting sqref="AQ82">
    <cfRule type="cellIs" dxfId="1940" priority="106" operator="between">
      <formula>80</formula>
      <formula>120</formula>
    </cfRule>
  </conditionalFormatting>
  <conditionalFormatting sqref="AN84 AP84">
    <cfRule type="cellIs" dxfId="1939" priority="105" operator="greaterThan">
      <formula>20</formula>
    </cfRule>
  </conditionalFormatting>
  <conditionalFormatting sqref="AQ84">
    <cfRule type="cellIs" dxfId="1938" priority="104" operator="between">
      <formula>80</formula>
      <formula>120</formula>
    </cfRule>
  </conditionalFormatting>
  <conditionalFormatting sqref="AQ86">
    <cfRule type="cellIs" dxfId="1937" priority="103" operator="between">
      <formula>80</formula>
      <formula>120</formula>
    </cfRule>
  </conditionalFormatting>
  <conditionalFormatting sqref="AP86">
    <cfRule type="cellIs" dxfId="1936" priority="102" operator="greaterThan">
      <formula>20</formula>
    </cfRule>
  </conditionalFormatting>
  <conditionalFormatting sqref="AQ86">
    <cfRule type="cellIs" dxfId="1935" priority="101" operator="between">
      <formula>80</formula>
      <formula>120</formula>
    </cfRule>
  </conditionalFormatting>
  <conditionalFormatting sqref="AN85:AP85">
    <cfRule type="cellIs" dxfId="1934" priority="92" operator="greaterThan">
      <formula>20</formula>
    </cfRule>
  </conditionalFormatting>
  <conditionalFormatting sqref="AQ85">
    <cfRule type="cellIs" dxfId="1933" priority="91" operator="between">
      <formula>80</formula>
      <formula>120</formula>
    </cfRule>
  </conditionalFormatting>
  <conditionalFormatting sqref="AN82 AP82">
    <cfRule type="cellIs" dxfId="1932" priority="100" operator="greaterThan">
      <formula>20</formula>
    </cfRule>
  </conditionalFormatting>
  <conditionalFormatting sqref="AQ82">
    <cfRule type="cellIs" dxfId="1931" priority="99" operator="between">
      <formula>80</formula>
      <formula>120</formula>
    </cfRule>
  </conditionalFormatting>
  <conditionalFormatting sqref="AN84 AP84">
    <cfRule type="cellIs" dxfId="1930" priority="98" operator="greaterThan">
      <formula>20</formula>
    </cfRule>
  </conditionalFormatting>
  <conditionalFormatting sqref="AQ84">
    <cfRule type="cellIs" dxfId="1929" priority="97" operator="between">
      <formula>80</formula>
      <formula>120</formula>
    </cfRule>
  </conditionalFormatting>
  <conditionalFormatting sqref="AN81:AP81">
    <cfRule type="cellIs" dxfId="1928" priority="96" operator="greaterThan">
      <formula>20</formula>
    </cfRule>
  </conditionalFormatting>
  <conditionalFormatting sqref="AQ81">
    <cfRule type="cellIs" dxfId="1927" priority="95" operator="between">
      <formula>80</formula>
      <formula>120</formula>
    </cfRule>
  </conditionalFormatting>
  <conditionalFormatting sqref="AN83:AP83">
    <cfRule type="cellIs" dxfId="1926" priority="94" operator="greaterThan">
      <formula>20</formula>
    </cfRule>
  </conditionalFormatting>
  <conditionalFormatting sqref="AQ83">
    <cfRule type="cellIs" dxfId="1925" priority="93" operator="between">
      <formula>80</formula>
      <formula>120</formula>
    </cfRule>
  </conditionalFormatting>
  <conditionalFormatting sqref="AQ86">
    <cfRule type="cellIs" dxfId="1924" priority="90" operator="between">
      <formula>80</formula>
      <formula>120</formula>
    </cfRule>
  </conditionalFormatting>
  <conditionalFormatting sqref="AP86">
    <cfRule type="cellIs" dxfId="1923" priority="89" operator="greaterThan">
      <formula>20</formula>
    </cfRule>
  </conditionalFormatting>
  <conditionalFormatting sqref="AQ86">
    <cfRule type="cellIs" dxfId="1922" priority="88" operator="between">
      <formula>80</formula>
      <formula>120</formula>
    </cfRule>
  </conditionalFormatting>
  <conditionalFormatting sqref="AN81:AP81">
    <cfRule type="cellIs" dxfId="1921" priority="77" operator="greaterThan">
      <formula>20</formula>
    </cfRule>
  </conditionalFormatting>
  <conditionalFormatting sqref="AQ81">
    <cfRule type="cellIs" dxfId="1920" priority="76" operator="between">
      <formula>80</formula>
      <formula>120</formula>
    </cfRule>
  </conditionalFormatting>
  <conditionalFormatting sqref="AN82 AP82">
    <cfRule type="cellIs" dxfId="1919" priority="87" operator="greaterThan">
      <formula>20</formula>
    </cfRule>
  </conditionalFormatting>
  <conditionalFormatting sqref="AQ82">
    <cfRule type="cellIs" dxfId="1918" priority="86" operator="between">
      <formula>80</formula>
      <formula>120</formula>
    </cfRule>
  </conditionalFormatting>
  <conditionalFormatting sqref="AN84 AP84">
    <cfRule type="cellIs" dxfId="1917" priority="85" operator="greaterThan">
      <formula>20</formula>
    </cfRule>
  </conditionalFormatting>
  <conditionalFormatting sqref="AQ84">
    <cfRule type="cellIs" dxfId="1916" priority="84" operator="between">
      <formula>80</formula>
      <formula>120</formula>
    </cfRule>
  </conditionalFormatting>
  <conditionalFormatting sqref="AN81:AP81">
    <cfRule type="cellIs" dxfId="1915" priority="83" operator="greaterThan">
      <formula>20</formula>
    </cfRule>
  </conditionalFormatting>
  <conditionalFormatting sqref="AQ81">
    <cfRule type="cellIs" dxfId="1914" priority="82" operator="between">
      <formula>80</formula>
      <formula>120</formula>
    </cfRule>
  </conditionalFormatting>
  <conditionalFormatting sqref="AN83:AP83">
    <cfRule type="cellIs" dxfId="1913" priority="81" operator="greaterThan">
      <formula>20</formula>
    </cfRule>
  </conditionalFormatting>
  <conditionalFormatting sqref="AQ83">
    <cfRule type="cellIs" dxfId="1912" priority="80" operator="between">
      <formula>80</formula>
      <formula>120</formula>
    </cfRule>
  </conditionalFormatting>
  <conditionalFormatting sqref="AN85:AP85">
    <cfRule type="cellIs" dxfId="1911" priority="79" operator="greaterThan">
      <formula>20</formula>
    </cfRule>
  </conditionalFormatting>
  <conditionalFormatting sqref="AQ85">
    <cfRule type="cellIs" dxfId="1910" priority="78" operator="between">
      <formula>80</formula>
      <formula>120</formula>
    </cfRule>
  </conditionalFormatting>
  <conditionalFormatting sqref="AN83:AP83">
    <cfRule type="cellIs" dxfId="1909" priority="75" operator="greaterThan">
      <formula>20</formula>
    </cfRule>
  </conditionalFormatting>
  <conditionalFormatting sqref="AQ83">
    <cfRule type="cellIs" dxfId="1908" priority="74" operator="between">
      <formula>80</formula>
      <formula>120</formula>
    </cfRule>
  </conditionalFormatting>
  <conditionalFormatting sqref="AN85:AP85">
    <cfRule type="cellIs" dxfId="1907" priority="73" operator="greaterThan">
      <formula>20</formula>
    </cfRule>
  </conditionalFormatting>
  <conditionalFormatting sqref="AQ85">
    <cfRule type="cellIs" dxfId="1906" priority="72" operator="between">
      <formula>80</formula>
      <formula>120</formula>
    </cfRule>
  </conditionalFormatting>
  <conditionalFormatting sqref="AN82 AP82">
    <cfRule type="cellIs" dxfId="1905" priority="71" operator="greaterThan">
      <formula>20</formula>
    </cfRule>
  </conditionalFormatting>
  <conditionalFormatting sqref="AQ82">
    <cfRule type="cellIs" dxfId="1904" priority="70" operator="between">
      <formula>80</formula>
      <formula>120</formula>
    </cfRule>
  </conditionalFormatting>
  <conditionalFormatting sqref="AN84 AP84">
    <cfRule type="cellIs" dxfId="1903" priority="69" operator="greaterThan">
      <formula>20</formula>
    </cfRule>
  </conditionalFormatting>
  <conditionalFormatting sqref="AQ84">
    <cfRule type="cellIs" dxfId="1902" priority="68" operator="between">
      <formula>80</formula>
      <formula>120</formula>
    </cfRule>
  </conditionalFormatting>
  <conditionalFormatting sqref="AP86">
    <cfRule type="cellIs" dxfId="1901" priority="67" operator="greaterThan">
      <formula>20</formula>
    </cfRule>
  </conditionalFormatting>
  <conditionalFormatting sqref="AQ86">
    <cfRule type="cellIs" dxfId="1900" priority="66" operator="between">
      <formula>80</formula>
      <formula>120</formula>
    </cfRule>
  </conditionalFormatting>
  <conditionalFormatting sqref="AN80:AP80">
    <cfRule type="cellIs" dxfId="1899" priority="65" operator="greaterThan">
      <formula>20</formula>
    </cfRule>
  </conditionalFormatting>
  <conditionalFormatting sqref="AQ80">
    <cfRule type="cellIs" dxfId="1898" priority="64" operator="between">
      <formula>80</formula>
      <formula>120</formula>
    </cfRule>
  </conditionalFormatting>
  <conditionalFormatting sqref="AO46 AP43 AO48:AP49 AO51:AP51 AP50 AO53:AP53 AP52 AO55:AP56 AP54">
    <cfRule type="cellIs" dxfId="1897" priority="63" operator="greaterThan">
      <formula>20</formula>
    </cfRule>
  </conditionalFormatting>
  <conditionalFormatting sqref="AQ43 AQ48:AQ56">
    <cfRule type="cellIs" dxfId="1896" priority="62" operator="between">
      <formula>80</formula>
      <formula>120</formula>
    </cfRule>
  </conditionalFormatting>
  <conditionalFormatting sqref="AO44:AP44">
    <cfRule type="cellIs" dxfId="1895" priority="59" operator="greaterThan">
      <formula>20</formula>
    </cfRule>
  </conditionalFormatting>
  <conditionalFormatting sqref="AQ44">
    <cfRule type="cellIs" dxfId="1894" priority="58" operator="between">
      <formula>80</formula>
      <formula>120</formula>
    </cfRule>
  </conditionalFormatting>
  <conditionalFormatting sqref="AO42:AP42">
    <cfRule type="cellIs" dxfId="1893" priority="61" operator="greaterThan">
      <formula>20</formula>
    </cfRule>
  </conditionalFormatting>
  <conditionalFormatting sqref="AQ42">
    <cfRule type="cellIs" dxfId="1892" priority="60" operator="between">
      <formula>80</formula>
      <formula>120</formula>
    </cfRule>
  </conditionalFormatting>
  <conditionalFormatting sqref="AO40:AP40">
    <cfRule type="cellIs" dxfId="1891" priority="57" operator="greaterThan">
      <formula>20</formula>
    </cfRule>
  </conditionalFormatting>
  <conditionalFormatting sqref="AQ40">
    <cfRule type="cellIs" dxfId="1890" priority="56" operator="between">
      <formula>80</formula>
      <formula>120</formula>
    </cfRule>
  </conditionalFormatting>
  <conditionalFormatting sqref="AP35">
    <cfRule type="cellIs" dxfId="1889" priority="55" operator="greaterThan">
      <formula>20</formula>
    </cfRule>
  </conditionalFormatting>
  <conditionalFormatting sqref="AQ35">
    <cfRule type="cellIs" dxfId="1888" priority="54" operator="between">
      <formula>80</formula>
      <formula>120</formula>
    </cfRule>
  </conditionalFormatting>
  <conditionalFormatting sqref="AQ35">
    <cfRule type="cellIs" dxfId="1887" priority="53" operator="between">
      <formula>80</formula>
      <formula>120</formula>
    </cfRule>
  </conditionalFormatting>
  <conditionalFormatting sqref="AP37">
    <cfRule type="cellIs" dxfId="1886" priority="52" operator="greaterThan">
      <formula>20</formula>
    </cfRule>
  </conditionalFormatting>
  <conditionalFormatting sqref="AO68:AP68 AO58:AP58 AO70:AP70 AP73 AP57 AO60:AP60 AP59 AO62:AP62 AP61 AO64:AP64 AP63 AO66:AP66 AP65 AP71">
    <cfRule type="cellIs" dxfId="1885" priority="51" operator="greaterThan">
      <formula>20</formula>
    </cfRule>
  </conditionalFormatting>
  <conditionalFormatting sqref="AQ73 AQ57:AQ66 AQ70:AQ71 AQ68">
    <cfRule type="cellIs" dxfId="1884" priority="50" operator="between">
      <formula>80</formula>
      <formula>120</formula>
    </cfRule>
  </conditionalFormatting>
  <conditionalFormatting sqref="AO78 AP75">
    <cfRule type="cellIs" dxfId="1883" priority="49" operator="greaterThan">
      <formula>20</formula>
    </cfRule>
  </conditionalFormatting>
  <conditionalFormatting sqref="AQ75">
    <cfRule type="cellIs" dxfId="1882" priority="48" operator="between">
      <formula>80</formula>
      <formula>120</formula>
    </cfRule>
  </conditionalFormatting>
  <conditionalFormatting sqref="AO76:AP76">
    <cfRule type="cellIs" dxfId="1881" priority="45" operator="greaterThan">
      <formula>20</formula>
    </cfRule>
  </conditionalFormatting>
  <conditionalFormatting sqref="AQ76">
    <cfRule type="cellIs" dxfId="1880" priority="44" operator="between">
      <formula>80</formula>
      <formula>120</formula>
    </cfRule>
  </conditionalFormatting>
  <conditionalFormatting sqref="AO74:AP74">
    <cfRule type="cellIs" dxfId="1879" priority="47" operator="greaterThan">
      <formula>20</formula>
    </cfRule>
  </conditionalFormatting>
  <conditionalFormatting sqref="AQ74">
    <cfRule type="cellIs" dxfId="1878" priority="46" operator="between">
      <formula>80</formula>
      <formula>120</formula>
    </cfRule>
  </conditionalFormatting>
  <conditionalFormatting sqref="AO72:AP72">
    <cfRule type="cellIs" dxfId="1877" priority="43" operator="greaterThan">
      <formula>20</formula>
    </cfRule>
  </conditionalFormatting>
  <conditionalFormatting sqref="AQ72">
    <cfRule type="cellIs" dxfId="1876" priority="42" operator="between">
      <formula>80</formula>
      <formula>120</formula>
    </cfRule>
  </conditionalFormatting>
  <conditionalFormatting sqref="AP67">
    <cfRule type="cellIs" dxfId="1875" priority="41" operator="greaterThan">
      <formula>20</formula>
    </cfRule>
  </conditionalFormatting>
  <conditionalFormatting sqref="AQ67">
    <cfRule type="cellIs" dxfId="1874" priority="40" operator="between">
      <formula>80</formula>
      <formula>120</formula>
    </cfRule>
  </conditionalFormatting>
  <conditionalFormatting sqref="AQ67">
    <cfRule type="cellIs" dxfId="1873" priority="39" operator="between">
      <formula>80</formula>
      <formula>120</formula>
    </cfRule>
  </conditionalFormatting>
  <conditionalFormatting sqref="AP69">
    <cfRule type="cellIs" dxfId="1872" priority="38" operator="greaterThan">
      <formula>20</formula>
    </cfRule>
  </conditionalFormatting>
  <conditionalFormatting sqref="AO50">
    <cfRule type="cellIs" dxfId="1871" priority="37" operator="greaterThan">
      <formula>20</formula>
    </cfRule>
  </conditionalFormatting>
  <conditionalFormatting sqref="AO82">
    <cfRule type="cellIs" dxfId="1870" priority="36" operator="greaterThan">
      <formula>20</formula>
    </cfRule>
  </conditionalFormatting>
  <conditionalFormatting sqref="AP45:AP46">
    <cfRule type="cellIs" dxfId="1869" priority="35" operator="greaterThan">
      <formula>20</formula>
    </cfRule>
  </conditionalFormatting>
  <conditionalFormatting sqref="AQ46:AQ47">
    <cfRule type="cellIs" dxfId="1868" priority="34" operator="between">
      <formula>80</formula>
      <formula>120</formula>
    </cfRule>
  </conditionalFormatting>
  <conditionalFormatting sqref="AP47">
    <cfRule type="cellIs" dxfId="1867" priority="33" operator="greaterThan">
      <formula>20</formula>
    </cfRule>
  </conditionalFormatting>
  <conditionalFormatting sqref="AQ45">
    <cfRule type="cellIs" dxfId="1866" priority="32" operator="between">
      <formula>80</formula>
      <formula>120</formula>
    </cfRule>
  </conditionalFormatting>
  <conditionalFormatting sqref="AQ45">
    <cfRule type="cellIs" dxfId="1865" priority="31" operator="between">
      <formula>80</formula>
      <formula>120</formula>
    </cfRule>
  </conditionalFormatting>
  <conditionalFormatting sqref="AK47 AP47 AU47 AZ47 AK79">
    <cfRule type="cellIs" dxfId="1864" priority="30" operator="lessThan">
      <formula>20</formula>
    </cfRule>
  </conditionalFormatting>
  <conditionalFormatting sqref="AJ47 AJ45 AJ43 AJ41 AJ39 AJ37 AJ35 AJ33 AJ31 AJ29 AJ27 AJ25">
    <cfRule type="cellIs" dxfId="1863" priority="29" operator="greaterThan">
      <formula>20</formula>
    </cfRule>
  </conditionalFormatting>
  <conditionalFormatting sqref="AJ79 AJ77 AJ75 AJ73 AJ71 AJ69 AJ67 AJ65 AJ63 AJ61 AJ59 AJ57 AJ54 AJ52">
    <cfRule type="cellIs" dxfId="1862" priority="28" operator="greaterThan">
      <formula>20</formula>
    </cfRule>
  </conditionalFormatting>
  <conditionalFormatting sqref="AJ86 AJ84">
    <cfRule type="cellIs" dxfId="1861" priority="27" operator="greaterThan">
      <formula>20</formula>
    </cfRule>
  </conditionalFormatting>
  <conditionalFormatting sqref="AK79">
    <cfRule type="cellIs" dxfId="1860" priority="26" operator="greaterThan">
      <formula>20</formula>
    </cfRule>
  </conditionalFormatting>
  <conditionalFormatting sqref="AL77">
    <cfRule type="cellIs" dxfId="1859" priority="25" operator="between">
      <formula>80</formula>
      <formula>120</formula>
    </cfRule>
  </conditionalFormatting>
  <conditionalFormatting sqref="AO47 AO45 AO43 AO41 AO39 AO37 AO35 AO33 AO31 AO29 AO27 AO25">
    <cfRule type="cellIs" dxfId="1858" priority="24" operator="greaterThan">
      <formula>20</formula>
    </cfRule>
  </conditionalFormatting>
  <conditionalFormatting sqref="AO86 AO84 AO79 AO77 AO75 AO73 AO71 AO69 AO67 AO65 AO63 AO61 AO59 AO57 AO54 AO52">
    <cfRule type="cellIs" dxfId="1857" priority="23" operator="greaterThan">
      <formula>20</formula>
    </cfRule>
  </conditionalFormatting>
  <conditionalFormatting sqref="AP77:AP78">
    <cfRule type="cellIs" dxfId="1856" priority="22" operator="greaterThan">
      <formula>20</formula>
    </cfRule>
  </conditionalFormatting>
  <conditionalFormatting sqref="AQ78:AQ79">
    <cfRule type="cellIs" dxfId="1855" priority="21" operator="between">
      <formula>80</formula>
      <formula>120</formula>
    </cfRule>
  </conditionalFormatting>
  <conditionalFormatting sqref="AP79">
    <cfRule type="cellIs" dxfId="1854" priority="20" operator="greaterThan">
      <formula>20</formula>
    </cfRule>
  </conditionalFormatting>
  <conditionalFormatting sqref="AQ77">
    <cfRule type="cellIs" dxfId="1853" priority="19" operator="between">
      <formula>80</formula>
      <formula>120</formula>
    </cfRule>
  </conditionalFormatting>
  <conditionalFormatting sqref="AQ77">
    <cfRule type="cellIs" dxfId="1852" priority="18" operator="between">
      <formula>80</formula>
      <formula>120</formula>
    </cfRule>
  </conditionalFormatting>
  <conditionalFormatting sqref="AP79">
    <cfRule type="cellIs" dxfId="1851" priority="17" operator="lessThan">
      <formula>20</formula>
    </cfRule>
  </conditionalFormatting>
  <conditionalFormatting sqref="AT86 AT84 AT79 AT77 AT75 AT73 AT71 AT69 AT67 AT65 AT63 AT61 AT59 AT57 AT54 AT52 AT47 AT45 AT43 AT41 AT39 AT37 AT35 AT33 AT31 AT29 AT27 AT25">
    <cfRule type="cellIs" dxfId="1850" priority="16" operator="greaterThan">
      <formula>20</formula>
    </cfRule>
  </conditionalFormatting>
  <conditionalFormatting sqref="AU77:AU78">
    <cfRule type="cellIs" dxfId="1849" priority="15" operator="greaterThan">
      <formula>20</formula>
    </cfRule>
  </conditionalFormatting>
  <conditionalFormatting sqref="AV78:AV79">
    <cfRule type="cellIs" dxfId="1848" priority="14" operator="between">
      <formula>80</formula>
      <formula>120</formula>
    </cfRule>
  </conditionalFormatting>
  <conditionalFormatting sqref="AU79">
    <cfRule type="cellIs" dxfId="1847" priority="13" operator="greaterThan">
      <formula>20</formula>
    </cfRule>
  </conditionalFormatting>
  <conditionalFormatting sqref="AV77">
    <cfRule type="cellIs" dxfId="1846" priority="12" operator="between">
      <formula>80</formula>
      <formula>120</formula>
    </cfRule>
  </conditionalFormatting>
  <conditionalFormatting sqref="AV77">
    <cfRule type="cellIs" dxfId="1845" priority="11" operator="between">
      <formula>80</formula>
      <formula>120</formula>
    </cfRule>
  </conditionalFormatting>
  <conditionalFormatting sqref="AU79">
    <cfRule type="cellIs" dxfId="1844" priority="10" operator="lessThan">
      <formula>20</formula>
    </cfRule>
  </conditionalFormatting>
  <conditionalFormatting sqref="AY86 AY84 AY79 AY77 AY75 AY73 AY71 AY69 AY67 AY65 AY63 AY61 AY59 AY57 AY54 AY52 AY47 AY45 AY43 AY41 AY39 AY37 AY35 AY33 AY31 AY29 AY27 AY25">
    <cfRule type="cellIs" dxfId="1843" priority="9" operator="greaterThan">
      <formula>20</formula>
    </cfRule>
  </conditionalFormatting>
  <conditionalFormatting sqref="AZ77:AZ78">
    <cfRule type="cellIs" dxfId="1842" priority="8" operator="greaterThan">
      <formula>20</formula>
    </cfRule>
  </conditionalFormatting>
  <conditionalFormatting sqref="BA79">
    <cfRule type="cellIs" dxfId="1841" priority="7" operator="between">
      <formula>80</formula>
      <formula>120</formula>
    </cfRule>
  </conditionalFormatting>
  <conditionalFormatting sqref="AZ79">
    <cfRule type="cellIs" dxfId="1840" priority="6" operator="greaterThan">
      <formula>20</formula>
    </cfRule>
  </conditionalFormatting>
  <conditionalFormatting sqref="BA78">
    <cfRule type="cellIs" dxfId="1839" priority="5" operator="between">
      <formula>80</formula>
      <formula>120</formula>
    </cfRule>
  </conditionalFormatting>
  <conditionalFormatting sqref="BA78">
    <cfRule type="cellIs" dxfId="1838" priority="4" operator="between">
      <formula>80</formula>
      <formula>120</formula>
    </cfRule>
  </conditionalFormatting>
  <conditionalFormatting sqref="BA77">
    <cfRule type="cellIs" dxfId="1837" priority="3" operator="between">
      <formula>80</formula>
      <formula>120</formula>
    </cfRule>
  </conditionalFormatting>
  <conditionalFormatting sqref="BA77">
    <cfRule type="cellIs" dxfId="1836" priority="2" operator="between">
      <formula>80</formula>
      <formula>120</formula>
    </cfRule>
  </conditionalFormatting>
  <conditionalFormatting sqref="AZ79">
    <cfRule type="cellIs" dxfId="1835" priority="1" operator="lessThan">
      <formula>20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opLeftCell="A43" workbookViewId="0">
      <selection activeCell="A84" activeCellId="2" sqref="A22:XFD23 A52:XFD53 A84:XFD85"/>
    </sheetView>
  </sheetViews>
  <sheetFormatPr defaultRowHeight="14.5" x14ac:dyDescent="0.35"/>
  <cols>
    <col min="3" max="3" width="26.36328125" customWidth="1"/>
    <col min="5" max="5" width="11.81640625" bestFit="1" customWidth="1"/>
    <col min="7" max="7" width="12" customWidth="1"/>
    <col min="9" max="9" width="11.6328125" customWidth="1"/>
  </cols>
  <sheetData>
    <row r="1" spans="1:58" ht="29" x14ac:dyDescent="0.35">
      <c r="A1" t="s">
        <v>209</v>
      </c>
      <c r="D1" t="s">
        <v>210</v>
      </c>
      <c r="E1" s="1" t="s">
        <v>12</v>
      </c>
      <c r="F1" t="s">
        <v>211</v>
      </c>
      <c r="G1" s="1" t="s">
        <v>13</v>
      </c>
      <c r="H1" t="s">
        <v>212</v>
      </c>
      <c r="I1" s="1" t="s">
        <v>14</v>
      </c>
    </row>
    <row r="2" spans="1:58" x14ac:dyDescent="0.35">
      <c r="D2">
        <v>0</v>
      </c>
      <c r="E2">
        <f>I16</f>
        <v>40</v>
      </c>
      <c r="F2">
        <v>0</v>
      </c>
      <c r="G2" s="1">
        <f>J16</f>
        <v>41</v>
      </c>
      <c r="H2">
        <v>0</v>
      </c>
      <c r="I2" s="1">
        <f>L16</f>
        <v>39</v>
      </c>
    </row>
    <row r="3" spans="1:58" x14ac:dyDescent="0.35">
      <c r="D3">
        <f>5*G17/1000</f>
        <v>5.0000000000000001E-4</v>
      </c>
      <c r="E3">
        <f>I17</f>
        <v>713</v>
      </c>
      <c r="F3">
        <f>10*H17/1000</f>
        <v>1E-3</v>
      </c>
      <c r="G3" s="1">
        <f t="shared" ref="G3:G7" si="0">J17</f>
        <v>1751</v>
      </c>
      <c r="H3">
        <f>0.5*H17/1000</f>
        <v>5.0000000000000002E-5</v>
      </c>
      <c r="I3" s="1">
        <f t="shared" ref="I3:I7" si="1">L17</f>
        <v>1112</v>
      </c>
    </row>
    <row r="4" spans="1:58" x14ac:dyDescent="0.35">
      <c r="D4">
        <f t="shared" ref="D4:D7" si="2">5*G18/1000</f>
        <v>1.5E-3</v>
      </c>
      <c r="E4">
        <f t="shared" ref="E4:E7" si="3">I18</f>
        <v>2149</v>
      </c>
      <c r="F4">
        <f t="shared" ref="F4:F7" si="4">10*H18/1000</f>
        <v>3.0000000000000001E-3</v>
      </c>
      <c r="G4" s="1">
        <f t="shared" si="0"/>
        <v>5944</v>
      </c>
      <c r="H4">
        <f t="shared" ref="H4:H7" si="5">0.5*H18/1000</f>
        <v>1.4999999999999999E-4</v>
      </c>
      <c r="I4" s="1">
        <f t="shared" si="1"/>
        <v>3068</v>
      </c>
    </row>
    <row r="5" spans="1:58" x14ac:dyDescent="0.35">
      <c r="D5">
        <f t="shared" si="2"/>
        <v>2.5000000000000001E-3</v>
      </c>
      <c r="E5">
        <f t="shared" si="3"/>
        <v>3644</v>
      </c>
      <c r="F5">
        <f t="shared" si="4"/>
        <v>5.0000000000000001E-3</v>
      </c>
      <c r="G5" s="1">
        <f t="shared" si="0"/>
        <v>9778</v>
      </c>
      <c r="H5">
        <f t="shared" si="5"/>
        <v>2.5000000000000001E-4</v>
      </c>
      <c r="I5" s="1">
        <f t="shared" si="1"/>
        <v>5234</v>
      </c>
    </row>
    <row r="6" spans="1:58" x14ac:dyDescent="0.35">
      <c r="D6">
        <f t="shared" si="2"/>
        <v>3.5000000000000001E-3</v>
      </c>
      <c r="E6">
        <f t="shared" si="3"/>
        <v>5300</v>
      </c>
      <c r="F6">
        <f t="shared" si="4"/>
        <v>7.0000000000000001E-3</v>
      </c>
      <c r="G6" s="1">
        <f t="shared" si="0"/>
        <v>13563</v>
      </c>
      <c r="H6">
        <f t="shared" si="5"/>
        <v>3.5E-4</v>
      </c>
      <c r="I6" s="1">
        <f t="shared" si="1"/>
        <v>7356</v>
      </c>
    </row>
    <row r="7" spans="1:58" x14ac:dyDescent="0.35">
      <c r="D7">
        <f t="shared" si="2"/>
        <v>4.4999999999999997E-3</v>
      </c>
      <c r="E7">
        <f t="shared" si="3"/>
        <v>6919</v>
      </c>
      <c r="F7">
        <f t="shared" si="4"/>
        <v>8.9999999999999993E-3</v>
      </c>
      <c r="G7" s="1">
        <f t="shared" si="0"/>
        <v>17494</v>
      </c>
      <c r="H7">
        <f t="shared" si="5"/>
        <v>4.4999999999999999E-4</v>
      </c>
      <c r="I7" s="1">
        <f t="shared" si="1"/>
        <v>9672</v>
      </c>
    </row>
    <row r="8" spans="1:58" x14ac:dyDescent="0.35">
      <c r="C8" t="s">
        <v>207</v>
      </c>
      <c r="E8">
        <f>SLOPE(D2:D7,E2:E7)</f>
        <v>6.5248013003332675E-7</v>
      </c>
      <c r="G8">
        <f>SLOPE(F2:F7,G2:G7)</f>
        <v>5.1332010338443141E-7</v>
      </c>
      <c r="I8">
        <f>SLOPE(H2:H7,I2:I7)</f>
        <v>4.6991588528535896E-8</v>
      </c>
    </row>
    <row r="9" spans="1:58" x14ac:dyDescent="0.35">
      <c r="C9" t="s">
        <v>208</v>
      </c>
      <c r="E9" s="6">
        <f>INTERCEPT(D2:D7,E2:E7)</f>
        <v>4.27017266541041E-5</v>
      </c>
      <c r="G9" s="6">
        <f>INTERCEPT(F2:F7,G2:G7)</f>
        <v>1.125487641913045E-5</v>
      </c>
      <c r="I9" s="6">
        <f>INTERCEPT(H2:H7,I2:I7)</f>
        <v>9.3595736264012242E-7</v>
      </c>
    </row>
    <row r="10" spans="1:58" x14ac:dyDescent="0.35">
      <c r="C10" t="s">
        <v>213</v>
      </c>
      <c r="E10">
        <f>RSQ(D2:D7,E2:E7)</f>
        <v>0.99885233539090879</v>
      </c>
      <c r="G10">
        <f>RSQ(F2:F7,G2:G7)</f>
        <v>0.9997577032724424</v>
      </c>
      <c r="I10">
        <f>RSQ(H2:H7,I2:I7)</f>
        <v>0.99939135600926909</v>
      </c>
    </row>
    <row r="11" spans="1:58" s="1" customFormat="1" ht="174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6</v>
      </c>
      <c r="L11" s="1" t="s">
        <v>14</v>
      </c>
      <c r="M11" s="1" t="s">
        <v>15</v>
      </c>
      <c r="N11" s="1" t="s">
        <v>16</v>
      </c>
      <c r="O11" s="1" t="s">
        <v>17</v>
      </c>
      <c r="P11" s="1" t="s">
        <v>7</v>
      </c>
      <c r="Q11" s="1" t="s">
        <v>18</v>
      </c>
      <c r="R11" s="1" t="s">
        <v>8</v>
      </c>
      <c r="S11" s="1" t="s">
        <v>19</v>
      </c>
      <c r="T11" s="1" t="s">
        <v>20</v>
      </c>
      <c r="U11" s="1" t="s">
        <v>9</v>
      </c>
      <c r="V11" s="1" t="s">
        <v>21</v>
      </c>
      <c r="W11" s="1" t="s">
        <v>22</v>
      </c>
      <c r="X11" s="1" t="s">
        <v>23</v>
      </c>
      <c r="Y11" s="1" t="s">
        <v>48</v>
      </c>
      <c r="Z11" s="1" t="s">
        <v>49</v>
      </c>
      <c r="AA11" s="1" t="s">
        <v>33</v>
      </c>
      <c r="AB11" s="1" t="s">
        <v>25</v>
      </c>
      <c r="AC11" s="1" t="s">
        <v>26</v>
      </c>
      <c r="AD11" s="1" t="s">
        <v>203</v>
      </c>
      <c r="AE11" s="1" t="s">
        <v>204</v>
      </c>
      <c r="AF11" s="1" t="s">
        <v>205</v>
      </c>
      <c r="AG11" s="1" t="s">
        <v>206</v>
      </c>
      <c r="AI11" s="1" t="s">
        <v>35</v>
      </c>
      <c r="AJ11" s="1" t="s">
        <v>36</v>
      </c>
      <c r="AK11" s="1" t="s">
        <v>37</v>
      </c>
      <c r="AL11" s="1" t="s">
        <v>27</v>
      </c>
      <c r="AN11" s="1" t="s">
        <v>77</v>
      </c>
      <c r="AO11" s="1" t="s">
        <v>78</v>
      </c>
      <c r="AP11" s="1" t="s">
        <v>79</v>
      </c>
      <c r="AQ11" s="1" t="s">
        <v>80</v>
      </c>
      <c r="AS11" s="1" t="s">
        <v>38</v>
      </c>
      <c r="AT11" s="1" t="s">
        <v>39</v>
      </c>
      <c r="AU11" s="1" t="s">
        <v>40</v>
      </c>
      <c r="AV11" s="1" t="s">
        <v>32</v>
      </c>
      <c r="AX11" s="1" t="s">
        <v>41</v>
      </c>
      <c r="AY11" s="1" t="s">
        <v>42</v>
      </c>
      <c r="AZ11" s="1" t="s">
        <v>43</v>
      </c>
      <c r="BA11" s="1" t="s">
        <v>28</v>
      </c>
      <c r="BC11" s="1" t="s">
        <v>34</v>
      </c>
      <c r="BD11" s="1" t="s">
        <v>29</v>
      </c>
      <c r="BE11" s="1" t="s">
        <v>30</v>
      </c>
      <c r="BF11" s="1" t="s">
        <v>31</v>
      </c>
    </row>
    <row r="12" spans="1:58" x14ac:dyDescent="0.35">
      <c r="A12">
        <v>1</v>
      </c>
      <c r="B12">
        <v>1</v>
      </c>
      <c r="C12" t="s">
        <v>47</v>
      </c>
      <c r="D12" t="s">
        <v>24</v>
      </c>
      <c r="E12" t="s">
        <v>66</v>
      </c>
      <c r="G12">
        <v>0.3</v>
      </c>
      <c r="H12">
        <v>0.3</v>
      </c>
      <c r="I12">
        <v>3177</v>
      </c>
      <c r="J12">
        <v>4827</v>
      </c>
      <c r="L12">
        <v>7811</v>
      </c>
      <c r="M12">
        <v>5.9580000000000002</v>
      </c>
      <c r="N12">
        <v>8.8789999999999996</v>
      </c>
      <c r="O12">
        <v>2.9220000000000002</v>
      </c>
      <c r="Q12">
        <v>1.4370000000000001</v>
      </c>
      <c r="R12">
        <v>1</v>
      </c>
      <c r="S12">
        <v>0</v>
      </c>
      <c r="T12">
        <v>0</v>
      </c>
      <c r="V12">
        <v>0</v>
      </c>
      <c r="Y12" s="4">
        <v>43885</v>
      </c>
      <c r="Z12" s="3">
        <v>0.65237268518518521</v>
      </c>
      <c r="AB12">
        <v>1</v>
      </c>
      <c r="AD12" s="7">
        <f t="shared" ref="AD12:AD76" si="6">((I12*$E$8)+$E$9)*1000/G12</f>
        <v>7.0521036658999448</v>
      </c>
      <c r="AE12" s="7">
        <f>((J12*$G$8)+$G$9)*1000/H12</f>
        <v>8.2968367181859364</v>
      </c>
      <c r="AF12" s="7">
        <f>AE12-AD12</f>
        <v>1.2447330522859916</v>
      </c>
      <c r="AG12" s="7">
        <f>((L12*$I$8)+$I$9)*1000/H12</f>
        <v>1.2266241845301133</v>
      </c>
    </row>
    <row r="13" spans="1:58" x14ac:dyDescent="0.35">
      <c r="A13">
        <v>2</v>
      </c>
      <c r="B13">
        <v>1</v>
      </c>
      <c r="C13" t="s">
        <v>47</v>
      </c>
      <c r="D13" t="s">
        <v>24</v>
      </c>
      <c r="E13" t="s">
        <v>66</v>
      </c>
      <c r="G13">
        <v>0.3</v>
      </c>
      <c r="H13">
        <v>0.3</v>
      </c>
      <c r="I13">
        <v>3196</v>
      </c>
      <c r="J13">
        <v>4826</v>
      </c>
      <c r="L13">
        <v>7627</v>
      </c>
      <c r="M13">
        <v>5.992</v>
      </c>
      <c r="N13">
        <v>8.8780000000000001</v>
      </c>
      <c r="O13">
        <v>2.8860000000000001</v>
      </c>
      <c r="Q13">
        <v>1.405</v>
      </c>
      <c r="R13">
        <v>1</v>
      </c>
      <c r="S13">
        <v>0</v>
      </c>
      <c r="T13">
        <v>0</v>
      </c>
      <c r="V13">
        <v>0</v>
      </c>
      <c r="Y13" s="4">
        <v>43885</v>
      </c>
      <c r="Z13" s="3">
        <v>0.65787037037037044</v>
      </c>
      <c r="AB13">
        <v>1</v>
      </c>
      <c r="AD13" s="7">
        <f t="shared" si="6"/>
        <v>7.0934274074687211</v>
      </c>
      <c r="AE13" s="7">
        <f t="shared" ref="AE13:AE76" si="7">((J13*$G$8)+$G$9)*1000/H13</f>
        <v>8.2951256511746561</v>
      </c>
      <c r="AF13" s="7">
        <f t="shared" ref="AF13:AF76" si="8">AE13-AD13</f>
        <v>1.2016982437059349</v>
      </c>
      <c r="AG13" s="7">
        <f t="shared" ref="AG13:AG76" si="9">((L13*$I$8)+$I$9)*1000/H13</f>
        <v>1.197802676899278</v>
      </c>
    </row>
    <row r="14" spans="1:58" x14ac:dyDescent="0.35">
      <c r="A14">
        <v>3</v>
      </c>
      <c r="B14">
        <v>2</v>
      </c>
      <c r="D14" t="s">
        <v>46</v>
      </c>
      <c r="Y14" s="4">
        <v>43885</v>
      </c>
      <c r="Z14" s="3">
        <v>0.66199074074074071</v>
      </c>
      <c r="AB14">
        <v>1</v>
      </c>
      <c r="AD14" s="7" t="e">
        <f t="shared" si="6"/>
        <v>#DIV/0!</v>
      </c>
      <c r="AE14" s="7" t="e">
        <f t="shared" si="7"/>
        <v>#DIV/0!</v>
      </c>
      <c r="AF14" s="7" t="e">
        <f t="shared" si="8"/>
        <v>#DIV/0!</v>
      </c>
      <c r="AG14" s="7" t="e">
        <f t="shared" si="9"/>
        <v>#DIV/0!</v>
      </c>
    </row>
    <row r="15" spans="1:58" x14ac:dyDescent="0.35">
      <c r="A15">
        <v>4</v>
      </c>
      <c r="B15">
        <v>3</v>
      </c>
      <c r="C15" t="s">
        <v>44</v>
      </c>
      <c r="D15" t="s">
        <v>24</v>
      </c>
      <c r="E15" t="s">
        <v>66</v>
      </c>
      <c r="G15">
        <v>0.3</v>
      </c>
      <c r="H15">
        <v>0.3</v>
      </c>
      <c r="I15">
        <v>30</v>
      </c>
      <c r="J15">
        <v>31</v>
      </c>
      <c r="L15">
        <v>26</v>
      </c>
      <c r="M15">
        <v>0.06</v>
      </c>
      <c r="N15">
        <v>5.7000000000000002E-2</v>
      </c>
      <c r="O15">
        <v>0</v>
      </c>
      <c r="Q15">
        <v>5.0000000000000001E-3</v>
      </c>
      <c r="R15">
        <v>1</v>
      </c>
      <c r="S15">
        <v>0</v>
      </c>
      <c r="T15">
        <v>0</v>
      </c>
      <c r="V15">
        <v>0</v>
      </c>
      <c r="Y15" s="4">
        <v>43885</v>
      </c>
      <c r="Z15" s="3">
        <v>0.67137731481481477</v>
      </c>
      <c r="AB15">
        <v>1</v>
      </c>
      <c r="AD15" s="7">
        <f t="shared" si="6"/>
        <v>0.20758710185034637</v>
      </c>
      <c r="AE15" s="7">
        <f t="shared" si="7"/>
        <v>9.0559332080159413E-2</v>
      </c>
      <c r="AF15" s="7">
        <f t="shared" si="8"/>
        <v>-0.11702776977018696</v>
      </c>
      <c r="AG15" s="7">
        <f t="shared" si="9"/>
        <v>7.1924622146068524E-3</v>
      </c>
    </row>
    <row r="16" spans="1:58" x14ac:dyDescent="0.35">
      <c r="A16">
        <v>5</v>
      </c>
      <c r="B16">
        <v>3</v>
      </c>
      <c r="C16" t="s">
        <v>44</v>
      </c>
      <c r="D16" t="s">
        <v>24</v>
      </c>
      <c r="E16" t="s">
        <v>66</v>
      </c>
      <c r="G16">
        <v>0.3</v>
      </c>
      <c r="H16">
        <v>0.3</v>
      </c>
      <c r="I16">
        <v>40</v>
      </c>
      <c r="J16">
        <v>41</v>
      </c>
      <c r="L16">
        <v>39</v>
      </c>
      <c r="M16">
        <v>8.1000000000000003E-2</v>
      </c>
      <c r="N16">
        <v>7.5999999999999998E-2</v>
      </c>
      <c r="O16">
        <v>0</v>
      </c>
      <c r="Q16">
        <v>7.0000000000000001E-3</v>
      </c>
      <c r="R16">
        <v>1</v>
      </c>
      <c r="S16">
        <v>0</v>
      </c>
      <c r="T16">
        <v>0</v>
      </c>
      <c r="V16">
        <v>0</v>
      </c>
      <c r="Y16" s="4">
        <v>43885</v>
      </c>
      <c r="Z16" s="3">
        <v>0.67679398148148151</v>
      </c>
      <c r="AB16">
        <v>1</v>
      </c>
      <c r="AD16" s="7">
        <f t="shared" si="6"/>
        <v>0.22933643951812388</v>
      </c>
      <c r="AE16" s="7">
        <f t="shared" si="7"/>
        <v>0.1076700021929738</v>
      </c>
      <c r="AF16" s="7">
        <f t="shared" si="8"/>
        <v>-0.12166643732515008</v>
      </c>
      <c r="AG16" s="7">
        <f t="shared" si="9"/>
        <v>9.2287643841767394E-3</v>
      </c>
    </row>
    <row r="17" spans="1:58" x14ac:dyDescent="0.35">
      <c r="A17">
        <v>6</v>
      </c>
      <c r="B17">
        <v>4</v>
      </c>
      <c r="C17" t="s">
        <v>106</v>
      </c>
      <c r="D17" t="s">
        <v>24</v>
      </c>
      <c r="E17" t="s">
        <v>66</v>
      </c>
      <c r="G17">
        <v>0.1</v>
      </c>
      <c r="H17">
        <v>0.1</v>
      </c>
      <c r="I17">
        <v>713</v>
      </c>
      <c r="J17">
        <v>1751</v>
      </c>
      <c r="L17">
        <v>1112</v>
      </c>
      <c r="M17">
        <v>4.3540000000000001</v>
      </c>
      <c r="N17">
        <v>9.7189999999999994</v>
      </c>
      <c r="O17">
        <v>5.3650000000000002</v>
      </c>
      <c r="Q17">
        <v>0.59099999999999997</v>
      </c>
      <c r="R17">
        <v>1</v>
      </c>
      <c r="S17">
        <v>0</v>
      </c>
      <c r="T17">
        <v>0</v>
      </c>
      <c r="V17">
        <v>0</v>
      </c>
      <c r="Y17" s="4">
        <v>43885</v>
      </c>
      <c r="Z17" s="3">
        <v>0.68690972222222213</v>
      </c>
      <c r="AB17">
        <v>1</v>
      </c>
      <c r="AD17" s="7">
        <f t="shared" si="6"/>
        <v>5.0792005936786611</v>
      </c>
      <c r="AE17" s="7">
        <f t="shared" si="7"/>
        <v>9.1007837744526974</v>
      </c>
      <c r="AF17" s="7">
        <f t="shared" si="8"/>
        <v>4.0215831807740363</v>
      </c>
      <c r="AG17" s="7">
        <f t="shared" si="9"/>
        <v>0.53190603806372039</v>
      </c>
      <c r="AI17">
        <f>ABS(100*(AD17-5)/5)</f>
        <v>1.5840118735732212</v>
      </c>
      <c r="AN17">
        <f>ABS(100*(AE17-10)/10)</f>
        <v>8.9921622554730263</v>
      </c>
      <c r="AS17">
        <f>ABS(100*(AF17-5)/5)</f>
        <v>19.568336384519274</v>
      </c>
      <c r="AX17">
        <f>ABS(100*(AG17-0.5)/0.5)</f>
        <v>6.3812076127440776</v>
      </c>
    </row>
    <row r="18" spans="1:58" x14ac:dyDescent="0.35">
      <c r="A18">
        <v>7</v>
      </c>
      <c r="B18">
        <v>5</v>
      </c>
      <c r="C18" t="s">
        <v>106</v>
      </c>
      <c r="D18" t="s">
        <v>24</v>
      </c>
      <c r="E18" t="s">
        <v>66</v>
      </c>
      <c r="G18">
        <v>0.3</v>
      </c>
      <c r="H18">
        <v>0.3</v>
      </c>
      <c r="I18">
        <v>2149</v>
      </c>
      <c r="J18">
        <v>5944</v>
      </c>
      <c r="L18">
        <v>3068</v>
      </c>
      <c r="M18">
        <v>4.0880000000000001</v>
      </c>
      <c r="N18">
        <v>10.91</v>
      </c>
      <c r="O18">
        <v>6.8220000000000001</v>
      </c>
      <c r="Q18">
        <v>0.57899999999999996</v>
      </c>
      <c r="R18">
        <v>1</v>
      </c>
      <c r="S18">
        <v>0</v>
      </c>
      <c r="T18">
        <v>0</v>
      </c>
      <c r="V18">
        <v>0</v>
      </c>
      <c r="Y18" s="4">
        <v>43885</v>
      </c>
      <c r="Z18" s="3">
        <v>0.69723379629629623</v>
      </c>
      <c r="AB18">
        <v>1</v>
      </c>
      <c r="AD18" s="7">
        <f t="shared" si="6"/>
        <v>4.8162717536524111</v>
      </c>
      <c r="AE18" s="7">
        <f t="shared" si="7"/>
        <v>10.208098569787303</v>
      </c>
      <c r="AF18" s="7">
        <f t="shared" si="8"/>
        <v>5.3918268161348921</v>
      </c>
      <c r="AG18" s="7">
        <f t="shared" si="9"/>
        <v>0.48368716989396082</v>
      </c>
      <c r="AI18">
        <f t="shared" ref="AI18:AI21" si="10">ABS(100*(AD18-5)/5)</f>
        <v>3.6745649269517777</v>
      </c>
      <c r="AN18">
        <f t="shared" ref="AN18:AN21" si="11">ABS(100*(AE18-10)/10)</f>
        <v>2.0809856978730323</v>
      </c>
      <c r="AS18">
        <f t="shared" ref="AS18:AS21" si="12">ABS(100*(AF18-5)/5)</f>
        <v>7.8365363226978415</v>
      </c>
      <c r="AX18">
        <f t="shared" ref="AX18:AX21" si="13">ABS(100*(AG18-0.5)/0.5)</f>
        <v>3.2625660212078356</v>
      </c>
    </row>
    <row r="19" spans="1:58" x14ac:dyDescent="0.35">
      <c r="A19">
        <v>8</v>
      </c>
      <c r="B19">
        <v>6</v>
      </c>
      <c r="C19" t="s">
        <v>106</v>
      </c>
      <c r="D19" t="s">
        <v>24</v>
      </c>
      <c r="E19" t="s">
        <v>66</v>
      </c>
      <c r="G19">
        <v>0.5</v>
      </c>
      <c r="H19">
        <v>0.5</v>
      </c>
      <c r="I19">
        <v>3644</v>
      </c>
      <c r="J19">
        <v>9778</v>
      </c>
      <c r="L19">
        <v>5234</v>
      </c>
      <c r="M19">
        <v>4.0839999999999996</v>
      </c>
      <c r="N19">
        <v>10.683999999999999</v>
      </c>
      <c r="O19">
        <v>6.601</v>
      </c>
      <c r="Q19">
        <v>0.59</v>
      </c>
      <c r="R19">
        <v>1</v>
      </c>
      <c r="S19">
        <v>0</v>
      </c>
      <c r="T19">
        <v>0</v>
      </c>
      <c r="V19">
        <v>0</v>
      </c>
      <c r="Y19" s="4">
        <v>43885</v>
      </c>
      <c r="Z19" s="3">
        <v>0.7079050925925926</v>
      </c>
      <c r="AB19">
        <v>1</v>
      </c>
      <c r="AD19" s="7">
        <f t="shared" si="6"/>
        <v>4.8406786409910936</v>
      </c>
      <c r="AE19" s="7">
        <f t="shared" si="7"/>
        <v>10.060997694624202</v>
      </c>
      <c r="AF19" s="7">
        <f t="shared" si="8"/>
        <v>5.2203190536331086</v>
      </c>
      <c r="AG19" s="7">
        <f t="shared" si="9"/>
        <v>0.49377986344199409</v>
      </c>
      <c r="AI19">
        <f t="shared" si="10"/>
        <v>3.1864271801781285</v>
      </c>
      <c r="AN19">
        <f t="shared" si="11"/>
        <v>0.60997694624202126</v>
      </c>
      <c r="AS19">
        <f t="shared" si="12"/>
        <v>4.4063810726621711</v>
      </c>
      <c r="AX19">
        <f t="shared" si="13"/>
        <v>1.2440273116011813</v>
      </c>
    </row>
    <row r="20" spans="1:58" x14ac:dyDescent="0.35">
      <c r="A20">
        <v>9</v>
      </c>
      <c r="B20">
        <v>7</v>
      </c>
      <c r="C20" t="s">
        <v>106</v>
      </c>
      <c r="D20" t="s">
        <v>24</v>
      </c>
      <c r="E20" t="s">
        <v>66</v>
      </c>
      <c r="G20">
        <v>0.7</v>
      </c>
      <c r="H20">
        <v>0.7</v>
      </c>
      <c r="I20">
        <v>5300</v>
      </c>
      <c r="J20">
        <v>13563</v>
      </c>
      <c r="L20">
        <v>7356</v>
      </c>
      <c r="M20">
        <v>4.2050000000000001</v>
      </c>
      <c r="N20">
        <v>10.503</v>
      </c>
      <c r="O20">
        <v>6.298</v>
      </c>
      <c r="Q20">
        <v>0.58199999999999996</v>
      </c>
      <c r="R20">
        <v>1</v>
      </c>
      <c r="S20">
        <v>0</v>
      </c>
      <c r="T20">
        <v>0</v>
      </c>
      <c r="V20">
        <v>0</v>
      </c>
      <c r="Y20" s="4">
        <v>43885</v>
      </c>
      <c r="Z20" s="3">
        <v>0.71885416666666668</v>
      </c>
      <c r="AB20">
        <v>1</v>
      </c>
      <c r="AD20" s="7">
        <f t="shared" si="6"/>
        <v>5.0012091654724804</v>
      </c>
      <c r="AE20" s="7">
        <f t="shared" si="7"/>
        <v>9.9620220551745344</v>
      </c>
      <c r="AF20" s="7">
        <f t="shared" si="8"/>
        <v>4.960812889702054</v>
      </c>
      <c r="AG20" s="7">
        <f t="shared" si="9"/>
        <v>0.49515154654078603</v>
      </c>
      <c r="AI20">
        <f t="shared" si="10"/>
        <v>2.4183309449608004E-2</v>
      </c>
      <c r="AN20">
        <f t="shared" si="11"/>
        <v>0.3797794482546557</v>
      </c>
      <c r="AS20">
        <f t="shared" si="12"/>
        <v>0.78374220595891941</v>
      </c>
      <c r="AX20">
        <f t="shared" si="13"/>
        <v>0.96969069184279499</v>
      </c>
    </row>
    <row r="21" spans="1:58" x14ac:dyDescent="0.35">
      <c r="A21">
        <v>10</v>
      </c>
      <c r="B21">
        <v>8</v>
      </c>
      <c r="C21" t="s">
        <v>106</v>
      </c>
      <c r="D21" t="s">
        <v>24</v>
      </c>
      <c r="E21" t="s">
        <v>66</v>
      </c>
      <c r="G21">
        <v>0.9</v>
      </c>
      <c r="H21">
        <v>0.9</v>
      </c>
      <c r="I21">
        <v>6919</v>
      </c>
      <c r="J21">
        <v>17494</v>
      </c>
      <c r="L21">
        <v>9672</v>
      </c>
      <c r="M21">
        <v>4.2489999999999997</v>
      </c>
      <c r="N21">
        <v>10.451000000000001</v>
      </c>
      <c r="O21">
        <v>6.2009999999999996</v>
      </c>
      <c r="Q21">
        <v>0.58199999999999996</v>
      </c>
      <c r="R21">
        <v>1</v>
      </c>
      <c r="S21">
        <v>0</v>
      </c>
      <c r="T21">
        <v>0</v>
      </c>
      <c r="V21">
        <v>0</v>
      </c>
      <c r="Y21" s="4">
        <v>43885</v>
      </c>
      <c r="Z21" s="3">
        <v>0.73032407407407407</v>
      </c>
      <c r="AB21">
        <v>1</v>
      </c>
      <c r="AD21" s="7">
        <f t="shared" si="6"/>
        <v>5.0635686070607679</v>
      </c>
      <c r="AE21" s="7">
        <f t="shared" si="7"/>
        <v>9.9903075166959709</v>
      </c>
      <c r="AF21" s="7">
        <f t="shared" si="8"/>
        <v>4.926738909635203</v>
      </c>
      <c r="AG21" s="7">
        <f t="shared" si="9"/>
        <v>0.50604289067848807</v>
      </c>
      <c r="AI21">
        <f t="shared" si="10"/>
        <v>1.2713721412153589</v>
      </c>
      <c r="AN21">
        <f t="shared" si="11"/>
        <v>9.6924833040290537E-2</v>
      </c>
      <c r="AS21">
        <f t="shared" si="12"/>
        <v>1.46522180729594</v>
      </c>
      <c r="AX21">
        <f t="shared" si="13"/>
        <v>1.2085781356976133</v>
      </c>
    </row>
    <row r="22" spans="1:58" x14ac:dyDescent="0.35">
      <c r="A22">
        <v>11</v>
      </c>
      <c r="B22">
        <v>1</v>
      </c>
      <c r="C22" t="s">
        <v>45</v>
      </c>
      <c r="D22" t="s">
        <v>24</v>
      </c>
      <c r="E22" t="s">
        <v>66</v>
      </c>
      <c r="G22">
        <v>0.3</v>
      </c>
      <c r="H22">
        <v>0.3</v>
      </c>
      <c r="I22">
        <v>3247</v>
      </c>
      <c r="J22">
        <v>4962</v>
      </c>
      <c r="L22">
        <v>7740</v>
      </c>
      <c r="M22">
        <v>6.085</v>
      </c>
      <c r="N22">
        <v>9.125</v>
      </c>
      <c r="O22">
        <v>3.04</v>
      </c>
      <c r="Q22">
        <v>1.425</v>
      </c>
      <c r="R22">
        <v>1</v>
      </c>
      <c r="S22">
        <v>0</v>
      </c>
      <c r="T22">
        <v>0</v>
      </c>
      <c r="V22">
        <v>0</v>
      </c>
      <c r="Y22" s="4">
        <v>43885</v>
      </c>
      <c r="Z22" s="3">
        <v>0.74026620370370377</v>
      </c>
      <c r="AB22">
        <v>1</v>
      </c>
      <c r="AD22" s="7">
        <f t="shared" si="6"/>
        <v>7.2043490295743862</v>
      </c>
      <c r="AE22" s="7">
        <f t="shared" si="7"/>
        <v>8.5278307647089306</v>
      </c>
      <c r="AF22" s="7">
        <f t="shared" si="8"/>
        <v>1.3234817351345445</v>
      </c>
      <c r="AG22" s="7">
        <f t="shared" si="9"/>
        <v>1.2155028419116933</v>
      </c>
      <c r="AJ22">
        <f>ABS(100*(AD22-AD23)/(AVERAGE(AD22:AD23)))</f>
        <v>0.81844340951510897</v>
      </c>
      <c r="AO22">
        <f>ABS(100*(AE22-AE23)/(AVERAGE(AE22:AE23)))</f>
        <v>6.0175403490228936E-2</v>
      </c>
      <c r="AT22">
        <f>ABS(100*(AF22-AF23)/(AVERAGE(AF22:AF23)))</f>
        <v>4.7112250531403284</v>
      </c>
      <c r="AY22">
        <f>ABS(100*(AG22-AG23)/(AVERAGE(AG22:AG23)))</f>
        <v>0.60384785593008683</v>
      </c>
    </row>
    <row r="23" spans="1:58" x14ac:dyDescent="0.35">
      <c r="A23">
        <v>12</v>
      </c>
      <c r="B23">
        <v>1</v>
      </c>
      <c r="C23" t="s">
        <v>45</v>
      </c>
      <c r="D23" t="s">
        <v>24</v>
      </c>
      <c r="E23" t="s">
        <v>66</v>
      </c>
      <c r="G23">
        <v>0.3</v>
      </c>
      <c r="H23">
        <v>0.3</v>
      </c>
      <c r="I23">
        <v>3220</v>
      </c>
      <c r="J23">
        <v>4965</v>
      </c>
      <c r="L23">
        <v>7787</v>
      </c>
      <c r="M23">
        <v>6.0369999999999999</v>
      </c>
      <c r="N23">
        <v>9.1310000000000002</v>
      </c>
      <c r="O23">
        <v>3.0939999999999999</v>
      </c>
      <c r="Q23">
        <v>1.4330000000000001</v>
      </c>
      <c r="R23">
        <v>1</v>
      </c>
      <c r="S23">
        <v>0</v>
      </c>
      <c r="T23">
        <v>0</v>
      </c>
      <c r="V23">
        <v>0</v>
      </c>
      <c r="Y23" s="4">
        <v>43885</v>
      </c>
      <c r="Z23" s="3">
        <v>0.74586805555555558</v>
      </c>
      <c r="AB23">
        <v>1</v>
      </c>
      <c r="AD23" s="7">
        <f t="shared" si="6"/>
        <v>7.1456258178713883</v>
      </c>
      <c r="AE23" s="7">
        <f t="shared" si="7"/>
        <v>8.5329639657427752</v>
      </c>
      <c r="AF23" s="7">
        <f t="shared" si="8"/>
        <v>1.3873381478713869</v>
      </c>
      <c r="AG23" s="7">
        <f t="shared" si="9"/>
        <v>1.2228648574478305</v>
      </c>
    </row>
    <row r="24" spans="1:58" x14ac:dyDescent="0.35">
      <c r="A24">
        <v>13</v>
      </c>
      <c r="B24">
        <v>2</v>
      </c>
      <c r="D24" t="s">
        <v>46</v>
      </c>
      <c r="Y24" s="4">
        <v>43885</v>
      </c>
      <c r="Z24" s="3">
        <v>0.75010416666666668</v>
      </c>
      <c r="AB24">
        <v>1</v>
      </c>
      <c r="AD24" s="7" t="e">
        <f t="shared" si="6"/>
        <v>#DIV/0!</v>
      </c>
      <c r="AE24" s="7" t="e">
        <f t="shared" si="7"/>
        <v>#DIV/0!</v>
      </c>
      <c r="AF24" s="7" t="e">
        <f t="shared" si="8"/>
        <v>#DIV/0!</v>
      </c>
      <c r="AG24" s="7" t="e">
        <f t="shared" si="9"/>
        <v>#DIV/0!</v>
      </c>
    </row>
    <row r="25" spans="1:58" x14ac:dyDescent="0.35">
      <c r="A25">
        <v>14</v>
      </c>
      <c r="B25">
        <v>9</v>
      </c>
      <c r="C25" t="s">
        <v>179</v>
      </c>
      <c r="D25" t="s">
        <v>24</v>
      </c>
      <c r="E25" t="s">
        <v>66</v>
      </c>
      <c r="G25">
        <v>0.3</v>
      </c>
      <c r="H25">
        <v>0.3</v>
      </c>
      <c r="I25">
        <v>1888</v>
      </c>
      <c r="J25">
        <v>4236</v>
      </c>
      <c r="L25">
        <v>1886</v>
      </c>
      <c r="M25">
        <v>3.6139999999999999</v>
      </c>
      <c r="N25">
        <v>7.8019999999999996</v>
      </c>
      <c r="O25">
        <v>4.1879999999999997</v>
      </c>
      <c r="Q25">
        <v>0.35</v>
      </c>
      <c r="R25">
        <v>1</v>
      </c>
      <c r="S25">
        <v>0</v>
      </c>
      <c r="T25">
        <v>0</v>
      </c>
      <c r="V25">
        <v>0</v>
      </c>
      <c r="Y25" s="4">
        <v>43885</v>
      </c>
      <c r="Z25" s="3">
        <v>0.76008101851851861</v>
      </c>
      <c r="AB25">
        <v>1</v>
      </c>
      <c r="AD25" s="7">
        <f t="shared" si="6"/>
        <v>4.2486140405234165</v>
      </c>
      <c r="AE25" s="7">
        <f t="shared" si="7"/>
        <v>7.2855961145186061</v>
      </c>
      <c r="AF25" s="7">
        <f t="shared" si="8"/>
        <v>3.0369820739951896</v>
      </c>
      <c r="AG25" s="7">
        <f t="shared" si="9"/>
        <v>0.2985403110915294</v>
      </c>
      <c r="AJ25">
        <f>ABS(100*(AD25-AD26)/(AVERAGE(AD25:AD26)))</f>
        <v>4.8452873471066029</v>
      </c>
      <c r="AO25">
        <f>ABS(100*(AE25-AE26)/(AVERAGE(AE25:AE26)))</f>
        <v>0.8419229648741352</v>
      </c>
      <c r="AT25">
        <f>ABS(100*(AF25-AF26)/(AVERAGE(AF25:AF26)))</f>
        <v>5.0423763501434165</v>
      </c>
      <c r="AY25">
        <f>ABS(100*(AG25-AG26)/(AVERAGE(AG25:AG26)))</f>
        <v>0.835981674934971</v>
      </c>
      <c r="BC25" s="7">
        <f>AVERAGE(AD25:AD26)</f>
        <v>4.3540983282121379</v>
      </c>
      <c r="BD25" s="7">
        <f>AVERAGE(AE25:AE26)</f>
        <v>7.3163953207216723</v>
      </c>
      <c r="BE25" s="7">
        <f>AVERAGE(AF25:AF26)</f>
        <v>2.9622969925095344</v>
      </c>
      <c r="BF25" s="7">
        <f>AVERAGE(AG25:AG26)</f>
        <v>0.29979342011895704</v>
      </c>
    </row>
    <row r="26" spans="1:58" x14ac:dyDescent="0.35">
      <c r="A26">
        <v>15</v>
      </c>
      <c r="B26">
        <v>9</v>
      </c>
      <c r="C26" t="s">
        <v>179</v>
      </c>
      <c r="D26" t="s">
        <v>24</v>
      </c>
      <c r="E26" t="s">
        <v>66</v>
      </c>
      <c r="G26">
        <v>0.3</v>
      </c>
      <c r="H26">
        <v>0.3</v>
      </c>
      <c r="I26">
        <v>1985</v>
      </c>
      <c r="J26">
        <v>4272</v>
      </c>
      <c r="L26">
        <v>1902</v>
      </c>
      <c r="M26">
        <v>3.79</v>
      </c>
      <c r="N26">
        <v>7.8680000000000003</v>
      </c>
      <c r="O26">
        <v>4.077</v>
      </c>
      <c r="Q26">
        <v>0.35399999999999998</v>
      </c>
      <c r="R26">
        <v>1</v>
      </c>
      <c r="S26">
        <v>0</v>
      </c>
      <c r="T26">
        <v>0</v>
      </c>
      <c r="V26">
        <v>0</v>
      </c>
      <c r="Y26" s="4">
        <v>43885</v>
      </c>
      <c r="Z26" s="3">
        <v>0.7658449074074074</v>
      </c>
      <c r="AB26">
        <v>1</v>
      </c>
      <c r="AD26" s="7">
        <f t="shared" si="6"/>
        <v>4.4595826159008594</v>
      </c>
      <c r="AE26" s="7">
        <f t="shared" si="7"/>
        <v>7.3471945269247385</v>
      </c>
      <c r="AF26" s="7">
        <f t="shared" si="8"/>
        <v>2.8876119110238792</v>
      </c>
      <c r="AG26" s="7">
        <f t="shared" si="9"/>
        <v>0.30104652914638469</v>
      </c>
    </row>
    <row r="27" spans="1:58" x14ac:dyDescent="0.35">
      <c r="A27">
        <v>16</v>
      </c>
      <c r="B27">
        <v>10</v>
      </c>
      <c r="C27" t="s">
        <v>180</v>
      </c>
      <c r="D27" t="s">
        <v>24</v>
      </c>
      <c r="E27" t="s">
        <v>66</v>
      </c>
      <c r="G27">
        <v>0.3</v>
      </c>
      <c r="H27">
        <v>0.3</v>
      </c>
      <c r="I27">
        <v>1563</v>
      </c>
      <c r="J27">
        <v>4276</v>
      </c>
      <c r="L27">
        <v>1752</v>
      </c>
      <c r="M27">
        <v>3.0209999999999999</v>
      </c>
      <c r="N27">
        <v>7.875</v>
      </c>
      <c r="O27">
        <v>4.8540000000000001</v>
      </c>
      <c r="Q27">
        <v>0.32400000000000001</v>
      </c>
      <c r="R27">
        <v>1</v>
      </c>
      <c r="S27">
        <v>0</v>
      </c>
      <c r="T27">
        <v>0</v>
      </c>
      <c r="V27">
        <v>0</v>
      </c>
      <c r="Y27" s="4">
        <v>43885</v>
      </c>
      <c r="Z27" s="3">
        <v>0.77598379629629621</v>
      </c>
      <c r="AB27">
        <v>1</v>
      </c>
      <c r="AD27" s="7">
        <f t="shared" si="6"/>
        <v>3.541760566320646</v>
      </c>
      <c r="AE27" s="7">
        <f t="shared" si="7"/>
        <v>7.3540387949698651</v>
      </c>
      <c r="AF27" s="7">
        <f t="shared" si="8"/>
        <v>3.8122782286492192</v>
      </c>
      <c r="AG27" s="7">
        <f t="shared" si="9"/>
        <v>0.27755073488211673</v>
      </c>
      <c r="AJ27">
        <f>ABS(100*(AD27-AD28)/(AVERAGE(AD27:AD28)))</f>
        <v>0.97772901223923792</v>
      </c>
      <c r="AO27">
        <f>ABS(100*(AE27-AE28)/(AVERAGE(AE27:AE28)))</f>
        <v>0.11640289946929988</v>
      </c>
      <c r="AT27">
        <f>ABS(100*(AF27-AF28)/(AVERAGE(AF27:AF28)))</f>
        <v>1.1437308828919064</v>
      </c>
      <c r="AY27">
        <f>ABS(100*(AG27-AG28)/(AVERAGE(AG27:AG28)))</f>
        <v>0.96403713289806037</v>
      </c>
      <c r="BC27" s="7">
        <f>AVERAGE(AD27:AD28)</f>
        <v>3.5591600364548679</v>
      </c>
      <c r="BD27" s="7">
        <f>AVERAGE(AE27:AE28)</f>
        <v>7.3497611274416599</v>
      </c>
      <c r="BE27" s="7">
        <f>AVERAGE(AF27:AF28)</f>
        <v>3.7906010909867924</v>
      </c>
      <c r="BF27" s="7">
        <f>AVERAGE(AG27:AG28)</f>
        <v>0.27621930654047488</v>
      </c>
    </row>
    <row r="28" spans="1:58" x14ac:dyDescent="0.35">
      <c r="A28">
        <v>17</v>
      </c>
      <c r="B28">
        <v>10</v>
      </c>
      <c r="C28" t="s">
        <v>180</v>
      </c>
      <c r="D28" t="s">
        <v>24</v>
      </c>
      <c r="E28" t="s">
        <v>66</v>
      </c>
      <c r="G28">
        <v>0.3</v>
      </c>
      <c r="H28">
        <v>0.3</v>
      </c>
      <c r="I28">
        <v>1579</v>
      </c>
      <c r="J28">
        <v>4271</v>
      </c>
      <c r="L28">
        <v>1735</v>
      </c>
      <c r="M28">
        <v>3.0510000000000002</v>
      </c>
      <c r="N28">
        <v>7.8650000000000002</v>
      </c>
      <c r="O28">
        <v>4.8140000000000001</v>
      </c>
      <c r="Q28">
        <v>0.32100000000000001</v>
      </c>
      <c r="R28">
        <v>1</v>
      </c>
      <c r="S28">
        <v>0</v>
      </c>
      <c r="T28">
        <v>0</v>
      </c>
      <c r="V28">
        <v>0</v>
      </c>
      <c r="Y28" s="4">
        <v>43885</v>
      </c>
      <c r="Z28" s="3">
        <v>0.78172453703703704</v>
      </c>
      <c r="AB28">
        <v>1</v>
      </c>
      <c r="AD28" s="7">
        <f t="shared" si="6"/>
        <v>3.5765595065890898</v>
      </c>
      <c r="AE28" s="7">
        <f t="shared" si="7"/>
        <v>7.3454834599134555</v>
      </c>
      <c r="AF28" s="7">
        <f t="shared" si="8"/>
        <v>3.7689239533243657</v>
      </c>
      <c r="AG28" s="7">
        <f t="shared" si="9"/>
        <v>0.27488787819883304</v>
      </c>
    </row>
    <row r="29" spans="1:58" x14ac:dyDescent="0.35">
      <c r="A29">
        <v>18</v>
      </c>
      <c r="B29">
        <v>11</v>
      </c>
      <c r="C29" t="s">
        <v>181</v>
      </c>
      <c r="D29" t="s">
        <v>24</v>
      </c>
      <c r="E29" t="s">
        <v>66</v>
      </c>
      <c r="G29">
        <v>0.3</v>
      </c>
      <c r="H29">
        <v>0.3</v>
      </c>
      <c r="I29">
        <v>2824</v>
      </c>
      <c r="J29">
        <v>4437</v>
      </c>
      <c r="L29">
        <v>6883</v>
      </c>
      <c r="M29">
        <v>5.3159999999999998</v>
      </c>
      <c r="N29">
        <v>8.1690000000000005</v>
      </c>
      <c r="O29">
        <v>2.8530000000000002</v>
      </c>
      <c r="Q29">
        <v>1.2769999999999999</v>
      </c>
      <c r="R29">
        <v>1</v>
      </c>
      <c r="S29">
        <v>0</v>
      </c>
      <c r="T29">
        <v>0</v>
      </c>
      <c r="V29">
        <v>0</v>
      </c>
      <c r="Y29" s="4">
        <v>43885</v>
      </c>
      <c r="Z29" s="3">
        <v>0.79175925925925927</v>
      </c>
      <c r="AB29">
        <v>1</v>
      </c>
      <c r="AD29" s="7">
        <f t="shared" si="6"/>
        <v>6.2843520462273963</v>
      </c>
      <c r="AE29" s="7">
        <f t="shared" si="7"/>
        <v>7.6295205837861753</v>
      </c>
      <c r="AF29" s="7">
        <f t="shared" si="8"/>
        <v>1.345168537558779</v>
      </c>
      <c r="AG29" s="7">
        <f t="shared" si="9"/>
        <v>1.0812635373485089</v>
      </c>
      <c r="AJ29">
        <f>ABS(100*(AD29-AD30)/(AVERAGE(AD29:AD30)))</f>
        <v>1.0671457569367024</v>
      </c>
      <c r="AO29">
        <f>ABS(100*(AE29-AE30)/(AVERAGE(AE29:AE30)))</f>
        <v>0.75961940984169796</v>
      </c>
      <c r="AT29">
        <f>ABS(100*(AF29-AF30)/(AVERAGE(AF29:AF30)))</f>
        <v>0.68976923443728233</v>
      </c>
      <c r="AY29">
        <f>ABS(100*(AG29-AG30)/(AVERAGE(AG29:AG30)))</f>
        <v>2.0219641082457831</v>
      </c>
      <c r="BC29" s="7">
        <f>AVERAGE(AD29:AD30)</f>
        <v>6.3180635196124513</v>
      </c>
      <c r="BD29" s="7">
        <f>AVERAGE(AE29:AE30)</f>
        <v>7.6586087229779602</v>
      </c>
      <c r="BE29" s="7">
        <f>AVERAGE(AF29:AF30)</f>
        <v>1.340545203365509</v>
      </c>
      <c r="BF29" s="7">
        <f>AVERAGE(AG29:AG30)</f>
        <v>1.0923065606527147</v>
      </c>
    </row>
    <row r="30" spans="1:58" x14ac:dyDescent="0.35">
      <c r="A30">
        <v>19</v>
      </c>
      <c r="B30">
        <v>11</v>
      </c>
      <c r="C30" t="s">
        <v>181</v>
      </c>
      <c r="D30" t="s">
        <v>24</v>
      </c>
      <c r="E30" t="s">
        <v>66</v>
      </c>
      <c r="G30">
        <v>0.3</v>
      </c>
      <c r="H30">
        <v>0.3</v>
      </c>
      <c r="I30">
        <v>2855</v>
      </c>
      <c r="J30">
        <v>4471</v>
      </c>
      <c r="L30">
        <v>7024</v>
      </c>
      <c r="M30">
        <v>5.3730000000000002</v>
      </c>
      <c r="N30">
        <v>8.2309999999999999</v>
      </c>
      <c r="O30">
        <v>2.8580000000000001</v>
      </c>
      <c r="Q30">
        <v>1.3009999999999999</v>
      </c>
      <c r="R30">
        <v>1</v>
      </c>
      <c r="S30">
        <v>0</v>
      </c>
      <c r="T30">
        <v>0</v>
      </c>
      <c r="V30">
        <v>0</v>
      </c>
      <c r="Y30" s="4">
        <v>43885</v>
      </c>
      <c r="Z30" s="3">
        <v>0.7973958333333333</v>
      </c>
      <c r="AB30">
        <v>1</v>
      </c>
      <c r="AD30" s="7">
        <f t="shared" si="6"/>
        <v>6.3517749929975063</v>
      </c>
      <c r="AE30" s="7">
        <f t="shared" si="7"/>
        <v>7.6876968621697452</v>
      </c>
      <c r="AF30" s="7">
        <f t="shared" si="8"/>
        <v>1.335921869172239</v>
      </c>
      <c r="AG30" s="7">
        <f t="shared" si="9"/>
        <v>1.1033495839569207</v>
      </c>
    </row>
    <row r="31" spans="1:58" x14ac:dyDescent="0.35">
      <c r="A31">
        <v>20</v>
      </c>
      <c r="B31">
        <v>12</v>
      </c>
      <c r="C31" t="s">
        <v>182</v>
      </c>
      <c r="D31" t="s">
        <v>24</v>
      </c>
      <c r="E31" t="s">
        <v>66</v>
      </c>
      <c r="G31">
        <v>0.3</v>
      </c>
      <c r="H31">
        <v>0.3</v>
      </c>
      <c r="I31">
        <v>2011</v>
      </c>
      <c r="J31">
        <v>4607</v>
      </c>
      <c r="L31">
        <v>2410</v>
      </c>
      <c r="M31">
        <v>3.8370000000000002</v>
      </c>
      <c r="N31">
        <v>8.4789999999999992</v>
      </c>
      <c r="O31">
        <v>4.6420000000000003</v>
      </c>
      <c r="Q31">
        <v>0.45300000000000001</v>
      </c>
      <c r="R31">
        <v>1</v>
      </c>
      <c r="S31">
        <v>0</v>
      </c>
      <c r="T31">
        <v>0</v>
      </c>
      <c r="V31">
        <v>0</v>
      </c>
      <c r="Y31" s="4">
        <v>43885</v>
      </c>
      <c r="Z31" s="3">
        <v>0.80763888888888891</v>
      </c>
      <c r="AB31">
        <v>1</v>
      </c>
      <c r="AD31" s="7">
        <f t="shared" si="6"/>
        <v>4.5161308938370803</v>
      </c>
      <c r="AE31" s="7">
        <f t="shared" si="7"/>
        <v>7.9204019757040189</v>
      </c>
      <c r="AF31" s="7">
        <f t="shared" si="8"/>
        <v>3.4042710818669386</v>
      </c>
      <c r="AG31" s="7">
        <f t="shared" si="9"/>
        <v>0.38061895238803878</v>
      </c>
      <c r="AJ31">
        <f>ABS(100*(AD31-AD32)/(AVERAGE(AD31:AD32)))</f>
        <v>0.43437441170414737</v>
      </c>
      <c r="AO31">
        <f>ABS(100*(AE31-AE32)/(AVERAGE(AE31:AE32)))</f>
        <v>1.6554395738538237</v>
      </c>
      <c r="AT31">
        <f>ABS(100*(AF31-AF32)/(AVERAGE(AF31:AF32)))</f>
        <v>3.2984605614662259</v>
      </c>
      <c r="AY31">
        <f>ABS(100*(AG31-AG32)/(AVERAGE(AG31:AG32)))</f>
        <v>2.542283646034738</v>
      </c>
      <c r="BC31" s="7">
        <f>AVERAGE(AD31:AD32)</f>
        <v>4.5063436918865811</v>
      </c>
      <c r="BD31" s="7">
        <f>AVERAGE(AE31:AE32)</f>
        <v>7.855381429275325</v>
      </c>
      <c r="BE31" s="7">
        <f>AVERAGE(AF31:AF32)</f>
        <v>3.3490377373887443</v>
      </c>
      <c r="BF31" s="7">
        <f>AVERAGE(AG31:AG32)</f>
        <v>0.37584147422097097</v>
      </c>
    </row>
    <row r="32" spans="1:58" x14ac:dyDescent="0.35">
      <c r="A32">
        <v>21</v>
      </c>
      <c r="B32">
        <v>12</v>
      </c>
      <c r="C32" t="s">
        <v>182</v>
      </c>
      <c r="D32" t="s">
        <v>24</v>
      </c>
      <c r="E32" t="s">
        <v>66</v>
      </c>
      <c r="G32">
        <v>0.3</v>
      </c>
      <c r="H32">
        <v>0.3</v>
      </c>
      <c r="I32">
        <v>2002</v>
      </c>
      <c r="J32">
        <v>4531</v>
      </c>
      <c r="L32">
        <v>2349</v>
      </c>
      <c r="M32">
        <v>3.82</v>
      </c>
      <c r="N32">
        <v>8.34</v>
      </c>
      <c r="O32">
        <v>4.5199999999999996</v>
      </c>
      <c r="Q32">
        <v>0.441</v>
      </c>
      <c r="R32">
        <v>1</v>
      </c>
      <c r="S32">
        <v>0</v>
      </c>
      <c r="T32">
        <v>0</v>
      </c>
      <c r="V32">
        <v>0</v>
      </c>
      <c r="Y32" s="4">
        <v>43885</v>
      </c>
      <c r="Z32" s="3">
        <v>0.81339120370370377</v>
      </c>
      <c r="AB32">
        <v>1</v>
      </c>
      <c r="AD32" s="7">
        <f t="shared" si="6"/>
        <v>4.496556489936081</v>
      </c>
      <c r="AE32" s="7">
        <f t="shared" si="7"/>
        <v>7.7903608828466311</v>
      </c>
      <c r="AF32" s="7">
        <f t="shared" si="8"/>
        <v>3.29380439291055</v>
      </c>
      <c r="AG32" s="7">
        <f t="shared" si="9"/>
        <v>0.37106399605390317</v>
      </c>
    </row>
    <row r="33" spans="1:58" x14ac:dyDescent="0.35">
      <c r="A33">
        <v>22</v>
      </c>
      <c r="B33">
        <v>13</v>
      </c>
      <c r="C33" t="s">
        <v>183</v>
      </c>
      <c r="D33" t="s">
        <v>24</v>
      </c>
      <c r="E33" t="s">
        <v>66</v>
      </c>
      <c r="G33">
        <v>0.3</v>
      </c>
      <c r="H33">
        <v>0.3</v>
      </c>
      <c r="I33">
        <v>364</v>
      </c>
      <c r="J33">
        <v>3105</v>
      </c>
      <c r="L33">
        <v>1797</v>
      </c>
      <c r="M33">
        <v>0.74</v>
      </c>
      <c r="N33">
        <v>5.7309999999999999</v>
      </c>
      <c r="O33">
        <v>4.99</v>
      </c>
      <c r="Q33">
        <v>0.33300000000000002</v>
      </c>
      <c r="R33">
        <v>1</v>
      </c>
      <c r="S33">
        <v>0</v>
      </c>
      <c r="T33">
        <v>0</v>
      </c>
      <c r="V33">
        <v>0</v>
      </c>
      <c r="Y33" s="4">
        <v>43885</v>
      </c>
      <c r="Z33" s="3">
        <v>0.82336805555555559</v>
      </c>
      <c r="AB33">
        <v>1</v>
      </c>
      <c r="AD33" s="7">
        <f t="shared" si="6"/>
        <v>0.93401497995411686</v>
      </c>
      <c r="AE33" s="7">
        <f t="shared" si="7"/>
        <v>5.3503793247593006</v>
      </c>
      <c r="AF33" s="7">
        <f t="shared" si="8"/>
        <v>4.4163643448051833</v>
      </c>
      <c r="AG33" s="7">
        <f t="shared" si="9"/>
        <v>0.28459947316139711</v>
      </c>
      <c r="AJ33">
        <f>ABS(100*(AD33-AD34)/(AVERAGE(AD33:AD34)))</f>
        <v>7.6157154396393834</v>
      </c>
      <c r="AO33">
        <f>ABS(100*(AE33-AE34)/(AVERAGE(AE33:AE34)))</f>
        <v>6.3981048321814352E-2</v>
      </c>
      <c r="AT33">
        <f>ABS(100*(AF33-AF34)/(AVERAGE(AF33:AF34)))</f>
        <v>1.7673720470845076</v>
      </c>
      <c r="AY33">
        <f>ABS(100*(AG33-AG34)/(AVERAGE(AG33:AG34)))</f>
        <v>3.5285863502097161</v>
      </c>
      <c r="BC33" s="7">
        <f>AVERAGE(AD33:AD34)</f>
        <v>0.97098885398933865</v>
      </c>
      <c r="BD33" s="7">
        <f>AVERAGE(AE33:AE34)</f>
        <v>5.3486682577480185</v>
      </c>
      <c r="BE33" s="7">
        <f>AVERAGE(AF33:AF34)</f>
        <v>4.3776794037586804</v>
      </c>
      <c r="BF33" s="7">
        <f>AVERAGE(AG33:AG34)</f>
        <v>0.27966535636590084</v>
      </c>
    </row>
    <row r="34" spans="1:58" x14ac:dyDescent="0.35">
      <c r="A34">
        <v>23</v>
      </c>
      <c r="B34">
        <v>13</v>
      </c>
      <c r="C34" t="s">
        <v>183</v>
      </c>
      <c r="D34" t="s">
        <v>24</v>
      </c>
      <c r="E34" t="s">
        <v>66</v>
      </c>
      <c r="G34">
        <v>0.3</v>
      </c>
      <c r="H34">
        <v>0.3</v>
      </c>
      <c r="I34">
        <v>398</v>
      </c>
      <c r="J34">
        <v>3103</v>
      </c>
      <c r="L34">
        <v>1734</v>
      </c>
      <c r="M34">
        <v>0.80900000000000005</v>
      </c>
      <c r="N34">
        <v>5.7270000000000003</v>
      </c>
      <c r="O34">
        <v>4.9180000000000001</v>
      </c>
      <c r="Q34">
        <v>0.32</v>
      </c>
      <c r="R34">
        <v>1</v>
      </c>
      <c r="S34">
        <v>0</v>
      </c>
      <c r="T34">
        <v>0</v>
      </c>
      <c r="V34">
        <v>0</v>
      </c>
      <c r="Y34" s="4">
        <v>43885</v>
      </c>
      <c r="Z34" s="3">
        <v>0.82906250000000004</v>
      </c>
      <c r="AB34">
        <v>1</v>
      </c>
      <c r="AD34" s="7">
        <f t="shared" si="6"/>
        <v>1.0079627280245604</v>
      </c>
      <c r="AE34" s="7">
        <f t="shared" si="7"/>
        <v>5.3469571907367373</v>
      </c>
      <c r="AF34" s="7">
        <f t="shared" si="8"/>
        <v>4.3389944627121766</v>
      </c>
      <c r="AG34" s="7">
        <f t="shared" si="9"/>
        <v>0.27473123957040457</v>
      </c>
    </row>
    <row r="35" spans="1:58" x14ac:dyDescent="0.35">
      <c r="A35">
        <v>24</v>
      </c>
      <c r="B35">
        <v>14</v>
      </c>
      <c r="C35" t="s">
        <v>184</v>
      </c>
      <c r="D35" t="s">
        <v>24</v>
      </c>
      <c r="E35" t="s">
        <v>66</v>
      </c>
      <c r="G35">
        <v>0.3</v>
      </c>
      <c r="H35">
        <v>0.3</v>
      </c>
      <c r="I35">
        <v>1576</v>
      </c>
      <c r="J35">
        <v>3132</v>
      </c>
      <c r="L35">
        <v>2897</v>
      </c>
      <c r="M35">
        <v>3.0449999999999999</v>
      </c>
      <c r="N35">
        <v>5.78</v>
      </c>
      <c r="O35">
        <v>2.7349999999999999</v>
      </c>
      <c r="Q35">
        <v>0.54700000000000004</v>
      </c>
      <c r="R35">
        <v>1</v>
      </c>
      <c r="S35">
        <v>0</v>
      </c>
      <c r="T35">
        <v>0</v>
      </c>
      <c r="V35">
        <v>0</v>
      </c>
      <c r="Y35" s="4">
        <v>43885</v>
      </c>
      <c r="Z35" s="3">
        <v>0.83901620370370367</v>
      </c>
      <c r="AB35">
        <v>1</v>
      </c>
      <c r="AD35" s="7">
        <f t="shared" si="6"/>
        <v>3.5700347052887569</v>
      </c>
      <c r="AE35" s="7">
        <f t="shared" si="7"/>
        <v>5.3965781340638985</v>
      </c>
      <c r="AF35" s="7">
        <f t="shared" si="8"/>
        <v>1.8265434287751416</v>
      </c>
      <c r="AG35" s="7">
        <f t="shared" si="9"/>
        <v>0.45690196443269532</v>
      </c>
      <c r="AJ35">
        <f>ABS(100*(AD35-AD36)/(AVERAGE(AD35:AD36)))</f>
        <v>1.7824816146147155</v>
      </c>
      <c r="AO35">
        <f>ABS(100*(AE35-AE36)/(AVERAGE(AE35:AE36)))</f>
        <v>0.85242727034166565</v>
      </c>
      <c r="AT35">
        <f>ABS(100*(AF35-AF36)/(AVERAGE(AF35:AF36)))</f>
        <v>5.8086905537475531</v>
      </c>
      <c r="AY35">
        <f>ABS(100*(AG35-AG36)/(AVERAGE(AG35:AG36)))</f>
        <v>2.1367394173164942</v>
      </c>
      <c r="BC35" s="7">
        <f>AVERAGE(AD35:AD36)</f>
        <v>3.5384981656704793</v>
      </c>
      <c r="BD35" s="7">
        <f>AVERAGE(AE35:AE36)</f>
        <v>5.419677538716198</v>
      </c>
      <c r="BE35" s="7">
        <f>AVERAGE(AF35:AF36)</f>
        <v>1.8811793730457187</v>
      </c>
      <c r="BF35" s="7">
        <f>AVERAGE(AG35:AG36)</f>
        <v>0.46183608122819164</v>
      </c>
    </row>
    <row r="36" spans="1:58" x14ac:dyDescent="0.35">
      <c r="A36">
        <v>25</v>
      </c>
      <c r="B36">
        <v>14</v>
      </c>
      <c r="C36" t="s">
        <v>184</v>
      </c>
      <c r="D36" t="s">
        <v>24</v>
      </c>
      <c r="E36" t="s">
        <v>66</v>
      </c>
      <c r="G36">
        <v>0.3</v>
      </c>
      <c r="H36">
        <v>0.3</v>
      </c>
      <c r="I36">
        <v>1547</v>
      </c>
      <c r="J36">
        <v>3159</v>
      </c>
      <c r="L36">
        <v>2960</v>
      </c>
      <c r="M36">
        <v>2.992</v>
      </c>
      <c r="N36">
        <v>5.8310000000000004</v>
      </c>
      <c r="O36">
        <v>2.839</v>
      </c>
      <c r="Q36">
        <v>0.55900000000000005</v>
      </c>
      <c r="R36">
        <v>1</v>
      </c>
      <c r="S36">
        <v>0</v>
      </c>
      <c r="T36">
        <v>0</v>
      </c>
      <c r="V36">
        <v>0</v>
      </c>
      <c r="Y36" s="4">
        <v>43885</v>
      </c>
      <c r="Z36" s="3">
        <v>0.84468750000000004</v>
      </c>
      <c r="AB36">
        <v>1</v>
      </c>
      <c r="AD36" s="7">
        <f t="shared" si="6"/>
        <v>3.5069616260522016</v>
      </c>
      <c r="AE36" s="7">
        <f t="shared" si="7"/>
        <v>5.4427769433684974</v>
      </c>
      <c r="AF36" s="7">
        <f t="shared" si="8"/>
        <v>1.9358153173162957</v>
      </c>
      <c r="AG36" s="7">
        <f t="shared" si="9"/>
        <v>0.46677019802368791</v>
      </c>
    </row>
    <row r="37" spans="1:58" x14ac:dyDescent="0.35">
      <c r="A37">
        <v>26</v>
      </c>
      <c r="B37">
        <v>15</v>
      </c>
      <c r="C37" t="s">
        <v>185</v>
      </c>
      <c r="D37" t="s">
        <v>24</v>
      </c>
      <c r="E37" t="s">
        <v>66</v>
      </c>
      <c r="G37">
        <v>0.3</v>
      </c>
      <c r="H37">
        <v>0.3</v>
      </c>
      <c r="I37">
        <v>1837</v>
      </c>
      <c r="J37">
        <v>5052</v>
      </c>
      <c r="L37">
        <v>2500</v>
      </c>
      <c r="M37">
        <v>3.5209999999999999</v>
      </c>
      <c r="N37">
        <v>9.2880000000000003</v>
      </c>
      <c r="O37">
        <v>5.7670000000000003</v>
      </c>
      <c r="Q37">
        <v>0.47</v>
      </c>
      <c r="R37">
        <v>1</v>
      </c>
      <c r="S37">
        <v>0</v>
      </c>
      <c r="T37">
        <v>0</v>
      </c>
      <c r="V37">
        <v>0</v>
      </c>
      <c r="Y37" s="4">
        <v>43885</v>
      </c>
      <c r="Z37" s="3">
        <v>0.85482638888888884</v>
      </c>
      <c r="AB37">
        <v>1</v>
      </c>
      <c r="AD37" s="7">
        <f t="shared" si="6"/>
        <v>4.1376924184177515</v>
      </c>
      <c r="AE37" s="7">
        <f t="shared" si="7"/>
        <v>8.6818267957242607</v>
      </c>
      <c r="AF37" s="7">
        <f t="shared" si="8"/>
        <v>4.5441343773065093</v>
      </c>
      <c r="AG37" s="7">
        <f t="shared" si="9"/>
        <v>0.39471642894659953</v>
      </c>
      <c r="AJ37">
        <f>ABS(100*(AD37-AD38)/(AVERAGE(AD37:AD38)))</f>
        <v>2.2860846135795883</v>
      </c>
      <c r="AO37">
        <f>ABS(100*(AE37-AE38)/(AVERAGE(AE37:AE38)))</f>
        <v>0.33560851896634181</v>
      </c>
      <c r="AT37">
        <f>ABS(100*(AF37-AF38)/(AVERAGE(AF37:AF38)))</f>
        <v>1.407977827253617</v>
      </c>
      <c r="AY37">
        <f>ABS(100*(AG37-AG38)/(AVERAGE(AG37:AG38)))</f>
        <v>2.0445654729649831</v>
      </c>
      <c r="BC37" s="7">
        <f>AVERAGE(AD37:AD38)</f>
        <v>4.0909313424320297</v>
      </c>
      <c r="BD37" s="7">
        <f>AVERAGE(AE37:AE38)</f>
        <v>8.6672827261283683</v>
      </c>
      <c r="BE37" s="7">
        <f>AVERAGE(AF37:AF38)</f>
        <v>4.5763513836963385</v>
      </c>
      <c r="BF37" s="7">
        <f>AVERAGE(AG37:AG38)</f>
        <v>0.39072214392167398</v>
      </c>
    </row>
    <row r="38" spans="1:58" x14ac:dyDescent="0.35">
      <c r="A38">
        <v>27</v>
      </c>
      <c r="B38">
        <v>15</v>
      </c>
      <c r="C38" t="s">
        <v>185</v>
      </c>
      <c r="D38" t="s">
        <v>24</v>
      </c>
      <c r="E38" t="s">
        <v>66</v>
      </c>
      <c r="G38">
        <v>0.3</v>
      </c>
      <c r="H38">
        <v>0.3</v>
      </c>
      <c r="I38">
        <v>1794</v>
      </c>
      <c r="J38">
        <v>5035</v>
      </c>
      <c r="L38">
        <v>2449</v>
      </c>
      <c r="M38">
        <v>3.4430000000000001</v>
      </c>
      <c r="N38">
        <v>9.2579999999999991</v>
      </c>
      <c r="O38">
        <v>5.8159999999999998</v>
      </c>
      <c r="Q38">
        <v>0.46</v>
      </c>
      <c r="R38">
        <v>1</v>
      </c>
      <c r="S38">
        <v>0</v>
      </c>
      <c r="T38">
        <v>0</v>
      </c>
      <c r="V38">
        <v>0</v>
      </c>
      <c r="Y38" s="4">
        <v>43885</v>
      </c>
      <c r="Z38" s="3">
        <v>0.86062500000000008</v>
      </c>
      <c r="AB38">
        <v>1</v>
      </c>
      <c r="AD38" s="7">
        <f t="shared" si="6"/>
        <v>4.0441702664463079</v>
      </c>
      <c r="AE38" s="7">
        <f t="shared" si="7"/>
        <v>8.6527386565324758</v>
      </c>
      <c r="AF38" s="7">
        <f t="shared" si="8"/>
        <v>4.6085683900861678</v>
      </c>
      <c r="AG38" s="7">
        <f t="shared" si="9"/>
        <v>0.38672785889674843</v>
      </c>
    </row>
    <row r="39" spans="1:58" x14ac:dyDescent="0.35">
      <c r="A39">
        <v>28</v>
      </c>
      <c r="B39">
        <v>16</v>
      </c>
      <c r="C39" t="s">
        <v>186</v>
      </c>
      <c r="D39" t="s">
        <v>24</v>
      </c>
      <c r="E39" t="s">
        <v>66</v>
      </c>
      <c r="G39">
        <v>0.3</v>
      </c>
      <c r="H39">
        <v>0.3</v>
      </c>
      <c r="I39">
        <v>2097</v>
      </c>
      <c r="J39">
        <v>4847</v>
      </c>
      <c r="L39">
        <v>2264</v>
      </c>
      <c r="M39">
        <v>3.9929999999999999</v>
      </c>
      <c r="N39">
        <v>8.9160000000000004</v>
      </c>
      <c r="O39">
        <v>4.923</v>
      </c>
      <c r="Q39">
        <v>0.42399999999999999</v>
      </c>
      <c r="R39">
        <v>1</v>
      </c>
      <c r="S39">
        <v>0</v>
      </c>
      <c r="T39">
        <v>0</v>
      </c>
      <c r="V39">
        <v>0</v>
      </c>
      <c r="Y39" s="4">
        <v>43885</v>
      </c>
      <c r="Z39" s="3">
        <v>0.87075231481481474</v>
      </c>
      <c r="AB39">
        <v>1</v>
      </c>
      <c r="AD39" s="7">
        <f t="shared" si="6"/>
        <v>4.7031751977799674</v>
      </c>
      <c r="AE39" s="7">
        <f t="shared" si="7"/>
        <v>8.3310580584115659</v>
      </c>
      <c r="AF39" s="7">
        <f t="shared" si="8"/>
        <v>3.6278828606315985</v>
      </c>
      <c r="AG39" s="7">
        <f t="shared" si="9"/>
        <v>0.35774971263748467</v>
      </c>
      <c r="AJ39">
        <f>ABS(100*(AD39-AD40)/(AVERAGE(AD39:AD40)))</f>
        <v>2.2405682058615617</v>
      </c>
      <c r="AO39">
        <f>ABS(100*(AE39-AE40)/(AVERAGE(AE39:AE40)))</f>
        <v>0.16444238981575779</v>
      </c>
      <c r="AT39">
        <f>ABS(100*(AF39-AF40)/(AVERAGE(AF39:AF40)))</f>
        <v>3.3707574559924458</v>
      </c>
      <c r="AY39">
        <f>ABS(100*(AG39-AG40)/(AVERAGE(AG39:AG40)))</f>
        <v>2.422231708694683</v>
      </c>
      <c r="BC39" s="7">
        <f>AVERAGE(AD39:AD40)</f>
        <v>4.7564610750660226</v>
      </c>
      <c r="BD39" s="7">
        <f>AVERAGE(AE39:AE40)</f>
        <v>8.3242137903664393</v>
      </c>
      <c r="BE39" s="7">
        <f>AVERAGE(AF39:AF40)</f>
        <v>3.5677527153004176</v>
      </c>
      <c r="BF39" s="7">
        <f>AVERAGE(AG39:AG40)</f>
        <v>0.36213559423348129</v>
      </c>
    </row>
    <row r="40" spans="1:58" x14ac:dyDescent="0.35">
      <c r="A40">
        <v>29</v>
      </c>
      <c r="B40">
        <v>16</v>
      </c>
      <c r="C40" t="s">
        <v>186</v>
      </c>
      <c r="D40" t="s">
        <v>24</v>
      </c>
      <c r="E40" t="s">
        <v>66</v>
      </c>
      <c r="G40">
        <v>0.3</v>
      </c>
      <c r="H40">
        <v>0.3</v>
      </c>
      <c r="I40">
        <v>2146</v>
      </c>
      <c r="J40">
        <v>4839</v>
      </c>
      <c r="L40">
        <v>2320</v>
      </c>
      <c r="M40">
        <v>4.0819999999999999</v>
      </c>
      <c r="N40">
        <v>8.9019999999999992</v>
      </c>
      <c r="O40">
        <v>4.819</v>
      </c>
      <c r="Q40">
        <v>0.435</v>
      </c>
      <c r="R40">
        <v>1</v>
      </c>
      <c r="S40">
        <v>0</v>
      </c>
      <c r="T40">
        <v>0</v>
      </c>
      <c r="V40">
        <v>0</v>
      </c>
      <c r="Y40" s="4">
        <v>43885</v>
      </c>
      <c r="Z40" s="3">
        <v>0.87650462962962961</v>
      </c>
      <c r="AB40">
        <v>1</v>
      </c>
      <c r="AD40" s="7">
        <f t="shared" si="6"/>
        <v>4.8097469523520777</v>
      </c>
      <c r="AE40" s="7">
        <f t="shared" si="7"/>
        <v>8.3173695223213144</v>
      </c>
      <c r="AF40" s="7">
        <f t="shared" si="8"/>
        <v>3.5076225699692367</v>
      </c>
      <c r="AG40" s="7">
        <f t="shared" si="9"/>
        <v>0.36652147582947797</v>
      </c>
      <c r="BB40" s="2"/>
    </row>
    <row r="41" spans="1:58" x14ac:dyDescent="0.35">
      <c r="A41">
        <v>30</v>
      </c>
      <c r="B41">
        <v>17</v>
      </c>
      <c r="C41" t="s">
        <v>187</v>
      </c>
      <c r="D41" t="s">
        <v>24</v>
      </c>
      <c r="E41" t="s">
        <v>66</v>
      </c>
      <c r="G41">
        <v>0.3</v>
      </c>
      <c r="H41">
        <v>0.3</v>
      </c>
      <c r="I41">
        <v>2631</v>
      </c>
      <c r="J41">
        <v>4364</v>
      </c>
      <c r="L41">
        <v>6001</v>
      </c>
      <c r="M41">
        <v>4.9660000000000002</v>
      </c>
      <c r="N41">
        <v>8.0350000000000001</v>
      </c>
      <c r="O41">
        <v>3.069</v>
      </c>
      <c r="Q41">
        <v>1.121</v>
      </c>
      <c r="R41">
        <v>1</v>
      </c>
      <c r="S41">
        <v>0</v>
      </c>
      <c r="T41">
        <v>0</v>
      </c>
      <c r="V41">
        <v>0</v>
      </c>
      <c r="Y41" s="4">
        <v>43885</v>
      </c>
      <c r="Z41" s="3">
        <v>0.8866087962962963</v>
      </c>
      <c r="AB41">
        <v>1</v>
      </c>
      <c r="AD41" s="7">
        <f t="shared" si="6"/>
        <v>5.8645898292392893</v>
      </c>
      <c r="AE41" s="7">
        <f t="shared" si="7"/>
        <v>7.504612691962631</v>
      </c>
      <c r="AF41" s="7">
        <f t="shared" si="8"/>
        <v>1.6400228627233417</v>
      </c>
      <c r="AG41" s="7">
        <f t="shared" si="9"/>
        <v>0.9431082670746137</v>
      </c>
      <c r="AJ41">
        <f>ABS(100*(AD41-AD42)/(AVERAGE(AD41:AD42)))</f>
        <v>0.33321667637386232</v>
      </c>
      <c r="AO41">
        <f>ABS(100*(AE41-AE42)/(AVERAGE(AE41:AE42)))</f>
        <v>1.7711631254107063</v>
      </c>
      <c r="AT41">
        <f>ABS(100*(AF41-AF42)/(AVERAGE(AF41:AF42)))</f>
        <v>9.6733874758231142</v>
      </c>
      <c r="AY41">
        <f>ABS(100*(AG41-AG42)/(AVERAGE(AG41:AG42)))</f>
        <v>1.2198346685785788</v>
      </c>
      <c r="BC41" s="7">
        <f>AVERAGE(AD41:AD42)</f>
        <v>5.8743770311897894</v>
      </c>
      <c r="BD41" s="7">
        <f>AVERAGE(AE41:AE42)</f>
        <v>7.4387366120282952</v>
      </c>
      <c r="BE41" s="7">
        <f>AVERAGE(AF41:AF42)</f>
        <v>1.5643595808385062</v>
      </c>
      <c r="BF41" s="7">
        <f>AVERAGE(AG41:AG42)</f>
        <v>0.93739095713697496</v>
      </c>
    </row>
    <row r="42" spans="1:58" x14ac:dyDescent="0.35">
      <c r="A42">
        <v>31</v>
      </c>
      <c r="B42">
        <v>17</v>
      </c>
      <c r="C42" t="s">
        <v>187</v>
      </c>
      <c r="D42" t="s">
        <v>24</v>
      </c>
      <c r="E42" t="s">
        <v>66</v>
      </c>
      <c r="G42">
        <v>0.3</v>
      </c>
      <c r="H42">
        <v>0.3</v>
      </c>
      <c r="I42">
        <v>2640</v>
      </c>
      <c r="J42">
        <v>4287</v>
      </c>
      <c r="L42">
        <v>5928</v>
      </c>
      <c r="M42">
        <v>4.9809999999999999</v>
      </c>
      <c r="N42">
        <v>7.8949999999999996</v>
      </c>
      <c r="O42">
        <v>2.9140000000000001</v>
      </c>
      <c r="Q42">
        <v>1.1080000000000001</v>
      </c>
      <c r="R42">
        <v>1</v>
      </c>
      <c r="S42">
        <v>0</v>
      </c>
      <c r="T42">
        <v>0</v>
      </c>
      <c r="V42">
        <v>0</v>
      </c>
      <c r="Y42" s="4">
        <v>43885</v>
      </c>
      <c r="Z42" s="3">
        <v>0.89232638888888882</v>
      </c>
      <c r="AB42">
        <v>1</v>
      </c>
      <c r="AD42" s="7">
        <f t="shared" si="6"/>
        <v>5.8841642331402895</v>
      </c>
      <c r="AE42" s="7">
        <f t="shared" si="7"/>
        <v>7.3728605320939602</v>
      </c>
      <c r="AF42" s="7">
        <f t="shared" si="8"/>
        <v>1.4886962989536707</v>
      </c>
      <c r="AG42" s="7">
        <f t="shared" si="9"/>
        <v>0.93167364719933632</v>
      </c>
    </row>
    <row r="43" spans="1:58" x14ac:dyDescent="0.35">
      <c r="A43">
        <v>32</v>
      </c>
      <c r="B43">
        <v>18</v>
      </c>
      <c r="C43" t="s">
        <v>188</v>
      </c>
      <c r="D43" t="s">
        <v>24</v>
      </c>
      <c r="E43" t="s">
        <v>66</v>
      </c>
      <c r="G43">
        <v>0.3</v>
      </c>
      <c r="H43">
        <v>0.3</v>
      </c>
      <c r="I43">
        <v>1824</v>
      </c>
      <c r="J43">
        <v>5798</v>
      </c>
      <c r="L43">
        <v>2411</v>
      </c>
      <c r="M43">
        <v>3.4969999999999999</v>
      </c>
      <c r="N43">
        <v>10.645</v>
      </c>
      <c r="O43">
        <v>7.1479999999999997</v>
      </c>
      <c r="Q43">
        <v>0.45300000000000001</v>
      </c>
      <c r="R43">
        <v>1</v>
      </c>
      <c r="S43">
        <v>0</v>
      </c>
      <c r="T43">
        <v>0</v>
      </c>
      <c r="V43">
        <v>0</v>
      </c>
      <c r="Y43" s="4">
        <v>43885</v>
      </c>
      <c r="Z43" s="3">
        <v>0.90248842592592593</v>
      </c>
      <c r="AB43">
        <v>1</v>
      </c>
      <c r="AD43" s="7">
        <f t="shared" si="6"/>
        <v>4.109418279449641</v>
      </c>
      <c r="AE43" s="7">
        <f t="shared" si="7"/>
        <v>9.958282786140213</v>
      </c>
      <c r="AF43" s="7">
        <f t="shared" si="8"/>
        <v>5.848864506690572</v>
      </c>
      <c r="AG43" s="7">
        <f t="shared" si="9"/>
        <v>0.38077559101646724</v>
      </c>
      <c r="AJ43">
        <f>ABS(100*(AD43-AD44)/(AVERAGE(AD43:AD44)))</f>
        <v>2.7147734940870656</v>
      </c>
      <c r="AO43">
        <f>ABS(100*(AE43-AE44)/(AVERAGE(AE43:AE44)))</f>
        <v>1.1785955469706964</v>
      </c>
      <c r="AT43">
        <f>ABS(100*(AF43-AF44)/(AVERAGE(AF43:AF44)))</f>
        <v>8.4887582681394347E-2</v>
      </c>
      <c r="AY43">
        <f>ABS(100*(AG43-AG44)/(AVERAGE(AG43:AG44)))</f>
        <v>2.9585588369280069</v>
      </c>
      <c r="BC43" s="7">
        <f>AVERAGE(AD43:AD44)</f>
        <v>4.1659665573858629</v>
      </c>
      <c r="BD43" s="7">
        <f>AVERAGE(AE43:AE44)</f>
        <v>10.017314598029422</v>
      </c>
      <c r="BE43" s="7">
        <f>AVERAGE(AF43:AF44)</f>
        <v>5.8513480406435612</v>
      </c>
      <c r="BF43" s="7">
        <f>AVERAGE(AG43:AG44)</f>
        <v>0.38649290095410582</v>
      </c>
    </row>
    <row r="44" spans="1:58" x14ac:dyDescent="0.35">
      <c r="A44">
        <v>33</v>
      </c>
      <c r="B44">
        <v>18</v>
      </c>
      <c r="C44" t="s">
        <v>188</v>
      </c>
      <c r="D44" t="s">
        <v>24</v>
      </c>
      <c r="E44" t="s">
        <v>66</v>
      </c>
      <c r="G44">
        <v>0.3</v>
      </c>
      <c r="H44">
        <v>0.3</v>
      </c>
      <c r="I44">
        <v>1876</v>
      </c>
      <c r="J44">
        <v>5867</v>
      </c>
      <c r="L44">
        <v>2484</v>
      </c>
      <c r="M44">
        <v>3.5910000000000002</v>
      </c>
      <c r="N44">
        <v>10.771000000000001</v>
      </c>
      <c r="O44">
        <v>7.1790000000000003</v>
      </c>
      <c r="Q44">
        <v>0.46700000000000003</v>
      </c>
      <c r="R44">
        <v>1</v>
      </c>
      <c r="S44">
        <v>0</v>
      </c>
      <c r="T44">
        <v>0</v>
      </c>
      <c r="V44">
        <v>0</v>
      </c>
      <c r="Y44" s="4">
        <v>43885</v>
      </c>
      <c r="Z44" s="3">
        <v>0.90840277777777778</v>
      </c>
      <c r="AB44">
        <v>1</v>
      </c>
      <c r="AD44" s="7">
        <f t="shared" si="6"/>
        <v>4.2225148353220838</v>
      </c>
      <c r="AE44" s="7">
        <f t="shared" si="7"/>
        <v>10.076346409918633</v>
      </c>
      <c r="AF44" s="7">
        <f t="shared" si="8"/>
        <v>5.8538315745965495</v>
      </c>
      <c r="AG44" s="7">
        <f t="shared" si="9"/>
        <v>0.39221021089174435</v>
      </c>
    </row>
    <row r="45" spans="1:58" x14ac:dyDescent="0.35">
      <c r="A45">
        <v>34</v>
      </c>
      <c r="B45">
        <v>19</v>
      </c>
      <c r="C45" t="s">
        <v>189</v>
      </c>
      <c r="D45" t="s">
        <v>24</v>
      </c>
      <c r="E45" t="s">
        <v>66</v>
      </c>
      <c r="G45">
        <v>0.3</v>
      </c>
      <c r="H45">
        <v>0.3</v>
      </c>
      <c r="I45">
        <v>3260</v>
      </c>
      <c r="J45">
        <v>9230</v>
      </c>
      <c r="L45">
        <v>3876</v>
      </c>
      <c r="M45">
        <v>6.11</v>
      </c>
      <c r="N45">
        <v>16.827999999999999</v>
      </c>
      <c r="O45">
        <v>10.718</v>
      </c>
      <c r="Q45">
        <v>0.73199999999999998</v>
      </c>
      <c r="R45">
        <v>1</v>
      </c>
      <c r="S45">
        <v>0</v>
      </c>
      <c r="T45">
        <v>0</v>
      </c>
      <c r="V45">
        <v>0</v>
      </c>
      <c r="Y45" s="4">
        <v>43885</v>
      </c>
      <c r="Z45" s="3">
        <v>0.91890046296296291</v>
      </c>
      <c r="AB45">
        <v>1</v>
      </c>
      <c r="AD45" s="7">
        <f t="shared" si="6"/>
        <v>7.2326231685424975</v>
      </c>
      <c r="AE45" s="7">
        <f t="shared" si="7"/>
        <v>15.830664768858108</v>
      </c>
      <c r="AF45" s="7">
        <f t="shared" si="8"/>
        <v>8.5980416003156108</v>
      </c>
      <c r="AG45" s="7">
        <f t="shared" si="9"/>
        <v>0.61025118166415082</v>
      </c>
      <c r="AJ45">
        <f>ABS(100*(AD45-AD46)/(AVERAGE(AD45:AD46)))</f>
        <v>5.0989829034975607</v>
      </c>
      <c r="AL45">
        <f>100*((AVERAGE(AD45:AD46)*50)-(AVERAGE(AD43:AD44)*50))/(1000*0.15)</f>
        <v>108.52919496221</v>
      </c>
      <c r="AO45">
        <f>ABS(100*(AE45-AE46)/(AVERAGE(AE45:AE46)))</f>
        <v>0.20557373920585523</v>
      </c>
      <c r="AQ45">
        <f>100*((AVERAGE(AE45:AE46)*50)-(AVERAGE(AE43:AE44)*50))/(2000*0.15)</f>
        <v>96.618250570358512</v>
      </c>
      <c r="AT45">
        <f>ABS(100*(AF45-AF46)/(AVERAGE(AF45:AF46)))</f>
        <v>4.8965797659699213</v>
      </c>
      <c r="AV45">
        <f>100*((AVERAGE(AF45:AF46)*50)-(AVERAGE(AF43:AF44)*50))/(1000*0.15)</f>
        <v>84.707306178506997</v>
      </c>
      <c r="AY45">
        <f>ABS(100*(AG45-AG46)/(AVERAGE(AG45:AG46)))</f>
        <v>0.4098447211254696</v>
      </c>
      <c r="BA45">
        <f>100*((AVERAGE(AG45:AG46)*50)-(AVERAGE(AG43:AG44)*50))/(100*0.15)</f>
        <v>75.003796579157509</v>
      </c>
      <c r="BC45" s="7">
        <f>AVERAGE(AD45:AD46)</f>
        <v>7.4218424062521624</v>
      </c>
      <c r="BD45" s="7">
        <f>AVERAGE(AE45:AE46)</f>
        <v>15.814409632250934</v>
      </c>
      <c r="BE45" s="7">
        <f>AVERAGE(AF45:AF46)</f>
        <v>8.3925672259987714</v>
      </c>
      <c r="BF45" s="7">
        <f>AVERAGE(AG45:AG46)</f>
        <v>0.61150429069157841</v>
      </c>
    </row>
    <row r="46" spans="1:58" x14ac:dyDescent="0.35">
      <c r="A46">
        <v>35</v>
      </c>
      <c r="B46">
        <v>19</v>
      </c>
      <c r="C46" t="s">
        <v>189</v>
      </c>
      <c r="D46" t="s">
        <v>24</v>
      </c>
      <c r="E46" t="s">
        <v>66</v>
      </c>
      <c r="G46">
        <v>0.3</v>
      </c>
      <c r="H46">
        <v>0.3</v>
      </c>
      <c r="I46">
        <v>3434</v>
      </c>
      <c r="J46">
        <v>9211</v>
      </c>
      <c r="L46">
        <v>3892</v>
      </c>
      <c r="M46">
        <v>6.4249999999999998</v>
      </c>
      <c r="N46">
        <v>16.794</v>
      </c>
      <c r="O46">
        <v>10.369</v>
      </c>
      <c r="Q46">
        <v>0.73499999999999999</v>
      </c>
      <c r="R46">
        <v>1</v>
      </c>
      <c r="S46">
        <v>0</v>
      </c>
      <c r="T46">
        <v>0</v>
      </c>
      <c r="V46">
        <v>0</v>
      </c>
      <c r="Y46" s="4">
        <v>43885</v>
      </c>
      <c r="Z46" s="3">
        <v>0.92499999999999993</v>
      </c>
      <c r="AB46">
        <v>1</v>
      </c>
      <c r="AD46" s="7">
        <f t="shared" si="6"/>
        <v>7.6110616439618273</v>
      </c>
      <c r="AE46" s="7">
        <f t="shared" si="7"/>
        <v>15.798154495643759</v>
      </c>
      <c r="AF46" s="7">
        <f t="shared" si="8"/>
        <v>8.1870928516819319</v>
      </c>
      <c r="AG46" s="7">
        <f t="shared" si="9"/>
        <v>0.612757399719006</v>
      </c>
    </row>
    <row r="47" spans="1:58" x14ac:dyDescent="0.35">
      <c r="A47">
        <v>36</v>
      </c>
      <c r="B47">
        <v>20</v>
      </c>
      <c r="C47" t="s">
        <v>190</v>
      </c>
      <c r="D47" t="s">
        <v>24</v>
      </c>
      <c r="E47" t="s">
        <v>66</v>
      </c>
      <c r="G47">
        <v>0.3</v>
      </c>
      <c r="H47">
        <v>0.3</v>
      </c>
      <c r="I47">
        <v>437</v>
      </c>
      <c r="J47">
        <v>3338</v>
      </c>
      <c r="L47">
        <v>1813</v>
      </c>
      <c r="M47">
        <v>0.88900000000000001</v>
      </c>
      <c r="N47">
        <v>6.1580000000000004</v>
      </c>
      <c r="O47">
        <v>5.27</v>
      </c>
      <c r="Q47">
        <v>0.33600000000000002</v>
      </c>
      <c r="R47">
        <v>1</v>
      </c>
      <c r="S47">
        <v>0</v>
      </c>
      <c r="T47">
        <v>0</v>
      </c>
      <c r="V47">
        <v>0</v>
      </c>
      <c r="Y47" s="4">
        <v>43885</v>
      </c>
      <c r="Z47" s="3">
        <v>0.93512731481481481</v>
      </c>
      <c r="AB47">
        <v>1</v>
      </c>
      <c r="AD47" s="7">
        <f t="shared" si="6"/>
        <v>1.092785144928893</v>
      </c>
      <c r="AE47" s="7">
        <f t="shared" si="7"/>
        <v>5.7490579383878755</v>
      </c>
      <c r="AF47" s="7">
        <f t="shared" si="8"/>
        <v>4.6562727934589825</v>
      </c>
      <c r="AG47" s="7">
        <f t="shared" si="9"/>
        <v>0.28710569121625235</v>
      </c>
      <c r="AJ47">
        <f>ABS(100*(AD47-AD48)/(AVERAGE(AD47:AD48)))</f>
        <v>3.9028559470148254</v>
      </c>
      <c r="AK47">
        <f>ABS(100*((AVERAGE(AD47:AD48)-AVERAGE(AD33:AD34))/(AVERAGE(AD33:AD34,AD47:AD48))))</f>
        <v>13.765909600639169</v>
      </c>
      <c r="AO47">
        <f>ABS(100*(AE47-AE48)/(AVERAGE(AE47:AE48)))</f>
        <v>0.3876632840754638</v>
      </c>
      <c r="AP47">
        <f>ABS(100*((AVERAGE(AE47:AE48)-AVERAGE(AE33:AE34))/(AVERAGE(AE33:AE34,AE47:AE48))))</f>
        <v>7.0223079297821958</v>
      </c>
      <c r="AT47">
        <f>ABS(100*(AF47-AF48)/(AVERAGE(AF47:AF48)))</f>
        <v>1.4219519155912779</v>
      </c>
      <c r="AU47">
        <f>ABS(100*((AVERAGE(AF47:AF48)-AVERAGE(AF33:AF34))/(AVERAGE(AF33:AF34,AF47:AF48))))</f>
        <v>5.4598357360537593</v>
      </c>
      <c r="AY47">
        <f>ABS(100*(AG47-AG48)/(AVERAGE(AG47:AG48)))</f>
        <v>2.3720730862401793</v>
      </c>
      <c r="AZ47">
        <f>ABS(100*((AVERAGE(AG47:AG48)-AVERAGE(AG33:AG34))/(AVERAGE(AG33:AG34,AG47:AG48))))</f>
        <v>3.8183297993943182</v>
      </c>
      <c r="BC47" s="7">
        <f>AVERAGE(AD47:AD48)</f>
        <v>1.1145344825966705</v>
      </c>
      <c r="BD47" s="7">
        <f>AVERAGE(AE47:AE48)</f>
        <v>5.7379360028145463</v>
      </c>
      <c r="BE47" s="7">
        <f>AVERAGE(AF47:AF48)</f>
        <v>4.6234015202178753</v>
      </c>
      <c r="BF47" s="7">
        <f>AVERAGE(AG47:AG48)</f>
        <v>0.2905517410416783</v>
      </c>
    </row>
    <row r="48" spans="1:58" x14ac:dyDescent="0.35">
      <c r="A48">
        <v>37</v>
      </c>
      <c r="B48">
        <v>20</v>
      </c>
      <c r="C48" t="s">
        <v>190</v>
      </c>
      <c r="D48" t="s">
        <v>24</v>
      </c>
      <c r="E48" t="s">
        <v>66</v>
      </c>
      <c r="G48">
        <v>0.3</v>
      </c>
      <c r="H48">
        <v>0.3</v>
      </c>
      <c r="I48">
        <v>457</v>
      </c>
      <c r="J48">
        <v>3325</v>
      </c>
      <c r="L48">
        <v>1857</v>
      </c>
      <c r="M48">
        <v>0.93</v>
      </c>
      <c r="N48">
        <v>6.1349999999999998</v>
      </c>
      <c r="O48">
        <v>5.2050000000000001</v>
      </c>
      <c r="Q48">
        <v>0.34499999999999997</v>
      </c>
      <c r="R48">
        <v>1</v>
      </c>
      <c r="S48">
        <v>0</v>
      </c>
      <c r="T48">
        <v>0</v>
      </c>
      <c r="V48">
        <v>0</v>
      </c>
      <c r="Y48" s="4">
        <v>43885</v>
      </c>
      <c r="Z48" s="3">
        <v>0.94084490740740734</v>
      </c>
      <c r="AB48">
        <v>1</v>
      </c>
      <c r="AD48" s="7">
        <f t="shared" si="6"/>
        <v>1.1362838202644481</v>
      </c>
      <c r="AE48" s="7">
        <f t="shared" si="7"/>
        <v>5.7268140672412162</v>
      </c>
      <c r="AF48" s="7">
        <f t="shared" si="8"/>
        <v>4.5905302469767681</v>
      </c>
      <c r="AG48" s="7">
        <f t="shared" si="9"/>
        <v>0.29399779086710426</v>
      </c>
    </row>
    <row r="49" spans="1:58" x14ac:dyDescent="0.35">
      <c r="A49">
        <v>38</v>
      </c>
      <c r="B49">
        <v>2</v>
      </c>
      <c r="D49" t="s">
        <v>46</v>
      </c>
      <c r="Y49" s="4">
        <v>43885</v>
      </c>
      <c r="Z49" s="3">
        <v>0.94505787037037037</v>
      </c>
      <c r="AB49">
        <v>1</v>
      </c>
      <c r="AD49" s="7" t="e">
        <f t="shared" si="6"/>
        <v>#DIV/0!</v>
      </c>
      <c r="AE49" s="7" t="e">
        <f t="shared" si="7"/>
        <v>#DIV/0!</v>
      </c>
      <c r="AF49" s="7" t="e">
        <f t="shared" si="8"/>
        <v>#DIV/0!</v>
      </c>
      <c r="AG49" s="7" t="e">
        <f t="shared" si="9"/>
        <v>#DIV/0!</v>
      </c>
    </row>
    <row r="50" spans="1:58" x14ac:dyDescent="0.35">
      <c r="A50">
        <v>39</v>
      </c>
      <c r="B50">
        <v>3</v>
      </c>
      <c r="C50" t="s">
        <v>44</v>
      </c>
      <c r="D50" t="s">
        <v>24</v>
      </c>
      <c r="E50" t="s">
        <v>66</v>
      </c>
      <c r="G50">
        <v>0.3</v>
      </c>
      <c r="H50">
        <v>0.3</v>
      </c>
      <c r="I50">
        <v>28</v>
      </c>
      <c r="J50">
        <v>236</v>
      </c>
      <c r="L50">
        <v>71</v>
      </c>
      <c r="M50">
        <v>5.7000000000000002E-2</v>
      </c>
      <c r="N50">
        <v>0.436</v>
      </c>
      <c r="O50">
        <v>0.379</v>
      </c>
      <c r="Q50">
        <v>1.2E-2</v>
      </c>
      <c r="R50">
        <v>1</v>
      </c>
      <c r="S50">
        <v>0</v>
      </c>
      <c r="T50">
        <v>0</v>
      </c>
      <c r="V50">
        <v>0</v>
      </c>
      <c r="Y50" s="4">
        <v>43885</v>
      </c>
      <c r="Z50" s="3">
        <v>0.95472222222222225</v>
      </c>
      <c r="AB50">
        <v>1</v>
      </c>
      <c r="AD50" s="7">
        <f t="shared" si="6"/>
        <v>0.20323723431679083</v>
      </c>
      <c r="AE50" s="7">
        <f t="shared" si="7"/>
        <v>0.44132806939285418</v>
      </c>
      <c r="AF50" s="7">
        <f t="shared" si="8"/>
        <v>0.23809083507606335</v>
      </c>
      <c r="AG50" s="7">
        <f t="shared" si="9"/>
        <v>1.4241200493887239E-2</v>
      </c>
    </row>
    <row r="51" spans="1:58" x14ac:dyDescent="0.35">
      <c r="A51">
        <v>40</v>
      </c>
      <c r="B51">
        <v>3</v>
      </c>
      <c r="C51" t="s">
        <v>44</v>
      </c>
      <c r="D51" t="s">
        <v>24</v>
      </c>
      <c r="E51" t="s">
        <v>66</v>
      </c>
      <c r="G51">
        <v>0.3</v>
      </c>
      <c r="H51">
        <v>0.3</v>
      </c>
      <c r="I51">
        <v>43</v>
      </c>
      <c r="J51">
        <v>243</v>
      </c>
      <c r="L51">
        <v>113</v>
      </c>
      <c r="M51">
        <v>8.7999999999999995E-2</v>
      </c>
      <c r="N51">
        <v>0.45</v>
      </c>
      <c r="O51">
        <v>0.36299999999999999</v>
      </c>
      <c r="Q51">
        <v>1.9E-2</v>
      </c>
      <c r="R51">
        <v>1</v>
      </c>
      <c r="S51">
        <v>0</v>
      </c>
      <c r="T51">
        <v>0</v>
      </c>
      <c r="V51">
        <v>0</v>
      </c>
      <c r="Y51" s="4">
        <v>43885</v>
      </c>
      <c r="Z51" s="3">
        <v>0.96015046296296302</v>
      </c>
      <c r="AB51">
        <v>1</v>
      </c>
      <c r="AD51" s="7">
        <f t="shared" si="6"/>
        <v>0.23586124081845716</v>
      </c>
      <c r="AE51" s="7">
        <f t="shared" si="7"/>
        <v>0.45330553847182431</v>
      </c>
      <c r="AF51" s="7">
        <f t="shared" si="8"/>
        <v>0.21744429765336715</v>
      </c>
      <c r="AG51" s="7">
        <f t="shared" si="9"/>
        <v>2.0820022887882261E-2</v>
      </c>
    </row>
    <row r="52" spans="1:58" x14ac:dyDescent="0.35">
      <c r="A52">
        <v>41</v>
      </c>
      <c r="B52">
        <v>1</v>
      </c>
      <c r="C52" t="s">
        <v>45</v>
      </c>
      <c r="D52" t="s">
        <v>24</v>
      </c>
      <c r="E52" t="s">
        <v>66</v>
      </c>
      <c r="G52">
        <v>0.3</v>
      </c>
      <c r="H52">
        <v>0.3</v>
      </c>
      <c r="I52">
        <v>3172</v>
      </c>
      <c r="J52">
        <v>4730</v>
      </c>
      <c r="L52">
        <v>7521</v>
      </c>
      <c r="M52">
        <v>5.9489999999999998</v>
      </c>
      <c r="N52">
        <v>8.702</v>
      </c>
      <c r="O52">
        <v>2.7530000000000001</v>
      </c>
      <c r="Q52">
        <v>1.387</v>
      </c>
      <c r="R52">
        <v>1</v>
      </c>
      <c r="S52">
        <v>0</v>
      </c>
      <c r="T52">
        <v>0</v>
      </c>
      <c r="V52">
        <v>0</v>
      </c>
      <c r="Y52" s="4">
        <v>43885</v>
      </c>
      <c r="Z52" s="3">
        <v>0.97024305555555557</v>
      </c>
      <c r="AB52">
        <v>1</v>
      </c>
      <c r="AD52" s="7">
        <f t="shared" si="6"/>
        <v>7.0412289970660558</v>
      </c>
      <c r="AE52" s="7">
        <f t="shared" si="7"/>
        <v>8.1308632180916369</v>
      </c>
      <c r="AF52" s="7">
        <f t="shared" si="8"/>
        <v>1.0896342210255812</v>
      </c>
      <c r="AG52" s="7">
        <f t="shared" si="9"/>
        <v>1.1811989822858622</v>
      </c>
      <c r="AJ52">
        <f>ABS(100*(AD52-AD53)/(AVERAGE(AD52:AD53)))</f>
        <v>0.18550321715759732</v>
      </c>
      <c r="AO52">
        <f>ABS(100*(AE52-AE53)/(AVERAGE(AE52:AE53)))</f>
        <v>0.29418404557125255</v>
      </c>
      <c r="AT52">
        <f>ABS(100*(AF52-AF53)/(AVERAGE(AF52:AF53)))</f>
        <v>3.3393486312947234</v>
      </c>
      <c r="AY52">
        <f>ABS(100*(AG52-AG53)/(AVERAGE(AG52:AG53)))</f>
        <v>0.60815046818849761</v>
      </c>
      <c r="BC52" s="7">
        <f>AVERAGE(AD52:AD53)</f>
        <v>7.0347041957657233</v>
      </c>
      <c r="BD52" s="7">
        <f>AVERAGE(AE52:AE53)</f>
        <v>8.142840687170608</v>
      </c>
      <c r="BE52" s="7">
        <f>AVERAGE(AF52:AF53)</f>
        <v>1.1081364914048843</v>
      </c>
      <c r="BF52" s="7">
        <f>AVERAGE(AG52:AG53)</f>
        <v>1.1848016707397164</v>
      </c>
    </row>
    <row r="53" spans="1:58" x14ac:dyDescent="0.35">
      <c r="A53">
        <v>42</v>
      </c>
      <c r="B53">
        <v>1</v>
      </c>
      <c r="C53" t="s">
        <v>45</v>
      </c>
      <c r="D53" t="s">
        <v>24</v>
      </c>
      <c r="E53" t="s">
        <v>66</v>
      </c>
      <c r="G53">
        <v>0.3</v>
      </c>
      <c r="H53">
        <v>0.3</v>
      </c>
      <c r="I53">
        <v>3166</v>
      </c>
      <c r="J53">
        <v>4744</v>
      </c>
      <c r="L53">
        <v>7567</v>
      </c>
      <c r="M53">
        <v>5.9379999999999997</v>
      </c>
      <c r="N53">
        <v>8.7279999999999998</v>
      </c>
      <c r="O53">
        <v>2.79</v>
      </c>
      <c r="Q53">
        <v>1.395</v>
      </c>
      <c r="R53">
        <v>1</v>
      </c>
      <c r="S53">
        <v>0</v>
      </c>
      <c r="T53">
        <v>0</v>
      </c>
      <c r="V53">
        <v>0</v>
      </c>
      <c r="Y53" s="4">
        <v>43885</v>
      </c>
      <c r="Z53" s="3">
        <v>0.97591435185185194</v>
      </c>
      <c r="AB53">
        <v>1</v>
      </c>
      <c r="AD53" s="7">
        <f t="shared" si="6"/>
        <v>7.0281793944653899</v>
      </c>
      <c r="AE53" s="7">
        <f t="shared" si="7"/>
        <v>8.1548181562495774</v>
      </c>
      <c r="AF53" s="7">
        <f t="shared" si="8"/>
        <v>1.1266387617841875</v>
      </c>
      <c r="AG53" s="7">
        <f t="shared" si="9"/>
        <v>1.1884043591935709</v>
      </c>
    </row>
    <row r="54" spans="1:58" x14ac:dyDescent="0.35">
      <c r="A54">
        <v>43</v>
      </c>
      <c r="B54">
        <v>4</v>
      </c>
      <c r="C54" t="s">
        <v>106</v>
      </c>
      <c r="D54" t="s">
        <v>24</v>
      </c>
      <c r="E54" t="s">
        <v>66</v>
      </c>
      <c r="G54">
        <v>0.3</v>
      </c>
      <c r="H54">
        <v>0.3</v>
      </c>
      <c r="I54">
        <v>2627</v>
      </c>
      <c r="J54">
        <v>6422</v>
      </c>
      <c r="L54">
        <v>3124</v>
      </c>
      <c r="M54">
        <v>4.9580000000000002</v>
      </c>
      <c r="N54">
        <v>11.775</v>
      </c>
      <c r="O54">
        <v>6.8159999999999998</v>
      </c>
      <c r="Q54">
        <v>0.59</v>
      </c>
      <c r="R54">
        <v>1</v>
      </c>
      <c r="S54">
        <v>0</v>
      </c>
      <c r="T54">
        <v>0</v>
      </c>
      <c r="V54">
        <v>0</v>
      </c>
      <c r="Y54" s="4">
        <v>43885</v>
      </c>
      <c r="Z54" s="3">
        <v>0.98643518518518514</v>
      </c>
      <c r="AB54">
        <v>1</v>
      </c>
      <c r="AD54" s="7">
        <f t="shared" si="6"/>
        <v>5.8558900941721781</v>
      </c>
      <c r="AE54" s="7">
        <f t="shared" si="7"/>
        <v>11.025988601179831</v>
      </c>
      <c r="AF54" s="7">
        <f t="shared" si="8"/>
        <v>5.1700985070076531</v>
      </c>
      <c r="AG54" s="7">
        <f t="shared" si="9"/>
        <v>0.49245893308595423</v>
      </c>
      <c r="AI54">
        <f>ABS(100*(AVERAGE(AD54:AD55)-5)/5)</f>
        <v>20.380202533610206</v>
      </c>
      <c r="AJ54">
        <f>ABS(100*(AD54-AD55)/(AVERAGE(AD54:AD55)))</f>
        <v>5.4201614243933172</v>
      </c>
      <c r="AN54">
        <f>ABS(100*(AVERAGE(AE54:AE55)-10)/10)</f>
        <v>10.388216037644415</v>
      </c>
      <c r="AO54">
        <f>ABS(100*(AE54-AE55)/(AVERAGE(AE54:AE55)))</f>
        <v>0.23250674836948371</v>
      </c>
      <c r="AS54">
        <f>ABS(100*(AVERAGE(AF54:AF55)-5)/5)</f>
        <v>0.39622954167862545</v>
      </c>
      <c r="AT54">
        <f>ABS(100*(AF54-AF55)/(AVERAGE(AF54:AF55)))</f>
        <v>5.9877559390347992</v>
      </c>
      <c r="AX54">
        <f>ABS(100*(AVERAGE(AG54:AG55)-0.5)/0.5)</f>
        <v>1.4142302057520872</v>
      </c>
      <c r="AY54">
        <f>ABS(100*(AG54-AG55)/(AVERAGE(AG54:AG55)))</f>
        <v>0.19066276452111253</v>
      </c>
      <c r="BC54" s="7">
        <f>AVERAGE(AD54:AD55)</f>
        <v>6.0190101266805103</v>
      </c>
      <c r="BD54" s="7">
        <f>AVERAGE(AE54:AE55)</f>
        <v>11.038821603764442</v>
      </c>
      <c r="BE54" s="7">
        <f>AVERAGE(AF54:AF55)</f>
        <v>5.0198114770839313</v>
      </c>
      <c r="BF54" s="7">
        <f>AVERAGE(AG54:AG55)</f>
        <v>0.49292884897123956</v>
      </c>
    </row>
    <row r="55" spans="1:58" x14ac:dyDescent="0.35">
      <c r="A55">
        <v>44</v>
      </c>
      <c r="B55">
        <v>4</v>
      </c>
      <c r="C55" t="s">
        <v>106</v>
      </c>
      <c r="D55" t="s">
        <v>24</v>
      </c>
      <c r="E55" t="s">
        <v>66</v>
      </c>
      <c r="G55">
        <v>0.3</v>
      </c>
      <c r="H55">
        <v>0.3</v>
      </c>
      <c r="I55">
        <v>2777</v>
      </c>
      <c r="J55">
        <v>6437</v>
      </c>
      <c r="L55">
        <v>3130</v>
      </c>
      <c r="M55">
        <v>5.2309999999999999</v>
      </c>
      <c r="N55">
        <v>11.803000000000001</v>
      </c>
      <c r="O55">
        <v>6.5730000000000004</v>
      </c>
      <c r="Q55">
        <v>0.59099999999999997</v>
      </c>
      <c r="R55">
        <v>1</v>
      </c>
      <c r="S55">
        <v>0</v>
      </c>
      <c r="T55">
        <v>0</v>
      </c>
      <c r="V55">
        <v>0</v>
      </c>
      <c r="Y55" s="4">
        <v>43885</v>
      </c>
      <c r="Z55" s="3">
        <v>0.99224537037037042</v>
      </c>
      <c r="AB55">
        <v>1</v>
      </c>
      <c r="AD55" s="7">
        <f t="shared" si="6"/>
        <v>6.1821301591888425</v>
      </c>
      <c r="AE55" s="7">
        <f t="shared" si="7"/>
        <v>11.051654606349052</v>
      </c>
      <c r="AF55" s="7">
        <f t="shared" si="8"/>
        <v>4.8695244471602095</v>
      </c>
      <c r="AG55" s="7">
        <f t="shared" si="9"/>
        <v>0.4933987648565249</v>
      </c>
    </row>
    <row r="56" spans="1:58" x14ac:dyDescent="0.35">
      <c r="A56">
        <v>45</v>
      </c>
      <c r="B56">
        <v>2</v>
      </c>
      <c r="D56" t="s">
        <v>46</v>
      </c>
      <c r="Y56" s="4">
        <v>43885</v>
      </c>
      <c r="Z56" s="3">
        <v>0.99670138888888893</v>
      </c>
      <c r="AB56">
        <v>1</v>
      </c>
      <c r="AD56" s="7" t="e">
        <f t="shared" si="6"/>
        <v>#DIV/0!</v>
      </c>
      <c r="AE56" s="7" t="e">
        <f t="shared" si="7"/>
        <v>#DIV/0!</v>
      </c>
      <c r="AF56" s="7" t="e">
        <f t="shared" si="8"/>
        <v>#DIV/0!</v>
      </c>
      <c r="AG56" s="7" t="e">
        <f t="shared" si="9"/>
        <v>#DIV/0!</v>
      </c>
    </row>
    <row r="57" spans="1:58" x14ac:dyDescent="0.35">
      <c r="A57">
        <v>46</v>
      </c>
      <c r="B57">
        <v>21</v>
      </c>
      <c r="C57" t="s">
        <v>191</v>
      </c>
      <c r="D57" t="s">
        <v>24</v>
      </c>
      <c r="E57" t="s">
        <v>66</v>
      </c>
      <c r="G57">
        <v>0.3</v>
      </c>
      <c r="H57">
        <v>0.3</v>
      </c>
      <c r="I57">
        <v>1693</v>
      </c>
      <c r="J57">
        <v>3315</v>
      </c>
      <c r="L57">
        <v>908</v>
      </c>
      <c r="M57">
        <v>3.258</v>
      </c>
      <c r="N57">
        <v>6.117</v>
      </c>
      <c r="O57">
        <v>2.859</v>
      </c>
      <c r="Q57">
        <v>0.156</v>
      </c>
      <c r="R57">
        <v>1</v>
      </c>
      <c r="S57">
        <v>0</v>
      </c>
      <c r="T57">
        <v>0</v>
      </c>
      <c r="V57">
        <v>0</v>
      </c>
      <c r="Y57" s="4">
        <v>43886</v>
      </c>
      <c r="Z57" s="3">
        <v>6.6898148148148142E-3</v>
      </c>
      <c r="AB57">
        <v>1</v>
      </c>
      <c r="AD57" s="7">
        <f t="shared" si="6"/>
        <v>3.8245019560017544</v>
      </c>
      <c r="AE57" s="7">
        <f t="shared" si="7"/>
        <v>5.7097033971284024</v>
      </c>
      <c r="AF57" s="7">
        <f t="shared" si="8"/>
        <v>1.885201441126648</v>
      </c>
      <c r="AG57" s="7">
        <f t="shared" si="9"/>
        <v>0.14534773248850238</v>
      </c>
      <c r="AJ57">
        <f>ABS(100*(AD57-AD58)/(AVERAGE(AD57:AD58)))</f>
        <v>1.8033805191025845</v>
      </c>
      <c r="AO57">
        <f>ABS(100*(AE57-AE58)/(AVERAGE(AE57:AE58)))</f>
        <v>0.567769972884137</v>
      </c>
      <c r="AT57">
        <f>ABS(100*(AF57-AF58)/(AVERAGE(AF57:AF58)))</f>
        <v>1.9868457170807086</v>
      </c>
      <c r="AY57">
        <f>ABS(100*(AG57-AG58)/(AVERAGE(AG57:AG58)))</f>
        <v>7.3749810721461735</v>
      </c>
      <c r="BC57" s="7">
        <f>AVERAGE(AD57:AD58)</f>
        <v>3.8593008962701987</v>
      </c>
      <c r="BD57" s="7">
        <f>AVERAGE(AE57:AE58)</f>
        <v>5.7259585337355761</v>
      </c>
      <c r="BE57" s="7">
        <f>AVERAGE(AF57:AF58)</f>
        <v>1.8666576374653776</v>
      </c>
      <c r="BF57" s="7">
        <f>AVERAGE(AG57:AG58)</f>
        <v>0.14017865775036345</v>
      </c>
    </row>
    <row r="58" spans="1:58" x14ac:dyDescent="0.35">
      <c r="A58">
        <v>47</v>
      </c>
      <c r="B58">
        <v>21</v>
      </c>
      <c r="C58" t="s">
        <v>191</v>
      </c>
      <c r="D58" t="s">
        <v>24</v>
      </c>
      <c r="E58" t="s">
        <v>66</v>
      </c>
      <c r="G58">
        <v>0.3</v>
      </c>
      <c r="H58">
        <v>0.3</v>
      </c>
      <c r="I58">
        <v>1725</v>
      </c>
      <c r="J58">
        <v>3334</v>
      </c>
      <c r="L58">
        <v>842</v>
      </c>
      <c r="M58">
        <v>3.3170000000000002</v>
      </c>
      <c r="N58">
        <v>6.1509999999999998</v>
      </c>
      <c r="O58">
        <v>2.8330000000000002</v>
      </c>
      <c r="Q58">
        <v>0.14399999999999999</v>
      </c>
      <c r="R58">
        <v>1</v>
      </c>
      <c r="S58">
        <v>0</v>
      </c>
      <c r="T58">
        <v>0</v>
      </c>
      <c r="V58">
        <v>0</v>
      </c>
      <c r="Y58" s="4">
        <v>43886</v>
      </c>
      <c r="Z58" s="3">
        <v>1.2395833333333335E-2</v>
      </c>
      <c r="AB58">
        <v>1</v>
      </c>
      <c r="AD58" s="7">
        <f t="shared" si="6"/>
        <v>3.8940998365386426</v>
      </c>
      <c r="AE58" s="7">
        <f t="shared" si="7"/>
        <v>5.7422136703427498</v>
      </c>
      <c r="AF58" s="7">
        <f t="shared" si="8"/>
        <v>1.8481138338041072</v>
      </c>
      <c r="AG58" s="7">
        <f t="shared" si="9"/>
        <v>0.13500958301222452</v>
      </c>
    </row>
    <row r="59" spans="1:58" x14ac:dyDescent="0.35">
      <c r="A59">
        <v>48</v>
      </c>
      <c r="B59">
        <v>22</v>
      </c>
      <c r="C59" t="s">
        <v>192</v>
      </c>
      <c r="D59" t="s">
        <v>24</v>
      </c>
      <c r="E59" t="s">
        <v>66</v>
      </c>
      <c r="G59">
        <v>0.3</v>
      </c>
      <c r="H59">
        <v>0.3</v>
      </c>
      <c r="I59">
        <v>1143</v>
      </c>
      <c r="J59">
        <v>2917</v>
      </c>
      <c r="L59">
        <v>1054</v>
      </c>
      <c r="M59">
        <v>2.2570000000000001</v>
      </c>
      <c r="N59">
        <v>5.3849999999999998</v>
      </c>
      <c r="O59">
        <v>3.1280000000000001</v>
      </c>
      <c r="Q59">
        <v>0.185</v>
      </c>
      <c r="R59">
        <v>1</v>
      </c>
      <c r="S59">
        <v>0</v>
      </c>
      <c r="T59">
        <v>0</v>
      </c>
      <c r="V59">
        <v>0</v>
      </c>
      <c r="Y59" s="4">
        <v>43886</v>
      </c>
      <c r="Z59" s="3">
        <v>2.2326388888888885E-2</v>
      </c>
      <c r="AB59">
        <v>1</v>
      </c>
      <c r="AD59" s="7">
        <f t="shared" si="6"/>
        <v>2.6282883842739886</v>
      </c>
      <c r="AE59" s="7">
        <f t="shared" si="7"/>
        <v>5.0286987266383898</v>
      </c>
      <c r="AF59" s="7">
        <f t="shared" si="8"/>
        <v>2.4004103423644012</v>
      </c>
      <c r="AG59" s="7">
        <f t="shared" si="9"/>
        <v>0.16821697223905652</v>
      </c>
      <c r="AJ59">
        <f>ABS(100*(AD59-AD60)/(AVERAGE(AD59:AD60)))</f>
        <v>1.5600044391119223</v>
      </c>
      <c r="AO59">
        <f>ABS(100*(AE59-AE60)/(AVERAGE(AE59:AE60)))</f>
        <v>0.71200303038706159</v>
      </c>
      <c r="AT59">
        <f>ABS(100*(AF59-AF60)/(AVERAGE(AF59:AF60)))</f>
        <v>0.22485303975633331</v>
      </c>
      <c r="AY59">
        <f>ABS(100*(AG59-AG60)/(AVERAGE(AG59:AG60)))</f>
        <v>4.2827818778511215</v>
      </c>
      <c r="BC59" s="7">
        <f>AVERAGE(AD59:AD60)</f>
        <v>2.6489502550583772</v>
      </c>
      <c r="BD59" s="7">
        <f>AVERAGE(AE59:AE60)</f>
        <v>5.0466649302568447</v>
      </c>
      <c r="BE59" s="7">
        <f>AVERAGE(AF59:AF60)</f>
        <v>2.3977146751984675</v>
      </c>
      <c r="BF59" s="7">
        <f>AVERAGE(AG59:AG60)</f>
        <v>0.17189798000712517</v>
      </c>
    </row>
    <row r="60" spans="1:58" x14ac:dyDescent="0.35">
      <c r="A60">
        <v>49</v>
      </c>
      <c r="B60">
        <v>22</v>
      </c>
      <c r="C60" t="s">
        <v>192</v>
      </c>
      <c r="D60" t="s">
        <v>24</v>
      </c>
      <c r="E60" t="s">
        <v>66</v>
      </c>
      <c r="G60">
        <v>0.3</v>
      </c>
      <c r="H60">
        <v>0.3</v>
      </c>
      <c r="I60">
        <v>1162</v>
      </c>
      <c r="J60">
        <v>2938</v>
      </c>
      <c r="L60">
        <v>1101</v>
      </c>
      <c r="M60">
        <v>2.2919999999999998</v>
      </c>
      <c r="N60">
        <v>5.4249999999999998</v>
      </c>
      <c r="O60">
        <v>3.133</v>
      </c>
      <c r="Q60">
        <v>0.19500000000000001</v>
      </c>
      <c r="R60">
        <v>1</v>
      </c>
      <c r="S60">
        <v>0</v>
      </c>
      <c r="T60">
        <v>0</v>
      </c>
      <c r="V60">
        <v>0</v>
      </c>
      <c r="Y60" s="4">
        <v>43886</v>
      </c>
      <c r="Z60" s="3">
        <v>2.7951388888888887E-2</v>
      </c>
      <c r="AB60">
        <v>1</v>
      </c>
      <c r="AD60" s="7">
        <f t="shared" si="6"/>
        <v>2.6696121258427659</v>
      </c>
      <c r="AE60" s="7">
        <f t="shared" si="7"/>
        <v>5.0646311338752996</v>
      </c>
      <c r="AF60" s="7">
        <f t="shared" si="8"/>
        <v>2.3950190080325338</v>
      </c>
      <c r="AG60" s="7">
        <f t="shared" si="9"/>
        <v>0.17557898777519382</v>
      </c>
    </row>
    <row r="61" spans="1:58" x14ac:dyDescent="0.35">
      <c r="A61">
        <v>50</v>
      </c>
      <c r="B61">
        <v>23</v>
      </c>
      <c r="C61" t="s">
        <v>193</v>
      </c>
      <c r="D61" t="s">
        <v>24</v>
      </c>
      <c r="E61" t="s">
        <v>66</v>
      </c>
      <c r="G61">
        <v>0.3</v>
      </c>
      <c r="H61">
        <v>0.3</v>
      </c>
      <c r="I61">
        <v>1779</v>
      </c>
      <c r="J61">
        <v>3208</v>
      </c>
      <c r="L61">
        <v>766</v>
      </c>
      <c r="M61">
        <v>3.4140000000000001</v>
      </c>
      <c r="N61">
        <v>5.9210000000000003</v>
      </c>
      <c r="O61">
        <v>2.5059999999999998</v>
      </c>
      <c r="Q61">
        <v>0.13100000000000001</v>
      </c>
      <c r="R61">
        <v>1</v>
      </c>
      <c r="S61">
        <v>0</v>
      </c>
      <c r="T61">
        <v>0</v>
      </c>
      <c r="V61">
        <v>0</v>
      </c>
      <c r="Y61" s="4">
        <v>43886</v>
      </c>
      <c r="Z61" s="3">
        <v>3.7974537037037036E-2</v>
      </c>
      <c r="AB61">
        <v>1</v>
      </c>
      <c r="AD61" s="7">
        <f t="shared" si="6"/>
        <v>4.0115462599446419</v>
      </c>
      <c r="AE61" s="7">
        <f t="shared" si="7"/>
        <v>5.5266192269212882</v>
      </c>
      <c r="AF61" s="7">
        <f t="shared" si="8"/>
        <v>1.5150729669766463</v>
      </c>
      <c r="AG61" s="7">
        <f t="shared" si="9"/>
        <v>0.12310504725166208</v>
      </c>
      <c r="AJ61">
        <f>ABS(100*(AD61-AD62)/(AVERAGE(AD61:AD62)))</f>
        <v>0.4867640071752326</v>
      </c>
      <c r="AO61">
        <f>ABS(100*(AE61-AE62)/(AVERAGE(AE61:AE62)))</f>
        <v>0.49659743094604342</v>
      </c>
      <c r="AT61">
        <f>ABS(100*(AF61-AF62)/(AVERAGE(AF61:AF62)))</f>
        <v>3.1477315169724034</v>
      </c>
      <c r="AY61">
        <f>ABS(100*(AG61-AG62)/(AVERAGE(AG61:AG62)))</f>
        <v>4.9549002951900993</v>
      </c>
      <c r="BC61" s="7">
        <f>AVERAGE(AD61:AD62)</f>
        <v>4.0213334618951411</v>
      </c>
      <c r="BD61" s="7">
        <f>AVERAGE(AE61:AE62)</f>
        <v>5.5129306908310367</v>
      </c>
      <c r="BE61" s="7">
        <f>AVERAGE(AF61:AF62)</f>
        <v>1.4915972289358952</v>
      </c>
      <c r="BF61" s="7">
        <f>AVERAGE(AG61:AG62)</f>
        <v>0.12012891331152145</v>
      </c>
    </row>
    <row r="62" spans="1:58" x14ac:dyDescent="0.35">
      <c r="A62">
        <v>51</v>
      </c>
      <c r="B62">
        <v>23</v>
      </c>
      <c r="C62" t="s">
        <v>193</v>
      </c>
      <c r="D62" t="s">
        <v>24</v>
      </c>
      <c r="E62" t="s">
        <v>66</v>
      </c>
      <c r="G62">
        <v>0.3</v>
      </c>
      <c r="H62">
        <v>0.3</v>
      </c>
      <c r="I62">
        <v>1788</v>
      </c>
      <c r="J62">
        <v>3192</v>
      </c>
      <c r="L62">
        <v>728</v>
      </c>
      <c r="M62">
        <v>3.431</v>
      </c>
      <c r="N62">
        <v>5.89</v>
      </c>
      <c r="O62">
        <v>2.4590000000000001</v>
      </c>
      <c r="Q62">
        <v>0.124</v>
      </c>
      <c r="R62">
        <v>1</v>
      </c>
      <c r="S62">
        <v>0</v>
      </c>
      <c r="T62">
        <v>0</v>
      </c>
      <c r="V62">
        <v>0</v>
      </c>
      <c r="Y62" s="4">
        <v>43886</v>
      </c>
      <c r="Z62" s="3">
        <v>4.3680555555555556E-2</v>
      </c>
      <c r="AB62">
        <v>1</v>
      </c>
      <c r="AD62" s="7">
        <f t="shared" si="6"/>
        <v>4.0311206638456412</v>
      </c>
      <c r="AE62" s="7">
        <f t="shared" si="7"/>
        <v>5.4992421547407853</v>
      </c>
      <c r="AF62" s="7">
        <f t="shared" si="8"/>
        <v>1.4681214908951441</v>
      </c>
      <c r="AG62" s="7">
        <f t="shared" si="9"/>
        <v>0.11715277937138084</v>
      </c>
    </row>
    <row r="63" spans="1:58" x14ac:dyDescent="0.35">
      <c r="A63">
        <v>52</v>
      </c>
      <c r="B63">
        <v>24</v>
      </c>
      <c r="C63" t="s">
        <v>194</v>
      </c>
      <c r="D63" t="s">
        <v>24</v>
      </c>
      <c r="E63" t="s">
        <v>66</v>
      </c>
      <c r="G63">
        <v>0.3</v>
      </c>
      <c r="H63">
        <v>0.3</v>
      </c>
      <c r="I63">
        <v>1895</v>
      </c>
      <c r="J63">
        <v>4799</v>
      </c>
      <c r="L63">
        <v>2100</v>
      </c>
      <c r="M63">
        <v>3.6259999999999999</v>
      </c>
      <c r="N63">
        <v>8.8279999999999994</v>
      </c>
      <c r="O63">
        <v>5.2030000000000003</v>
      </c>
      <c r="Q63">
        <v>0.39200000000000002</v>
      </c>
      <c r="R63">
        <v>1</v>
      </c>
      <c r="S63">
        <v>0</v>
      </c>
      <c r="T63">
        <v>0</v>
      </c>
      <c r="V63">
        <v>0</v>
      </c>
      <c r="Y63" s="4">
        <v>43886</v>
      </c>
      <c r="Z63" s="3">
        <v>5.3842592592592588E-2</v>
      </c>
      <c r="AB63">
        <v>1</v>
      </c>
      <c r="AD63" s="7">
        <f t="shared" si="6"/>
        <v>4.2638385768908611</v>
      </c>
      <c r="AE63" s="7">
        <f t="shared" si="7"/>
        <v>8.2489268418700572</v>
      </c>
      <c r="AF63" s="7">
        <f t="shared" si="8"/>
        <v>3.9850882649791961</v>
      </c>
      <c r="AG63" s="7">
        <f t="shared" si="9"/>
        <v>0.33206097757521835</v>
      </c>
      <c r="AJ63">
        <f>ABS(100*(AD63-AD64)/(AVERAGE(AD63:AD64)))</f>
        <v>2.0197478297326765</v>
      </c>
      <c r="AO63">
        <f>ABS(100*(AE63-AE64)/(AVERAGE(AE63:AE64)))</f>
        <v>1.5232839147096531</v>
      </c>
      <c r="AT63">
        <f>ABS(100*(AF63-AF64)/(AVERAGE(AF63:AF64)))</f>
        <v>0.98932850692301111</v>
      </c>
      <c r="AY63">
        <f>ABS(100*(AG63-AG64)/(AVERAGE(AG63:AG64)))</f>
        <v>1.9617756872390735</v>
      </c>
      <c r="BC63" s="7">
        <f>AVERAGE(AD63:AD64)</f>
        <v>4.3073372522264162</v>
      </c>
      <c r="BD63" s="7">
        <f>AVERAGE(AE63:AE64)</f>
        <v>8.3122363212874699</v>
      </c>
      <c r="BE63" s="7">
        <f>AVERAGE(AF63:AF64)</f>
        <v>4.0048990690610538</v>
      </c>
      <c r="BF63" s="7">
        <f>AVERAGE(AG63:AG64)</f>
        <v>0.3353503887722159</v>
      </c>
    </row>
    <row r="64" spans="1:58" x14ac:dyDescent="0.35">
      <c r="A64">
        <v>53</v>
      </c>
      <c r="B64">
        <v>24</v>
      </c>
      <c r="C64" t="s">
        <v>194</v>
      </c>
      <c r="D64" t="s">
        <v>24</v>
      </c>
      <c r="E64" t="s">
        <v>66</v>
      </c>
      <c r="G64">
        <v>0.3</v>
      </c>
      <c r="H64">
        <v>0.3</v>
      </c>
      <c r="I64">
        <v>1935</v>
      </c>
      <c r="J64">
        <v>4873</v>
      </c>
      <c r="L64">
        <v>2142</v>
      </c>
      <c r="M64">
        <v>3.6989999999999998</v>
      </c>
      <c r="N64">
        <v>8.9629999999999992</v>
      </c>
      <c r="O64">
        <v>5.2640000000000002</v>
      </c>
      <c r="Q64">
        <v>0.4</v>
      </c>
      <c r="R64">
        <v>1</v>
      </c>
      <c r="S64">
        <v>0</v>
      </c>
      <c r="T64">
        <v>0</v>
      </c>
      <c r="V64">
        <v>0</v>
      </c>
      <c r="Y64" s="4">
        <v>43886</v>
      </c>
      <c r="Z64" s="3">
        <v>5.9652777777777777E-2</v>
      </c>
      <c r="AB64">
        <v>1</v>
      </c>
      <c r="AD64" s="7">
        <f t="shared" si="6"/>
        <v>4.3508359275619712</v>
      </c>
      <c r="AE64" s="7">
        <f t="shared" si="7"/>
        <v>8.3755458007048826</v>
      </c>
      <c r="AF64" s="7">
        <f t="shared" si="8"/>
        <v>4.0247098731429114</v>
      </c>
      <c r="AG64" s="7">
        <f t="shared" si="9"/>
        <v>0.3386397999692134</v>
      </c>
    </row>
    <row r="65" spans="1:58" x14ac:dyDescent="0.35">
      <c r="A65">
        <v>54</v>
      </c>
      <c r="B65">
        <v>25</v>
      </c>
      <c r="C65" t="s">
        <v>195</v>
      </c>
      <c r="D65" t="s">
        <v>24</v>
      </c>
      <c r="E65" t="s">
        <v>66</v>
      </c>
      <c r="G65">
        <v>0.3</v>
      </c>
      <c r="H65">
        <v>0.3</v>
      </c>
      <c r="I65">
        <v>2237</v>
      </c>
      <c r="J65">
        <v>3862</v>
      </c>
      <c r="L65">
        <v>2656</v>
      </c>
      <c r="M65">
        <v>4.2480000000000002</v>
      </c>
      <c r="N65">
        <v>7.117</v>
      </c>
      <c r="O65">
        <v>2.87</v>
      </c>
      <c r="Q65">
        <v>0.5</v>
      </c>
      <c r="R65">
        <v>1</v>
      </c>
      <c r="S65">
        <v>0</v>
      </c>
      <c r="T65">
        <v>0</v>
      </c>
      <c r="V65">
        <v>0</v>
      </c>
      <c r="Y65" s="4">
        <v>43886</v>
      </c>
      <c r="Z65" s="3">
        <v>6.9687499999999999E-2</v>
      </c>
      <c r="AB65">
        <v>1</v>
      </c>
      <c r="AD65" s="7">
        <f t="shared" si="6"/>
        <v>5.0076659251288538</v>
      </c>
      <c r="AE65" s="7">
        <f t="shared" si="7"/>
        <v>6.6456570522993488</v>
      </c>
      <c r="AF65" s="7">
        <f t="shared" si="8"/>
        <v>1.637991127170495</v>
      </c>
      <c r="AG65" s="7">
        <f t="shared" si="9"/>
        <v>0.41915205498143815</v>
      </c>
      <c r="AJ65">
        <f>ABS(100*(AD65-AD66)/(AVERAGE(AD65:AD66)))</f>
        <v>0.13038119864670761</v>
      </c>
      <c r="AO65">
        <f>ABS(100*(AE65-AE66)/(AVERAGE(AE65:AE66)))</f>
        <v>0.18006775259544416</v>
      </c>
      <c r="AT65">
        <f>ABS(100*(AF65-AF66)/(AVERAGE(AF65:AF66)))</f>
        <v>1.123227032360973</v>
      </c>
      <c r="AY65">
        <f>ABS(100*(AG65-AG66)/(AVERAGE(AG65:AG66)))</f>
        <v>0.22447381505203676</v>
      </c>
      <c r="BC65" s="7">
        <f>AVERAGE(AD65:AD66)</f>
        <v>5.0044035244786871</v>
      </c>
      <c r="BD65" s="7">
        <f>AVERAGE(AE65:AE66)</f>
        <v>6.6516457868388343</v>
      </c>
      <c r="BE65" s="7">
        <f>AVERAGE(AF65:AF66)</f>
        <v>1.6472422623601468</v>
      </c>
      <c r="BF65" s="7">
        <f>AVERAGE(AG65:AG66)</f>
        <v>0.41868213909615282</v>
      </c>
    </row>
    <row r="66" spans="1:58" x14ac:dyDescent="0.35">
      <c r="A66">
        <v>55</v>
      </c>
      <c r="B66">
        <v>25</v>
      </c>
      <c r="C66" t="s">
        <v>195</v>
      </c>
      <c r="D66" t="s">
        <v>24</v>
      </c>
      <c r="E66" t="s">
        <v>66</v>
      </c>
      <c r="G66">
        <v>0.3</v>
      </c>
      <c r="H66">
        <v>0.3</v>
      </c>
      <c r="I66">
        <v>2234</v>
      </c>
      <c r="J66">
        <v>3869</v>
      </c>
      <c r="L66">
        <v>2650</v>
      </c>
      <c r="M66">
        <v>4.2430000000000003</v>
      </c>
      <c r="N66">
        <v>7.13</v>
      </c>
      <c r="O66">
        <v>2.887</v>
      </c>
      <c r="Q66">
        <v>0.499</v>
      </c>
      <c r="R66">
        <v>1</v>
      </c>
      <c r="S66">
        <v>0</v>
      </c>
      <c r="T66">
        <v>0</v>
      </c>
      <c r="V66">
        <v>0</v>
      </c>
      <c r="Y66" s="4">
        <v>43886</v>
      </c>
      <c r="Z66" s="3">
        <v>7.5416666666666674E-2</v>
      </c>
      <c r="AB66">
        <v>1</v>
      </c>
      <c r="AD66" s="7">
        <f t="shared" si="6"/>
        <v>5.0011411238285204</v>
      </c>
      <c r="AE66" s="7">
        <f t="shared" si="7"/>
        <v>6.657634521378319</v>
      </c>
      <c r="AF66" s="7">
        <f t="shared" si="8"/>
        <v>1.6564933975497986</v>
      </c>
      <c r="AG66" s="7">
        <f t="shared" si="9"/>
        <v>0.41821222321086754</v>
      </c>
    </row>
    <row r="67" spans="1:58" x14ac:dyDescent="0.35">
      <c r="A67">
        <v>56</v>
      </c>
      <c r="B67">
        <v>26</v>
      </c>
      <c r="C67" t="s">
        <v>196</v>
      </c>
      <c r="D67" t="s">
        <v>24</v>
      </c>
      <c r="E67" t="s">
        <v>66</v>
      </c>
      <c r="G67">
        <v>0.3</v>
      </c>
      <c r="H67">
        <v>0.3</v>
      </c>
      <c r="I67">
        <v>1136</v>
      </c>
      <c r="J67">
        <v>2921</v>
      </c>
      <c r="L67">
        <v>959</v>
      </c>
      <c r="M67">
        <v>2.2440000000000002</v>
      </c>
      <c r="N67">
        <v>5.3929999999999998</v>
      </c>
      <c r="O67">
        <v>3.149</v>
      </c>
      <c r="Q67">
        <v>0.16600000000000001</v>
      </c>
      <c r="R67">
        <v>1</v>
      </c>
      <c r="S67">
        <v>0</v>
      </c>
      <c r="T67">
        <v>0</v>
      </c>
      <c r="V67">
        <v>0</v>
      </c>
      <c r="Y67" s="4">
        <v>43886</v>
      </c>
      <c r="Z67" s="3">
        <v>8.5428240740740735E-2</v>
      </c>
      <c r="AB67">
        <v>1</v>
      </c>
      <c r="AD67" s="7">
        <f t="shared" si="6"/>
        <v>2.6130638479065444</v>
      </c>
      <c r="AE67" s="7">
        <f t="shared" si="7"/>
        <v>5.0355429946835164</v>
      </c>
      <c r="AF67" s="7">
        <f t="shared" si="8"/>
        <v>2.422479146776972</v>
      </c>
      <c r="AG67" s="7">
        <f t="shared" si="9"/>
        <v>0.15333630253835351</v>
      </c>
      <c r="AJ67">
        <f>ABS(100*(AD67-AD68)/(AVERAGE(AD67:AD68)))</f>
        <v>0.58093925739123065</v>
      </c>
      <c r="AO67">
        <f>ABS(100*(AE67-AE68)/(AVERAGE(AE67:AE68)))</f>
        <v>0.27220831539858253</v>
      </c>
      <c r="AT67">
        <f>ABS(100*(AF67-AF68)/(AVERAGE(AF67:AF68)))</f>
        <v>1.2006977148406079</v>
      </c>
      <c r="AY67">
        <f>ABS(100*(AG67-AG68)/(AVERAGE(AG67:AG68)))</f>
        <v>8.3217681068857505</v>
      </c>
      <c r="BC67" s="7">
        <f>AVERAGE(AD67:AD68)</f>
        <v>2.6206761160902667</v>
      </c>
      <c r="BD67" s="7">
        <f>AVERAGE(AE67:AE68)</f>
        <v>5.0286987266383907</v>
      </c>
      <c r="BE67" s="7">
        <f>AVERAGE(AF67:AF68)</f>
        <v>2.4080226105481239</v>
      </c>
      <c r="BF67" s="7">
        <f>AVERAGE(AG67:AG68)</f>
        <v>0.15999344424656275</v>
      </c>
    </row>
    <row r="68" spans="1:58" x14ac:dyDescent="0.35">
      <c r="A68">
        <v>57</v>
      </c>
      <c r="B68">
        <v>26</v>
      </c>
      <c r="C68" t="s">
        <v>196</v>
      </c>
      <c r="D68" t="s">
        <v>24</v>
      </c>
      <c r="E68" t="s">
        <v>66</v>
      </c>
      <c r="G68">
        <v>0.3</v>
      </c>
      <c r="H68">
        <v>0.3</v>
      </c>
      <c r="I68">
        <v>1143</v>
      </c>
      <c r="J68">
        <v>2913</v>
      </c>
      <c r="L68">
        <v>1044</v>
      </c>
      <c r="M68">
        <v>2.2559999999999998</v>
      </c>
      <c r="N68">
        <v>5.3780000000000001</v>
      </c>
      <c r="O68">
        <v>3.1219999999999999</v>
      </c>
      <c r="Q68">
        <v>0.183</v>
      </c>
      <c r="R68">
        <v>1</v>
      </c>
      <c r="S68">
        <v>0</v>
      </c>
      <c r="T68">
        <v>0</v>
      </c>
      <c r="V68">
        <v>0</v>
      </c>
      <c r="Y68" s="4">
        <v>43886</v>
      </c>
      <c r="Z68" s="3">
        <v>9.1099537037037034E-2</v>
      </c>
      <c r="AB68">
        <v>1</v>
      </c>
      <c r="AD68" s="7">
        <f t="shared" si="6"/>
        <v>2.6282883842739886</v>
      </c>
      <c r="AE68" s="7">
        <f t="shared" si="7"/>
        <v>5.0218544585932641</v>
      </c>
      <c r="AF68" s="7">
        <f t="shared" si="8"/>
        <v>2.3935660743192755</v>
      </c>
      <c r="AG68" s="7">
        <f t="shared" si="9"/>
        <v>0.166650585954772</v>
      </c>
    </row>
    <row r="69" spans="1:58" x14ac:dyDescent="0.35">
      <c r="A69">
        <v>58</v>
      </c>
      <c r="B69">
        <v>27</v>
      </c>
      <c r="C69" t="s">
        <v>197</v>
      </c>
      <c r="D69" t="s">
        <v>24</v>
      </c>
      <c r="E69" t="s">
        <v>66</v>
      </c>
      <c r="G69">
        <v>0.3</v>
      </c>
      <c r="H69">
        <v>0.3</v>
      </c>
      <c r="I69">
        <v>902</v>
      </c>
      <c r="J69">
        <v>3042</v>
      </c>
      <c r="L69">
        <v>2412</v>
      </c>
      <c r="M69">
        <v>1.8169999999999999</v>
      </c>
      <c r="N69">
        <v>5.6150000000000002</v>
      </c>
      <c r="O69">
        <v>3.798</v>
      </c>
      <c r="Q69">
        <v>0.45300000000000001</v>
      </c>
      <c r="R69">
        <v>1</v>
      </c>
      <c r="S69">
        <v>0</v>
      </c>
      <c r="T69">
        <v>0</v>
      </c>
      <c r="V69">
        <v>0</v>
      </c>
      <c r="Y69" s="4">
        <v>43886</v>
      </c>
      <c r="Z69" s="3">
        <v>0.10111111111111111</v>
      </c>
      <c r="AB69">
        <v>1</v>
      </c>
      <c r="AD69" s="7">
        <f t="shared" si="6"/>
        <v>2.1041293464805495</v>
      </c>
      <c r="AE69" s="7">
        <f t="shared" si="7"/>
        <v>5.2425821030485693</v>
      </c>
      <c r="AF69" s="7">
        <f t="shared" si="8"/>
        <v>3.1384527565680198</v>
      </c>
      <c r="AG69" s="7">
        <f t="shared" si="9"/>
        <v>0.3809322296448957</v>
      </c>
      <c r="AJ69">
        <f>ABS(100*(AD69-AD70)/(AVERAGE(AD69:AD70)))</f>
        <v>0.20694395212592481</v>
      </c>
      <c r="AO69">
        <f>ABS(100*(AE69-AE70)/(AVERAGE(AE69:AE70)))</f>
        <v>0.45797646418096322</v>
      </c>
      <c r="AT69">
        <f>ABS(100*(AF69-AF70)/(AVERAGE(AF69:AF70)))</f>
        <v>0.62663031140998049</v>
      </c>
      <c r="AY69">
        <f>ABS(100*(AG69-AG70)/(AVERAGE(AG69:AG70)))</f>
        <v>1.550439752001588</v>
      </c>
      <c r="BC69" s="7">
        <f>AVERAGE(AD69:AD70)</f>
        <v>2.1019544127137717</v>
      </c>
      <c r="BD69" s="7">
        <f>AVERAGE(AE69:AE70)</f>
        <v>5.2306046339696</v>
      </c>
      <c r="BE69" s="7">
        <f>AVERAGE(AF69:AF70)</f>
        <v>3.1286502212558274</v>
      </c>
      <c r="BF69" s="7">
        <f>AVERAGE(AG69:AG70)</f>
        <v>0.38390836358503633</v>
      </c>
    </row>
    <row r="70" spans="1:58" x14ac:dyDescent="0.35">
      <c r="A70">
        <v>59</v>
      </c>
      <c r="B70">
        <v>27</v>
      </c>
      <c r="C70" t="s">
        <v>197</v>
      </c>
      <c r="D70" t="s">
        <v>24</v>
      </c>
      <c r="E70" t="s">
        <v>66</v>
      </c>
      <c r="G70">
        <v>0.3</v>
      </c>
      <c r="H70">
        <v>0.3</v>
      </c>
      <c r="I70">
        <v>900</v>
      </c>
      <c r="J70">
        <v>3028</v>
      </c>
      <c r="L70">
        <v>2450</v>
      </c>
      <c r="M70">
        <v>1.8140000000000001</v>
      </c>
      <c r="N70">
        <v>5.59</v>
      </c>
      <c r="O70">
        <v>3.7759999999999998</v>
      </c>
      <c r="Q70">
        <v>0.46</v>
      </c>
      <c r="R70">
        <v>1</v>
      </c>
      <c r="S70">
        <v>0</v>
      </c>
      <c r="T70">
        <v>0</v>
      </c>
      <c r="V70">
        <v>0</v>
      </c>
      <c r="Y70" s="4">
        <v>43886</v>
      </c>
      <c r="Z70" s="3">
        <v>0.10678240740740741</v>
      </c>
      <c r="AB70">
        <v>1</v>
      </c>
      <c r="AD70" s="7">
        <f t="shared" si="6"/>
        <v>2.0997794789469943</v>
      </c>
      <c r="AE70" s="7">
        <f t="shared" si="7"/>
        <v>5.2186271648906297</v>
      </c>
      <c r="AF70" s="7">
        <f t="shared" si="8"/>
        <v>3.1188476859436354</v>
      </c>
      <c r="AG70" s="7">
        <f t="shared" si="9"/>
        <v>0.3868844975251769</v>
      </c>
    </row>
    <row r="71" spans="1:58" x14ac:dyDescent="0.35">
      <c r="A71">
        <v>60</v>
      </c>
      <c r="B71">
        <v>28</v>
      </c>
      <c r="C71" t="s">
        <v>198</v>
      </c>
      <c r="D71" t="s">
        <v>24</v>
      </c>
      <c r="E71" t="s">
        <v>66</v>
      </c>
      <c r="G71">
        <v>0.3</v>
      </c>
      <c r="H71">
        <v>0.3</v>
      </c>
      <c r="I71">
        <v>1344</v>
      </c>
      <c r="J71">
        <v>3330</v>
      </c>
      <c r="L71">
        <v>1154</v>
      </c>
      <c r="M71">
        <v>2.6219999999999999</v>
      </c>
      <c r="N71">
        <v>6.1440000000000001</v>
      </c>
      <c r="O71">
        <v>3.5219999999999998</v>
      </c>
      <c r="Q71">
        <v>0.20499999999999999</v>
      </c>
      <c r="R71">
        <v>1</v>
      </c>
      <c r="S71">
        <v>0</v>
      </c>
      <c r="T71">
        <v>0</v>
      </c>
      <c r="V71">
        <v>0</v>
      </c>
      <c r="Y71" s="4">
        <v>43886</v>
      </c>
      <c r="Z71" s="3">
        <v>0.11672453703703704</v>
      </c>
      <c r="AB71">
        <v>1</v>
      </c>
      <c r="AD71" s="7">
        <f t="shared" si="6"/>
        <v>3.0654500713963175</v>
      </c>
      <c r="AE71" s="7">
        <f t="shared" si="7"/>
        <v>5.7353694022976232</v>
      </c>
      <c r="AF71" s="7">
        <f t="shared" si="8"/>
        <v>2.6699193309013056</v>
      </c>
      <c r="AG71" s="7">
        <f t="shared" si="9"/>
        <v>0.18388083508190181</v>
      </c>
      <c r="AJ71">
        <f>ABS(100*(AD71-AD72)/(AVERAGE(AD71:AD72)))</f>
        <v>1.4789302592985387</v>
      </c>
      <c r="AO71">
        <f>ABS(100*(AE71-AE72)/(AVERAGE(AE71:AE72)))</f>
        <v>0.17884151923788161</v>
      </c>
      <c r="AT71">
        <f>ABS(100*(AF71-AF72)/(AVERAGE(AF71:AF72)))</f>
        <v>1.3350047912417997</v>
      </c>
      <c r="AY71">
        <f>ABS(100*(AG71-AG72)/(AVERAGE(AG71:AG72)))</f>
        <v>0.68380887122651113</v>
      </c>
      <c r="BC71" s="7">
        <f>AVERAGE(AD71:AD72)</f>
        <v>3.088286875947484</v>
      </c>
      <c r="BD71" s="7">
        <f>AVERAGE(AE71:AE72)</f>
        <v>5.7405026033314677</v>
      </c>
      <c r="BE71" s="7">
        <f>AVERAGE(AF71:AF72)</f>
        <v>2.6522157273839833</v>
      </c>
      <c r="BF71" s="7">
        <f>AVERAGE(AG71:AG72)</f>
        <v>0.18325428056818802</v>
      </c>
    </row>
    <row r="72" spans="1:58" x14ac:dyDescent="0.35">
      <c r="A72">
        <v>61</v>
      </c>
      <c r="B72">
        <v>28</v>
      </c>
      <c r="C72" t="s">
        <v>198</v>
      </c>
      <c r="D72" t="s">
        <v>24</v>
      </c>
      <c r="E72" t="s">
        <v>66</v>
      </c>
      <c r="G72">
        <v>0.3</v>
      </c>
      <c r="H72">
        <v>0.3</v>
      </c>
      <c r="I72">
        <v>1365</v>
      </c>
      <c r="J72">
        <v>3336</v>
      </c>
      <c r="L72">
        <v>1146</v>
      </c>
      <c r="M72">
        <v>2.66</v>
      </c>
      <c r="N72">
        <v>6.1550000000000002</v>
      </c>
      <c r="O72">
        <v>3.4950000000000001</v>
      </c>
      <c r="Q72">
        <v>0.20399999999999999</v>
      </c>
      <c r="R72">
        <v>1</v>
      </c>
      <c r="S72">
        <v>0</v>
      </c>
      <c r="T72">
        <v>0</v>
      </c>
      <c r="V72">
        <v>0</v>
      </c>
      <c r="Y72" s="4">
        <v>43886</v>
      </c>
      <c r="Z72" s="3">
        <v>0.12237268518518518</v>
      </c>
      <c r="AB72">
        <v>1</v>
      </c>
      <c r="AD72" s="7">
        <f t="shared" si="6"/>
        <v>3.1111236804986504</v>
      </c>
      <c r="AE72" s="7">
        <f t="shared" si="7"/>
        <v>5.7456358043653113</v>
      </c>
      <c r="AF72" s="7">
        <f t="shared" si="8"/>
        <v>2.6345121238666609</v>
      </c>
      <c r="AG72" s="7">
        <f t="shared" si="9"/>
        <v>0.18262772605447422</v>
      </c>
    </row>
    <row r="73" spans="1:58" x14ac:dyDescent="0.35">
      <c r="A73">
        <v>62</v>
      </c>
      <c r="B73">
        <v>29</v>
      </c>
      <c r="C73" t="s">
        <v>199</v>
      </c>
      <c r="D73" t="s">
        <v>24</v>
      </c>
      <c r="E73" t="s">
        <v>66</v>
      </c>
      <c r="G73">
        <v>0.3</v>
      </c>
      <c r="H73">
        <v>0.3</v>
      </c>
      <c r="I73">
        <v>2723</v>
      </c>
      <c r="J73">
        <v>4315</v>
      </c>
      <c r="L73">
        <v>6363</v>
      </c>
      <c r="M73">
        <v>5.1319999999999997</v>
      </c>
      <c r="N73">
        <v>7.9450000000000003</v>
      </c>
      <c r="O73">
        <v>2.8130000000000002</v>
      </c>
      <c r="Q73">
        <v>1.1850000000000001</v>
      </c>
      <c r="R73">
        <v>1</v>
      </c>
      <c r="S73">
        <v>0</v>
      </c>
      <c r="T73">
        <v>0</v>
      </c>
      <c r="V73">
        <v>0</v>
      </c>
      <c r="Y73" s="4">
        <v>43886</v>
      </c>
      <c r="Z73" s="3">
        <v>0.13241898148148148</v>
      </c>
      <c r="AB73">
        <v>1</v>
      </c>
      <c r="AD73" s="7">
        <f t="shared" si="6"/>
        <v>6.0646837357828423</v>
      </c>
      <c r="AE73" s="7">
        <f t="shared" si="7"/>
        <v>7.4207704084098394</v>
      </c>
      <c r="AF73" s="7">
        <f t="shared" si="8"/>
        <v>1.3560866726269971</v>
      </c>
      <c r="AG73" s="7">
        <f t="shared" si="9"/>
        <v>0.99981145056571352</v>
      </c>
      <c r="AJ73">
        <f>ABS(100*(AD73-AD74)/(AVERAGE(AD73:AD74)))</f>
        <v>1.4596226098797784</v>
      </c>
      <c r="AO73">
        <f>ABS(100*(AE73-AE74)/(AVERAGE(AE73:AE74)))</f>
        <v>1.3739643131669612</v>
      </c>
      <c r="AT73">
        <f>ABS(100*(AF73-AF74)/(AVERAGE(AF73:AF74)))</f>
        <v>0.98997755304608193</v>
      </c>
      <c r="AY73">
        <f>ABS(100*(AG73-AG74)/(AVERAGE(AG73:AG74)))</f>
        <v>2.3074239635651983</v>
      </c>
      <c r="BC73" s="7">
        <f>AVERAGE(AD73:AD74)</f>
        <v>6.1092698780017862</v>
      </c>
      <c r="BD73" s="7">
        <f>AVERAGE(AE73:AE74)</f>
        <v>7.4721024187482827</v>
      </c>
      <c r="BE73" s="7">
        <f>AVERAGE(AF73:AF74)</f>
        <v>1.3628325407464961</v>
      </c>
      <c r="BF73" s="7">
        <f>AVERAGE(AG73:AG74)</f>
        <v>1.0114810283836333</v>
      </c>
    </row>
    <row r="74" spans="1:58" x14ac:dyDescent="0.35">
      <c r="A74">
        <v>63</v>
      </c>
      <c r="B74">
        <v>29</v>
      </c>
      <c r="C74" t="s">
        <v>199</v>
      </c>
      <c r="D74" t="s">
        <v>24</v>
      </c>
      <c r="E74" t="s">
        <v>66</v>
      </c>
      <c r="G74">
        <v>0.3</v>
      </c>
      <c r="H74">
        <v>0.3</v>
      </c>
      <c r="I74">
        <v>2764</v>
      </c>
      <c r="J74">
        <v>4375</v>
      </c>
      <c r="L74">
        <v>6512</v>
      </c>
      <c r="M74">
        <v>5.2069999999999999</v>
      </c>
      <c r="N74">
        <v>8.0559999999999992</v>
      </c>
      <c r="O74">
        <v>2.8490000000000002</v>
      </c>
      <c r="Q74">
        <v>1.212</v>
      </c>
      <c r="R74">
        <v>1</v>
      </c>
      <c r="S74">
        <v>0</v>
      </c>
      <c r="T74">
        <v>0</v>
      </c>
      <c r="V74">
        <v>0</v>
      </c>
      <c r="Y74" s="4">
        <v>43886</v>
      </c>
      <c r="Z74" s="3">
        <v>0.13811342592592593</v>
      </c>
      <c r="AB74">
        <v>1</v>
      </c>
      <c r="AD74" s="7">
        <f t="shared" si="6"/>
        <v>6.1538560202207311</v>
      </c>
      <c r="AE74" s="7">
        <f t="shared" si="7"/>
        <v>7.5234344290867261</v>
      </c>
      <c r="AF74" s="7">
        <f t="shared" si="8"/>
        <v>1.369578408865995</v>
      </c>
      <c r="AG74" s="7">
        <f t="shared" si="9"/>
        <v>1.0231506062015532</v>
      </c>
    </row>
    <row r="75" spans="1:58" x14ac:dyDescent="0.35">
      <c r="A75">
        <v>64</v>
      </c>
      <c r="B75">
        <v>30</v>
      </c>
      <c r="C75" t="s">
        <v>200</v>
      </c>
      <c r="D75" t="s">
        <v>24</v>
      </c>
      <c r="E75" t="s">
        <v>66</v>
      </c>
      <c r="G75">
        <v>0.3</v>
      </c>
      <c r="H75">
        <v>0.3</v>
      </c>
      <c r="I75">
        <v>1328</v>
      </c>
      <c r="J75">
        <v>3594</v>
      </c>
      <c r="L75">
        <v>1398</v>
      </c>
      <c r="M75">
        <v>2.5939999999999999</v>
      </c>
      <c r="N75">
        <v>6.6269999999999998</v>
      </c>
      <c r="O75">
        <v>4.0330000000000004</v>
      </c>
      <c r="Q75">
        <v>0.254</v>
      </c>
      <c r="R75">
        <v>1</v>
      </c>
      <c r="S75">
        <v>0</v>
      </c>
      <c r="T75">
        <v>0</v>
      </c>
      <c r="V75">
        <v>0</v>
      </c>
      <c r="Y75" s="4">
        <v>43886</v>
      </c>
      <c r="Z75" s="3">
        <v>0.14807870370370371</v>
      </c>
      <c r="AB75">
        <v>1</v>
      </c>
      <c r="AD75" s="7">
        <f t="shared" si="6"/>
        <v>3.0306511311278737</v>
      </c>
      <c r="AE75" s="7">
        <f t="shared" si="7"/>
        <v>6.1870910932759235</v>
      </c>
      <c r="AF75" s="7">
        <f t="shared" si="8"/>
        <v>3.1564399621480499</v>
      </c>
      <c r="AG75" s="7">
        <f t="shared" si="9"/>
        <v>0.22210066041844437</v>
      </c>
      <c r="AJ75">
        <f>ABS(100*(AD75-AD76)/(AVERAGE(AD75:AD76)))</f>
        <v>5.4452342859985476</v>
      </c>
      <c r="AO75">
        <f>ABS(100*(AE75-AE76)/(AVERAGE(AE75:AE76)))</f>
        <v>1.7815903694665933</v>
      </c>
      <c r="AT75">
        <f>ABS(100*(AF75-AF76)/(AVERAGE(AF75:AF76)))</f>
        <v>1.8682837512926846</v>
      </c>
      <c r="AY75">
        <f>ABS(100*(AG75-AG76)/(AVERAGE(AG75:AG76)))</f>
        <v>1.7477414187168971</v>
      </c>
      <c r="BB75" s="2"/>
      <c r="BC75" s="7">
        <f>AVERAGE(AD75:AD76)</f>
        <v>3.115473548032206</v>
      </c>
      <c r="BD75" s="7">
        <f>AVERAGE(AE75:AE76)</f>
        <v>6.2427007711425695</v>
      </c>
      <c r="BE75" s="7">
        <f>AVERAGE(AF75:AF76)</f>
        <v>3.1272272231103635</v>
      </c>
      <c r="BF75" s="7">
        <f>AVERAGE(AG75:AG76)</f>
        <v>0.22405864327380004</v>
      </c>
    </row>
    <row r="76" spans="1:58" x14ac:dyDescent="0.35">
      <c r="A76">
        <v>65</v>
      </c>
      <c r="B76">
        <v>30</v>
      </c>
      <c r="C76" t="s">
        <v>200</v>
      </c>
      <c r="D76" t="s">
        <v>24</v>
      </c>
      <c r="E76" t="s">
        <v>66</v>
      </c>
      <c r="G76">
        <v>0.3</v>
      </c>
      <c r="H76">
        <v>0.3</v>
      </c>
      <c r="I76">
        <v>1406</v>
      </c>
      <c r="J76">
        <v>3659</v>
      </c>
      <c r="L76">
        <v>1423</v>
      </c>
      <c r="M76">
        <v>2.7349999999999999</v>
      </c>
      <c r="N76">
        <v>6.7450000000000001</v>
      </c>
      <c r="O76">
        <v>4.01</v>
      </c>
      <c r="Q76">
        <v>0.25900000000000001</v>
      </c>
      <c r="R76">
        <v>1</v>
      </c>
      <c r="S76">
        <v>0</v>
      </c>
      <c r="T76">
        <v>0</v>
      </c>
      <c r="V76">
        <v>0</v>
      </c>
      <c r="Y76" s="4">
        <v>43886</v>
      </c>
      <c r="Z76" s="3">
        <v>0.15378472222222223</v>
      </c>
      <c r="AB76">
        <v>1</v>
      </c>
      <c r="AD76" s="7">
        <f t="shared" si="6"/>
        <v>3.2002959649365388</v>
      </c>
      <c r="AE76" s="7">
        <f t="shared" si="7"/>
        <v>6.2983104490092163</v>
      </c>
      <c r="AF76" s="7">
        <f t="shared" si="8"/>
        <v>3.0980144840726775</v>
      </c>
      <c r="AG76" s="7">
        <f t="shared" si="9"/>
        <v>0.22601662612915571</v>
      </c>
    </row>
    <row r="77" spans="1:58" x14ac:dyDescent="0.35">
      <c r="A77">
        <v>66</v>
      </c>
      <c r="B77">
        <v>31</v>
      </c>
      <c r="C77" t="s">
        <v>201</v>
      </c>
      <c r="D77" t="s">
        <v>24</v>
      </c>
      <c r="E77" t="s">
        <v>66</v>
      </c>
      <c r="G77">
        <v>0.3</v>
      </c>
      <c r="H77">
        <v>0.3</v>
      </c>
      <c r="I77">
        <v>2708</v>
      </c>
      <c r="J77">
        <v>6832</v>
      </c>
      <c r="L77">
        <v>2604</v>
      </c>
      <c r="M77">
        <v>5.1040000000000001</v>
      </c>
      <c r="N77">
        <v>12.516</v>
      </c>
      <c r="O77">
        <v>7.4119999999999999</v>
      </c>
      <c r="Q77">
        <v>0.49</v>
      </c>
      <c r="R77">
        <v>1</v>
      </c>
      <c r="S77">
        <v>0</v>
      </c>
      <c r="T77">
        <v>0</v>
      </c>
      <c r="V77">
        <v>0</v>
      </c>
      <c r="Y77" s="4">
        <v>43886</v>
      </c>
      <c r="Z77" s="3">
        <v>0.16407407407407407</v>
      </c>
      <c r="AB77">
        <v>1</v>
      </c>
      <c r="AD77" s="7">
        <f t="shared" ref="AD77:AD87" si="14">((I77*$E$8)+$E$9)*1000/G77</f>
        <v>6.0320597292811771</v>
      </c>
      <c r="AE77" s="7">
        <f t="shared" ref="AE77:AE87" si="15">((J77*$G$8)+$G$9)*1000/H77</f>
        <v>11.727526075805219</v>
      </c>
      <c r="AF77" s="7">
        <f t="shared" ref="AF77:AF87" si="16">AE77-AD77</f>
        <v>5.695466346524042</v>
      </c>
      <c r="AG77" s="7">
        <f t="shared" ref="AG77:AG87" si="17">((L77*$I$8)+$I$9)*1000/H77</f>
        <v>0.4110068463031587</v>
      </c>
      <c r="AJ77">
        <f>ABS(100*(AD77-AD78)/(AVERAGE(AD77:AD78)))</f>
        <v>2.8084442787752617</v>
      </c>
      <c r="AL77">
        <f>100*((AVERAGE(AD77:AD78)*50)-(AVERAGE(AD75:AD76)*50))/(1000*0.15)</f>
        <v>100.08320216788972</v>
      </c>
      <c r="AO77">
        <f>ABS(100*(AE77-AE78)/(AVERAGE(AE77:AE78)))</f>
        <v>1.0594410812695727</v>
      </c>
      <c r="AQ77">
        <f>100*((AVERAGE(AE77:AE78)*50)-(AVERAGE(AE75:AE76)*50))/(2000*0.15)</f>
        <v>92.454654176240382</v>
      </c>
      <c r="AT77">
        <f>ABS(100*(AF77-AF78)/(AVERAGE(AF77:AF78)))</f>
        <v>0.82707668660782085</v>
      </c>
      <c r="AV77">
        <f>100*((AVERAGE(AF77:AF78)*50)-(AVERAGE(AF75:AF76)*50))/(1000*0.15)</f>
        <v>84.826106184590984</v>
      </c>
      <c r="AY77">
        <f>ABS(100*(AG77-AG78)/(AVERAGE(AG77:AG78)))</f>
        <v>3.6296723153350214</v>
      </c>
      <c r="BA77">
        <f>100*((AVERAGE(AG77:AG78)*50)-(AVERAGE(AG75:AG76)*50))/(100*0.15)</f>
        <v>64.848392169379537</v>
      </c>
      <c r="BC77" s="7">
        <f>AVERAGE(AD77:AD78)</f>
        <v>6.1179696130688983</v>
      </c>
      <c r="BD77" s="7">
        <f>AVERAGE(AE77:AE78)</f>
        <v>11.789980021716993</v>
      </c>
      <c r="BE77" s="7">
        <f>AVERAGE(AF77:AF78)</f>
        <v>5.6720104086480934</v>
      </c>
      <c r="BF77" s="7">
        <f>AVERAGE(AG77:AG78)</f>
        <v>0.41860381978193867</v>
      </c>
    </row>
    <row r="78" spans="1:58" x14ac:dyDescent="0.35">
      <c r="A78">
        <v>67</v>
      </c>
      <c r="B78">
        <v>31</v>
      </c>
      <c r="C78" t="s">
        <v>201</v>
      </c>
      <c r="D78" t="s">
        <v>24</v>
      </c>
      <c r="E78" t="s">
        <v>66</v>
      </c>
      <c r="G78">
        <v>0.3</v>
      </c>
      <c r="H78">
        <v>0.3</v>
      </c>
      <c r="I78">
        <v>2787</v>
      </c>
      <c r="J78">
        <v>6905</v>
      </c>
      <c r="L78">
        <v>2701</v>
      </c>
      <c r="M78">
        <v>5.2480000000000002</v>
      </c>
      <c r="N78">
        <v>12.648999999999999</v>
      </c>
      <c r="O78">
        <v>7.4009999999999998</v>
      </c>
      <c r="Q78">
        <v>0.50900000000000001</v>
      </c>
      <c r="R78">
        <v>1</v>
      </c>
      <c r="S78">
        <v>0</v>
      </c>
      <c r="T78">
        <v>0</v>
      </c>
      <c r="V78">
        <v>0</v>
      </c>
      <c r="Y78" s="4">
        <v>43886</v>
      </c>
      <c r="Z78" s="3">
        <v>0.16991898148148146</v>
      </c>
      <c r="AB78">
        <v>1</v>
      </c>
      <c r="AD78" s="7">
        <f t="shared" si="14"/>
        <v>6.2038794968566195</v>
      </c>
      <c r="AE78" s="7">
        <f t="shared" si="15"/>
        <v>11.852433967628764</v>
      </c>
      <c r="AF78" s="7">
        <f t="shared" si="16"/>
        <v>5.6485544707721447</v>
      </c>
      <c r="AG78" s="7">
        <f t="shared" si="17"/>
        <v>0.42620079326071864</v>
      </c>
    </row>
    <row r="79" spans="1:58" x14ac:dyDescent="0.35">
      <c r="A79">
        <v>68</v>
      </c>
      <c r="B79">
        <v>32</v>
      </c>
      <c r="C79" t="s">
        <v>202</v>
      </c>
      <c r="D79" t="s">
        <v>24</v>
      </c>
      <c r="E79" t="s">
        <v>66</v>
      </c>
      <c r="G79">
        <v>0.3</v>
      </c>
      <c r="H79">
        <v>0.3</v>
      </c>
      <c r="I79">
        <v>2241</v>
      </c>
      <c r="J79">
        <v>4028</v>
      </c>
      <c r="L79">
        <v>2744</v>
      </c>
      <c r="M79">
        <v>4.2560000000000002</v>
      </c>
      <c r="N79">
        <v>7.4219999999999997</v>
      </c>
      <c r="O79">
        <v>3.1659999999999999</v>
      </c>
      <c r="Q79">
        <v>0.51700000000000002</v>
      </c>
      <c r="R79">
        <v>1</v>
      </c>
      <c r="S79">
        <v>0</v>
      </c>
      <c r="T79">
        <v>0</v>
      </c>
      <c r="V79">
        <v>0</v>
      </c>
      <c r="Y79" s="4">
        <v>43886</v>
      </c>
      <c r="Z79" s="3">
        <v>0.18005787037037035</v>
      </c>
      <c r="AB79">
        <v>1</v>
      </c>
      <c r="AD79" s="7">
        <f t="shared" si="14"/>
        <v>5.016365660195965</v>
      </c>
      <c r="AE79" s="7">
        <f t="shared" si="15"/>
        <v>6.9296941761720676</v>
      </c>
      <c r="AF79" s="7">
        <f t="shared" si="16"/>
        <v>1.9133285159761027</v>
      </c>
      <c r="AG79" s="7">
        <f t="shared" si="17"/>
        <v>0.43293625428314203</v>
      </c>
      <c r="AJ79">
        <f>ABS(100*(AD79-AD80)/(AVERAGE(AD79:AD80)))</f>
        <v>0.4757898133451075</v>
      </c>
      <c r="AK79">
        <f>ABS(100*((AVERAGE(AD79:AD80)-AVERAGE(AD65:AD66))/(AVERAGE(AD65:AD66,AD79:AD80))))</f>
        <v>0.47692439218278937</v>
      </c>
      <c r="AO79">
        <f>ABS(100*(AE79-AE80)/(AVERAGE(AE79:AE80)))</f>
        <v>0.56630360832970916</v>
      </c>
      <c r="AP79">
        <f>ABS(100*((AVERAGE(AE79:AE80)-AVERAGE(AE65:AE66))/(AVERAGE(AE65:AE66,AE79:AE80))))</f>
        <v>4.3779910700587505</v>
      </c>
      <c r="AT79">
        <f>ABS(100*(AF79-AF80)/(AVERAGE(AF79:AF80)))</f>
        <v>0.80322328010507316</v>
      </c>
      <c r="AU79">
        <f>ABS(100*((AVERAGE(AF79:AF80)-AVERAGE(AF65:AF66))/(AVERAGE(AF65:AF66,AF79:AF80))))</f>
        <v>15.346381718562174</v>
      </c>
      <c r="AY79">
        <f>ABS(100*(AG79-AG80)/(AVERAGE(AG79:AG80)))</f>
        <v>3.3790782861511643</v>
      </c>
      <c r="AZ79">
        <f>ABS(100*((AVERAGE(AG79:AG80)-AVERAGE(AG65:AG66))/(AVERAGE(AG65:AG66,AG79:AG80))))</f>
        <v>5.050748994087698</v>
      </c>
      <c r="BC79" s="7">
        <f>AVERAGE(AD79:AD80)</f>
        <v>5.0283277959132429</v>
      </c>
      <c r="BD79" s="7">
        <f>AVERAGE(AE79:AE80)</f>
        <v>6.9493714468018037</v>
      </c>
      <c r="BE79" s="7">
        <f>AVERAGE(AF79:AF80)</f>
        <v>1.9210436508885613</v>
      </c>
      <c r="BF79" s="7">
        <f>AVERAGE(AG79:AG80)</f>
        <v>0.44037658913349353</v>
      </c>
    </row>
    <row r="80" spans="1:58" x14ac:dyDescent="0.35">
      <c r="A80">
        <v>69</v>
      </c>
      <c r="B80">
        <v>32</v>
      </c>
      <c r="C80" t="s">
        <v>202</v>
      </c>
      <c r="D80" t="s">
        <v>24</v>
      </c>
      <c r="E80" t="s">
        <v>66</v>
      </c>
      <c r="G80">
        <v>0.3</v>
      </c>
      <c r="H80">
        <v>0.3</v>
      </c>
      <c r="I80">
        <v>2252</v>
      </c>
      <c r="J80">
        <v>4051</v>
      </c>
      <c r="L80">
        <v>2839</v>
      </c>
      <c r="M80">
        <v>4.2759999999999998</v>
      </c>
      <c r="N80">
        <v>7.4640000000000004</v>
      </c>
      <c r="O80">
        <v>3.1880000000000002</v>
      </c>
      <c r="Q80">
        <v>0.53500000000000003</v>
      </c>
      <c r="R80">
        <v>1</v>
      </c>
      <c r="S80">
        <v>0</v>
      </c>
      <c r="T80">
        <v>0</v>
      </c>
      <c r="V80">
        <v>0</v>
      </c>
      <c r="Y80" s="4">
        <v>43886</v>
      </c>
      <c r="Z80" s="3">
        <v>0.18582175925925926</v>
      </c>
      <c r="AB80">
        <v>1</v>
      </c>
      <c r="AD80" s="7">
        <f t="shared" si="14"/>
        <v>5.0402899316305207</v>
      </c>
      <c r="AE80" s="7">
        <f t="shared" si="15"/>
        <v>6.9690487174315408</v>
      </c>
      <c r="AF80" s="7">
        <f t="shared" si="16"/>
        <v>1.92875878580102</v>
      </c>
      <c r="AG80" s="7">
        <f t="shared" si="17"/>
        <v>0.44781692398384504</v>
      </c>
    </row>
    <row r="81" spans="1:58" x14ac:dyDescent="0.35">
      <c r="A81">
        <v>70</v>
      </c>
      <c r="B81">
        <v>2</v>
      </c>
      <c r="D81" t="s">
        <v>46</v>
      </c>
      <c r="Y81" s="4">
        <v>43886</v>
      </c>
      <c r="Z81" s="3">
        <v>0.19002314814814814</v>
      </c>
      <c r="AB81">
        <v>1</v>
      </c>
      <c r="AD81" s="7" t="e">
        <f t="shared" si="14"/>
        <v>#DIV/0!</v>
      </c>
      <c r="AE81" s="7" t="e">
        <f t="shared" si="15"/>
        <v>#DIV/0!</v>
      </c>
      <c r="AF81" s="7" t="e">
        <f t="shared" si="16"/>
        <v>#DIV/0!</v>
      </c>
      <c r="AG81" s="7" t="e">
        <f t="shared" si="17"/>
        <v>#DIV/0!</v>
      </c>
    </row>
    <row r="82" spans="1:58" x14ac:dyDescent="0.35">
      <c r="A82">
        <v>71</v>
      </c>
      <c r="B82">
        <v>3</v>
      </c>
      <c r="C82" t="s">
        <v>44</v>
      </c>
      <c r="D82" t="s">
        <v>24</v>
      </c>
      <c r="E82" t="s">
        <v>66</v>
      </c>
      <c r="G82">
        <v>0.3</v>
      </c>
      <c r="H82">
        <v>0.3</v>
      </c>
      <c r="I82">
        <v>26</v>
      </c>
      <c r="J82">
        <v>292</v>
      </c>
      <c r="L82">
        <v>95</v>
      </c>
      <c r="M82">
        <v>5.3999999999999999E-2</v>
      </c>
      <c r="N82">
        <v>0.54200000000000004</v>
      </c>
      <c r="O82">
        <v>0.48799999999999999</v>
      </c>
      <c r="Q82">
        <v>1.6E-2</v>
      </c>
      <c r="R82">
        <v>1</v>
      </c>
      <c r="S82">
        <v>0</v>
      </c>
      <c r="T82">
        <v>0</v>
      </c>
      <c r="V82">
        <v>0</v>
      </c>
      <c r="Y82" s="4">
        <v>43886</v>
      </c>
      <c r="Z82" s="3">
        <v>0.19965277777777779</v>
      </c>
      <c r="AB82">
        <v>1</v>
      </c>
      <c r="AD82" s="7">
        <f t="shared" si="14"/>
        <v>0.19888736678323535</v>
      </c>
      <c r="AE82" s="7">
        <f t="shared" si="15"/>
        <v>0.53714782202461475</v>
      </c>
      <c r="AF82" s="7">
        <f t="shared" si="16"/>
        <v>0.33826045524137938</v>
      </c>
      <c r="AG82" s="7">
        <f t="shared" si="17"/>
        <v>1.8000527576170107E-2</v>
      </c>
    </row>
    <row r="83" spans="1:58" x14ac:dyDescent="0.35">
      <c r="A83">
        <v>72</v>
      </c>
      <c r="B83">
        <v>3</v>
      </c>
      <c r="C83" t="s">
        <v>44</v>
      </c>
      <c r="D83" t="s">
        <v>24</v>
      </c>
      <c r="E83" t="s">
        <v>66</v>
      </c>
      <c r="G83">
        <v>0.3</v>
      </c>
      <c r="H83">
        <v>0.3</v>
      </c>
      <c r="I83">
        <v>45</v>
      </c>
      <c r="J83">
        <v>315</v>
      </c>
      <c r="L83">
        <v>81</v>
      </c>
      <c r="M83">
        <v>9.1999999999999998E-2</v>
      </c>
      <c r="N83">
        <v>0.58399999999999996</v>
      </c>
      <c r="O83">
        <v>0.49199999999999999</v>
      </c>
      <c r="Q83">
        <v>1.4E-2</v>
      </c>
      <c r="R83">
        <v>1</v>
      </c>
      <c r="S83">
        <v>0</v>
      </c>
      <c r="T83">
        <v>0</v>
      </c>
      <c r="V83">
        <v>0</v>
      </c>
      <c r="Y83" s="4">
        <v>43886</v>
      </c>
      <c r="Z83" s="3">
        <v>0.20501157407407408</v>
      </c>
      <c r="AB83">
        <v>1</v>
      </c>
      <c r="AD83" s="7">
        <f t="shared" si="14"/>
        <v>0.24021110835201273</v>
      </c>
      <c r="AE83" s="7">
        <f t="shared" si="15"/>
        <v>0.57650236328408788</v>
      </c>
      <c r="AF83" s="7">
        <f t="shared" si="16"/>
        <v>0.33629125493207512</v>
      </c>
      <c r="AG83" s="7">
        <f t="shared" si="17"/>
        <v>1.5807586778171769E-2</v>
      </c>
    </row>
    <row r="84" spans="1:58" x14ac:dyDescent="0.35">
      <c r="A84">
        <v>73</v>
      </c>
      <c r="B84">
        <v>1</v>
      </c>
      <c r="C84" t="s">
        <v>45</v>
      </c>
      <c r="D84" t="s">
        <v>24</v>
      </c>
      <c r="E84" t="s">
        <v>66</v>
      </c>
      <c r="G84">
        <v>0.3</v>
      </c>
      <c r="H84">
        <v>0.3</v>
      </c>
      <c r="I84">
        <v>3117</v>
      </c>
      <c r="J84">
        <v>4780</v>
      </c>
      <c r="L84">
        <v>7545</v>
      </c>
      <c r="M84">
        <v>5.85</v>
      </c>
      <c r="N84">
        <v>8.7929999999999993</v>
      </c>
      <c r="O84">
        <v>2.944</v>
      </c>
      <c r="Q84">
        <v>1.391</v>
      </c>
      <c r="R84">
        <v>1</v>
      </c>
      <c r="S84">
        <v>0</v>
      </c>
      <c r="T84">
        <v>0</v>
      </c>
      <c r="V84">
        <v>0</v>
      </c>
      <c r="Y84" s="4">
        <v>43886</v>
      </c>
      <c r="Z84" s="3">
        <v>0.21510416666666665</v>
      </c>
      <c r="AB84">
        <v>1</v>
      </c>
      <c r="AD84" s="7">
        <f t="shared" si="14"/>
        <v>6.9216076398932787</v>
      </c>
      <c r="AE84" s="7">
        <f t="shared" si="15"/>
        <v>8.2164165686557098</v>
      </c>
      <c r="AF84" s="7">
        <f t="shared" si="16"/>
        <v>1.2948089287624311</v>
      </c>
      <c r="AG84" s="7">
        <f t="shared" si="17"/>
        <v>1.1849583093681446</v>
      </c>
      <c r="AJ84">
        <f>ABS(100*(AD84-AD85)/(AVERAGE(AD84:AD85)))</f>
        <v>4.7546810761999456</v>
      </c>
      <c r="AO84">
        <f>ABS(100*(AE84-AE85)/(AVERAGE(AE84:AE85)))</f>
        <v>0.60210625292076692</v>
      </c>
      <c r="AT84">
        <f>ABS(100*(AF84-AF85)/(AVERAGE(AF84:AF85)))</f>
        <v>24.976394160880773</v>
      </c>
      <c r="AY84">
        <f>ABS(100*(AG84-AG85)/(AVERAGE(AG84:AG85)))</f>
        <v>0.6587686844265801</v>
      </c>
      <c r="BC84" s="7">
        <f>AVERAGE(AD84:AD85)</f>
        <v>7.0901650068185553</v>
      </c>
      <c r="BD84" s="7">
        <f>AVERAGE(AE84:AE85)</f>
        <v>8.2412270403192895</v>
      </c>
      <c r="BE84" s="7">
        <f>AVERAGE(AF84:AF85)</f>
        <v>1.1510620335007347</v>
      </c>
      <c r="BF84" s="7">
        <f>AVERAGE(AG84:AG85)</f>
        <v>1.1888742750788561</v>
      </c>
    </row>
    <row r="85" spans="1:58" x14ac:dyDescent="0.35">
      <c r="A85">
        <v>74</v>
      </c>
      <c r="B85">
        <v>1</v>
      </c>
      <c r="C85" t="s">
        <v>45</v>
      </c>
      <c r="D85" t="s">
        <v>24</v>
      </c>
      <c r="E85" t="s">
        <v>66</v>
      </c>
      <c r="G85">
        <v>0.3</v>
      </c>
      <c r="H85">
        <v>0.3</v>
      </c>
      <c r="I85">
        <v>3272</v>
      </c>
      <c r="J85">
        <v>4809</v>
      </c>
      <c r="L85">
        <v>7595</v>
      </c>
      <c r="M85">
        <v>6.1310000000000002</v>
      </c>
      <c r="N85">
        <v>8.8460000000000001</v>
      </c>
      <c r="O85">
        <v>2.7149999999999999</v>
      </c>
      <c r="Q85">
        <v>1.4</v>
      </c>
      <c r="R85">
        <v>1</v>
      </c>
      <c r="S85">
        <v>0</v>
      </c>
      <c r="T85">
        <v>0</v>
      </c>
      <c r="V85">
        <v>0</v>
      </c>
      <c r="Y85" s="4">
        <v>43886</v>
      </c>
      <c r="Z85" s="3">
        <v>0.22092592592592594</v>
      </c>
      <c r="AB85">
        <v>1</v>
      </c>
      <c r="AD85" s="7">
        <f t="shared" si="14"/>
        <v>7.2587223737438311</v>
      </c>
      <c r="AE85" s="7">
        <f t="shared" si="15"/>
        <v>8.2660375119828693</v>
      </c>
      <c r="AF85" s="7">
        <f t="shared" si="16"/>
        <v>1.0073151382390382</v>
      </c>
      <c r="AG85" s="7">
        <f t="shared" si="17"/>
        <v>1.1927902407895676</v>
      </c>
    </row>
    <row r="86" spans="1:58" x14ac:dyDescent="0.35">
      <c r="A86">
        <v>75</v>
      </c>
      <c r="B86">
        <v>4</v>
      </c>
      <c r="C86" t="s">
        <v>106</v>
      </c>
      <c r="D86" t="s">
        <v>24</v>
      </c>
      <c r="E86" t="s">
        <v>66</v>
      </c>
      <c r="G86">
        <v>0.3</v>
      </c>
      <c r="H86">
        <v>0.3</v>
      </c>
      <c r="I86">
        <v>2732</v>
      </c>
      <c r="J86">
        <v>6436</v>
      </c>
      <c r="L86">
        <v>3168</v>
      </c>
      <c r="M86">
        <v>5.1479999999999997</v>
      </c>
      <c r="N86">
        <v>11.801</v>
      </c>
      <c r="O86">
        <v>6.6520000000000001</v>
      </c>
      <c r="Q86">
        <v>0.59899999999999998</v>
      </c>
      <c r="R86">
        <v>1</v>
      </c>
      <c r="S86">
        <v>0</v>
      </c>
      <c r="T86">
        <v>0</v>
      </c>
      <c r="V86">
        <v>0</v>
      </c>
      <c r="Y86" s="4">
        <v>43886</v>
      </c>
      <c r="Z86" s="3">
        <v>0.23143518518518516</v>
      </c>
      <c r="AB86">
        <v>1</v>
      </c>
      <c r="AD86" s="7">
        <f t="shared" si="14"/>
        <v>6.0842581396838424</v>
      </c>
      <c r="AE86" s="7">
        <f t="shared" si="15"/>
        <v>11.04994353933777</v>
      </c>
      <c r="AF86" s="7">
        <f t="shared" si="16"/>
        <v>4.9656853996539274</v>
      </c>
      <c r="AG86" s="7">
        <f t="shared" si="17"/>
        <v>0.49935103273680614</v>
      </c>
      <c r="AI86">
        <f>ABS(100*(AVERAGE(AD86:AD87)-5)/5)</f>
        <v>23.512107157770181</v>
      </c>
      <c r="AJ86">
        <f>ABS(100*(AD86-AD87)/(AVERAGE(AD86:AD87)))</f>
        <v>2.9583243394263312</v>
      </c>
      <c r="AN86">
        <f>ABS(100*(AVERAGE(AE86:AE87)-10)/10)</f>
        <v>10.251330676741901</v>
      </c>
      <c r="AO86">
        <f>ABS(100*(AE86-AE87)/(AVERAGE(AE86:AE87)))</f>
        <v>0.4500711512739054</v>
      </c>
      <c r="AS86">
        <f>ABS(100*(AVERAGE(AF86:AF87)-5)/5)</f>
        <v>3.0094458042863792</v>
      </c>
      <c r="AT86">
        <f>ABS(100*(AF86-AF87)/(AVERAGE(AF86:AF87)))</f>
        <v>4.7904743232565323</v>
      </c>
      <c r="AX86">
        <f>ABS(100*(AVERAGE(AG86:AG87)-0.5)/0.5)</f>
        <v>1.1792722631094099</v>
      </c>
      <c r="AY86">
        <f>ABS(100*(AG86-AG87)/(AVERAGE(AG86:AG87)))</f>
        <v>2.1240054278184681</v>
      </c>
      <c r="BC86" s="7">
        <f>AVERAGE(AD86:AD87)</f>
        <v>6.1756053578885091</v>
      </c>
      <c r="BD86" s="7">
        <f>AVERAGE(AE86:AE87)</f>
        <v>11.02513306767419</v>
      </c>
      <c r="BE86" s="7">
        <f>AVERAGE(AF86:AF87)</f>
        <v>4.849527709785681</v>
      </c>
      <c r="BF86" s="7">
        <f>AVERAGE(AG86:AG87)</f>
        <v>0.49410363868445295</v>
      </c>
    </row>
    <row r="87" spans="1:58" x14ac:dyDescent="0.35">
      <c r="A87">
        <v>76</v>
      </c>
      <c r="B87">
        <v>4</v>
      </c>
      <c r="C87" t="s">
        <v>106</v>
      </c>
      <c r="D87" t="s">
        <v>24</v>
      </c>
      <c r="E87" t="s">
        <v>66</v>
      </c>
      <c r="G87">
        <v>0.3</v>
      </c>
      <c r="H87">
        <v>0.3</v>
      </c>
      <c r="I87">
        <v>2816</v>
      </c>
      <c r="J87">
        <v>6407</v>
      </c>
      <c r="L87">
        <v>3101</v>
      </c>
      <c r="M87">
        <v>5.3019999999999996</v>
      </c>
      <c r="N87">
        <v>11.747999999999999</v>
      </c>
      <c r="O87">
        <v>6.4459999999999997</v>
      </c>
      <c r="Q87">
        <v>0.58599999999999997</v>
      </c>
      <c r="R87">
        <v>1</v>
      </c>
      <c r="S87">
        <v>0</v>
      </c>
      <c r="T87">
        <v>0</v>
      </c>
      <c r="V87">
        <v>0</v>
      </c>
      <c r="Y87" s="4">
        <v>43886</v>
      </c>
      <c r="Z87" s="3">
        <v>0.23729166666666668</v>
      </c>
      <c r="AB87">
        <v>1</v>
      </c>
      <c r="AD87" s="7">
        <f t="shared" si="14"/>
        <v>6.2669525760931748</v>
      </c>
      <c r="AE87" s="7">
        <f t="shared" si="15"/>
        <v>11.000322596010609</v>
      </c>
      <c r="AF87" s="7">
        <f t="shared" si="16"/>
        <v>4.7333700199174338</v>
      </c>
      <c r="AG87" s="7">
        <f t="shared" si="17"/>
        <v>0.48885624463209981</v>
      </c>
    </row>
    <row r="88" spans="1:58" x14ac:dyDescent="0.35">
      <c r="A88">
        <v>77</v>
      </c>
      <c r="B88">
        <v>2</v>
      </c>
      <c r="D88" t="s">
        <v>46</v>
      </c>
      <c r="Y88" s="4">
        <v>43886</v>
      </c>
      <c r="Z88" s="3">
        <v>0.24144675925925926</v>
      </c>
      <c r="AD88" s="7"/>
      <c r="AE88" s="7"/>
      <c r="AF88" s="7"/>
      <c r="AG88" s="7"/>
    </row>
    <row r="89" spans="1:58" x14ac:dyDescent="0.35">
      <c r="A89">
        <v>78</v>
      </c>
      <c r="B89">
        <v>30</v>
      </c>
      <c r="R89">
        <v>1</v>
      </c>
    </row>
  </sheetData>
  <conditionalFormatting sqref="AR17:AR21 AW17:AW21 AJ17:AK21 AT17:AU21 AY17:AZ21">
    <cfRule type="cellIs" dxfId="1834" priority="399" operator="greaterThan">
      <formula>20</formula>
    </cfRule>
  </conditionalFormatting>
  <conditionalFormatting sqref="AL17:AM21 BA17:BA21 AV17:AV21">
    <cfRule type="cellIs" dxfId="1833" priority="398" operator="between">
      <formula>80</formula>
      <formula>120</formula>
    </cfRule>
  </conditionalFormatting>
  <conditionalFormatting sqref="AO17:AP21">
    <cfRule type="cellIs" dxfId="1832" priority="397" operator="greaterThan">
      <formula>20</formula>
    </cfRule>
  </conditionalFormatting>
  <conditionalFormatting sqref="AQ17:AQ21">
    <cfRule type="cellIs" dxfId="1831" priority="396" operator="between">
      <formula>80</formula>
      <formula>120</formula>
    </cfRule>
  </conditionalFormatting>
  <conditionalFormatting sqref="AJ22">
    <cfRule type="cellIs" dxfId="1830" priority="395" operator="greaterThan">
      <formula>20</formula>
    </cfRule>
  </conditionalFormatting>
  <conditionalFormatting sqref="AO22">
    <cfRule type="cellIs" dxfId="1829" priority="394" operator="greaterThan">
      <formula>20</formula>
    </cfRule>
  </conditionalFormatting>
  <conditionalFormatting sqref="AT22">
    <cfRule type="cellIs" dxfId="1828" priority="393" operator="greaterThan">
      <formula>20</formula>
    </cfRule>
  </conditionalFormatting>
  <conditionalFormatting sqref="AY22">
    <cfRule type="cellIs" dxfId="1827" priority="392" operator="greaterThan">
      <formula>20</formula>
    </cfRule>
  </conditionalFormatting>
  <conditionalFormatting sqref="AR24 AW24 AJ24:AK24 AT24:AU24 AY24:AZ24">
    <cfRule type="cellIs" dxfId="1826" priority="391" operator="greaterThan">
      <formula>20</formula>
    </cfRule>
  </conditionalFormatting>
  <conditionalFormatting sqref="AL24:AM24 BA24 AV24">
    <cfRule type="cellIs" dxfId="1825" priority="390" operator="between">
      <formula>80</formula>
      <formula>120</formula>
    </cfRule>
  </conditionalFormatting>
  <conditionalFormatting sqref="AO24:AP24">
    <cfRule type="cellIs" dxfId="1824" priority="389" operator="greaterThan">
      <formula>20</formula>
    </cfRule>
  </conditionalFormatting>
  <conditionalFormatting sqref="AQ24">
    <cfRule type="cellIs" dxfId="1823" priority="388" operator="between">
      <formula>80</formula>
      <formula>120</formula>
    </cfRule>
  </conditionalFormatting>
  <conditionalFormatting sqref="AI17:AI21 AN17:AN21 AS17:AS21 AX17:AX21">
    <cfRule type="cellIs" dxfId="1822" priority="387" operator="lessThan">
      <formula>20</formula>
    </cfRule>
  </conditionalFormatting>
  <conditionalFormatting sqref="AW41 AR41 AJ81:AK81 AW72 AW79:AW83 AR25:AR39 AW25:AW39 AT36:AU36 AY36:AZ36 AJ26:AK26 AK39 AK82:AK83 AT26:AU26 AT38:AU38 AU41 AS80:AU80 AR81:AU83 AS79 AY26:AZ26 AY38:AZ38 AZ41 AY80:AZ83 AK25 AJ28:AK28 AK27 AJ30:AK30 AK29 AJ32:AK32 AK31 AJ34:AK34 AK33 AJ36:AK36 AK35 AJ38:AK38 AK37 AU25 AT28:AU28 AU27 AT30:AU30 AU29 AT32:AU32 AU31 AT34:AU34 AU33 AU39 AZ25 AY28:AZ28 AZ27 AY30:AZ30 AZ29 AY32:AZ32 AZ31 AY34:AZ34 AZ33 AZ39">
    <cfRule type="cellIs" dxfId="1821" priority="386" operator="greaterThan">
      <formula>20</formula>
    </cfRule>
  </conditionalFormatting>
  <conditionalFormatting sqref="AV41 BA41 AL25:AM34 AL81:AM83 BA25:BA34 AV25:AV34 AV80:AV83 BA80:BA83 AL38:AM39 AV38:AV39 BA38:BA39 AL36:AM36 AV36 BA36">
    <cfRule type="cellIs" dxfId="1820" priority="385" operator="between">
      <formula>80</formula>
      <formula>120</formula>
    </cfRule>
  </conditionalFormatting>
  <conditionalFormatting sqref="AV84 BA84">
    <cfRule type="cellIs" dxfId="1819" priority="384" operator="between">
      <formula>80</formula>
      <formula>120</formula>
    </cfRule>
  </conditionalFormatting>
  <conditionalFormatting sqref="AW84 AR84:AS84 AK84 AZ84 AU84">
    <cfRule type="cellIs" dxfId="1818" priority="383" operator="greaterThan">
      <formula>20</formula>
    </cfRule>
  </conditionalFormatting>
  <conditionalFormatting sqref="AL84:AM84">
    <cfRule type="cellIs" dxfId="1817" priority="382" operator="between">
      <formula>80</formula>
      <formula>120</formula>
    </cfRule>
  </conditionalFormatting>
  <conditionalFormatting sqref="AV84">
    <cfRule type="cellIs" dxfId="1816" priority="381" operator="between">
      <formula>80</formula>
      <formula>120</formula>
    </cfRule>
  </conditionalFormatting>
  <conditionalFormatting sqref="BA84">
    <cfRule type="cellIs" dxfId="1815" priority="380" operator="between">
      <formula>80</formula>
      <formula>120</formula>
    </cfRule>
  </conditionalFormatting>
  <conditionalFormatting sqref="AS80:AU80 AW80 AY80:AZ80">
    <cfRule type="cellIs" dxfId="1814" priority="379" operator="greaterThan">
      <formula>20</formula>
    </cfRule>
  </conditionalFormatting>
  <conditionalFormatting sqref="AV80 BA80">
    <cfRule type="cellIs" dxfId="1813" priority="378" operator="between">
      <formula>80</formula>
      <formula>120</formula>
    </cfRule>
  </conditionalFormatting>
  <conditionalFormatting sqref="AK82 AR82:AU82 AW82 AY82:AZ82">
    <cfRule type="cellIs" dxfId="1812" priority="377" operator="greaterThan">
      <formula>20</formula>
    </cfRule>
  </conditionalFormatting>
  <conditionalFormatting sqref="AL82:AM82 AV82 BA82">
    <cfRule type="cellIs" dxfId="1811" priority="376" operator="between">
      <formula>80</formula>
      <formula>120</formula>
    </cfRule>
  </conditionalFormatting>
  <conditionalFormatting sqref="AK86 AR86 AW86 AZ86 AU86">
    <cfRule type="cellIs" dxfId="1810" priority="375" operator="greaterThan">
      <formula>20</formula>
    </cfRule>
  </conditionalFormatting>
  <conditionalFormatting sqref="AL86:AM86 AV86 BA86">
    <cfRule type="cellIs" dxfId="1809" priority="374" operator="between">
      <formula>80</formula>
      <formula>120</formula>
    </cfRule>
  </conditionalFormatting>
  <conditionalFormatting sqref="AJ88:AK88 AR88:AU88 AW88 AY88:AZ88">
    <cfRule type="cellIs" dxfId="1808" priority="373" operator="greaterThan">
      <formula>20</formula>
    </cfRule>
  </conditionalFormatting>
  <conditionalFormatting sqref="AL88:AM88 AV88 BA88">
    <cfRule type="cellIs" dxfId="1807" priority="372" operator="between">
      <formula>80</formula>
      <formula>120</formula>
    </cfRule>
  </conditionalFormatting>
  <conditionalFormatting sqref="AJ81:AK81 AR81:AU81 AW81 AY81:AZ81">
    <cfRule type="cellIs" dxfId="1806" priority="371" operator="greaterThan">
      <formula>20</formula>
    </cfRule>
  </conditionalFormatting>
  <conditionalFormatting sqref="AL81:AM81 AV81 BA81">
    <cfRule type="cellIs" dxfId="1805" priority="370" operator="between">
      <formula>80</formula>
      <formula>120</formula>
    </cfRule>
  </conditionalFormatting>
  <conditionalFormatting sqref="AK83 AR83:AU83 AW83 AY83:AZ83">
    <cfRule type="cellIs" dxfId="1804" priority="369" operator="greaterThan">
      <formula>20</formula>
    </cfRule>
  </conditionalFormatting>
  <conditionalFormatting sqref="AL83:AM83 AV83 BA83">
    <cfRule type="cellIs" dxfId="1803" priority="368" operator="between">
      <formula>80</formula>
      <formula>120</formula>
    </cfRule>
  </conditionalFormatting>
  <conditionalFormatting sqref="AV85 BA85">
    <cfRule type="cellIs" dxfId="1802" priority="367" operator="between">
      <formula>80</formula>
      <formula>120</formula>
    </cfRule>
  </conditionalFormatting>
  <conditionalFormatting sqref="AW85 AR85:AU85 AK85 AY85:AZ85">
    <cfRule type="cellIs" dxfId="1801" priority="366" operator="greaterThan">
      <formula>20</formula>
    </cfRule>
  </conditionalFormatting>
  <conditionalFormatting sqref="AL85:AM85">
    <cfRule type="cellIs" dxfId="1800" priority="365" operator="between">
      <formula>80</formula>
      <formula>120</formula>
    </cfRule>
  </conditionalFormatting>
  <conditionalFormatting sqref="AV85">
    <cfRule type="cellIs" dxfId="1799" priority="364" operator="between">
      <formula>80</formula>
      <formula>120</formula>
    </cfRule>
  </conditionalFormatting>
  <conditionalFormatting sqref="BA85">
    <cfRule type="cellIs" dxfId="1798" priority="363" operator="between">
      <formula>80</formula>
      <formula>120</formula>
    </cfRule>
  </conditionalFormatting>
  <conditionalFormatting sqref="AK84 AR84:AS84 AW84 AZ84 AU84">
    <cfRule type="cellIs" dxfId="1797" priority="352" operator="greaterThan">
      <formula>20</formula>
    </cfRule>
  </conditionalFormatting>
  <conditionalFormatting sqref="AL84:AM84 AV84 BA84">
    <cfRule type="cellIs" dxfId="1796" priority="351" operator="between">
      <formula>80</formula>
      <formula>120</formula>
    </cfRule>
  </conditionalFormatting>
  <conditionalFormatting sqref="AJ81:AK81 AR81:AU81 AW81 AY81:AZ81">
    <cfRule type="cellIs" dxfId="1795" priority="362" operator="greaterThan">
      <formula>20</formula>
    </cfRule>
  </conditionalFormatting>
  <conditionalFormatting sqref="AL81:AM81 AV81 BA81">
    <cfRule type="cellIs" dxfId="1794" priority="361" operator="between">
      <formula>80</formula>
      <formula>120</formula>
    </cfRule>
  </conditionalFormatting>
  <conditionalFormatting sqref="AK83 AR83:AU83 AW83 AY83:AZ83">
    <cfRule type="cellIs" dxfId="1793" priority="360" operator="greaterThan">
      <formula>20</formula>
    </cfRule>
  </conditionalFormatting>
  <conditionalFormatting sqref="AL83:AM83 AV83 BA83">
    <cfRule type="cellIs" dxfId="1792" priority="359" operator="between">
      <formula>80</formula>
      <formula>120</formula>
    </cfRule>
  </conditionalFormatting>
  <conditionalFormatting sqref="AK87 AR87:AU87 AW87 AY87:AZ87">
    <cfRule type="cellIs" dxfId="1791" priority="358" operator="greaterThan">
      <formula>20</formula>
    </cfRule>
  </conditionalFormatting>
  <conditionalFormatting sqref="AL87:AM87 AV87 BA87">
    <cfRule type="cellIs" dxfId="1790" priority="357" operator="between">
      <formula>80</formula>
      <formula>120</formula>
    </cfRule>
  </conditionalFormatting>
  <conditionalFormatting sqref="AS80:AU80 AW80 AY80:AZ80">
    <cfRule type="cellIs" dxfId="1789" priority="356" operator="greaterThan">
      <formula>20</formula>
    </cfRule>
  </conditionalFormatting>
  <conditionalFormatting sqref="AV80 BA80">
    <cfRule type="cellIs" dxfId="1788" priority="355" operator="between">
      <formula>80</formula>
      <formula>120</formula>
    </cfRule>
  </conditionalFormatting>
  <conditionalFormatting sqref="AK82 AR82:AU82 AW82 AY82:AZ82">
    <cfRule type="cellIs" dxfId="1787" priority="354" operator="greaterThan">
      <formula>20</formula>
    </cfRule>
  </conditionalFormatting>
  <conditionalFormatting sqref="AL82:AM82 AV82 BA82">
    <cfRule type="cellIs" dxfId="1786" priority="353" operator="between">
      <formula>80</formula>
      <formula>120</formula>
    </cfRule>
  </conditionalFormatting>
  <conditionalFormatting sqref="AV85 BA85">
    <cfRule type="cellIs" dxfId="1785" priority="350" operator="between">
      <formula>80</formula>
      <formula>120</formula>
    </cfRule>
  </conditionalFormatting>
  <conditionalFormatting sqref="AW85 AR85:AU85 AK85 AY85:AZ85">
    <cfRule type="cellIs" dxfId="1784" priority="349" operator="greaterThan">
      <formula>20</formula>
    </cfRule>
  </conditionalFormatting>
  <conditionalFormatting sqref="AL85:AM85">
    <cfRule type="cellIs" dxfId="1783" priority="348" operator="between">
      <formula>80</formula>
      <formula>120</formula>
    </cfRule>
  </conditionalFormatting>
  <conditionalFormatting sqref="AV85">
    <cfRule type="cellIs" dxfId="1782" priority="347" operator="between">
      <formula>80</formula>
      <formula>120</formula>
    </cfRule>
  </conditionalFormatting>
  <conditionalFormatting sqref="BA85">
    <cfRule type="cellIs" dxfId="1781" priority="346" operator="between">
      <formula>80</formula>
      <formula>120</formula>
    </cfRule>
  </conditionalFormatting>
  <conditionalFormatting sqref="AS80:AU80 AW80 AY80:AZ80">
    <cfRule type="cellIs" dxfId="1780" priority="335" operator="greaterThan">
      <formula>20</formula>
    </cfRule>
  </conditionalFormatting>
  <conditionalFormatting sqref="AV80 BA80">
    <cfRule type="cellIs" dxfId="1779" priority="334" operator="between">
      <formula>80</formula>
      <formula>120</formula>
    </cfRule>
  </conditionalFormatting>
  <conditionalFormatting sqref="AJ81:AK81 AR81:AU81 AW81 AY81:AZ81">
    <cfRule type="cellIs" dxfId="1778" priority="345" operator="greaterThan">
      <formula>20</formula>
    </cfRule>
  </conditionalFormatting>
  <conditionalFormatting sqref="AL81:AM81 AV81 BA81">
    <cfRule type="cellIs" dxfId="1777" priority="344" operator="between">
      <formula>80</formula>
      <formula>120</formula>
    </cfRule>
  </conditionalFormatting>
  <conditionalFormatting sqref="AK83 AR83:AU83 AW83 AY83:AZ83">
    <cfRule type="cellIs" dxfId="1776" priority="343" operator="greaterThan">
      <formula>20</formula>
    </cfRule>
  </conditionalFormatting>
  <conditionalFormatting sqref="AL83:AM83 AV83 BA83">
    <cfRule type="cellIs" dxfId="1775" priority="342" operator="between">
      <formula>80</formula>
      <formula>120</formula>
    </cfRule>
  </conditionalFormatting>
  <conditionalFormatting sqref="AS80:AU80 AW80 AY80:AZ80">
    <cfRule type="cellIs" dxfId="1774" priority="341" operator="greaterThan">
      <formula>20</formula>
    </cfRule>
  </conditionalFormatting>
  <conditionalFormatting sqref="AV80 BA80">
    <cfRule type="cellIs" dxfId="1773" priority="340" operator="between">
      <formula>80</formula>
      <formula>120</formula>
    </cfRule>
  </conditionalFormatting>
  <conditionalFormatting sqref="AK82 AR82:AU82 AW82 AY82:AZ82">
    <cfRule type="cellIs" dxfId="1772" priority="339" operator="greaterThan">
      <formula>20</formula>
    </cfRule>
  </conditionalFormatting>
  <conditionalFormatting sqref="AL82:AM82 AV82 BA82">
    <cfRule type="cellIs" dxfId="1771" priority="338" operator="between">
      <formula>80</formula>
      <formula>120</formula>
    </cfRule>
  </conditionalFormatting>
  <conditionalFormatting sqref="AK84 AR84:AS84 AW84 AZ84 AU84">
    <cfRule type="cellIs" dxfId="1770" priority="337" operator="greaterThan">
      <formula>20</formula>
    </cfRule>
  </conditionalFormatting>
  <conditionalFormatting sqref="AL84:AM84 AV84 BA84">
    <cfRule type="cellIs" dxfId="1769" priority="336" operator="between">
      <formula>80</formula>
      <formula>120</formula>
    </cfRule>
  </conditionalFormatting>
  <conditionalFormatting sqref="AK82 AR82:AU82 AW82 AY82:AZ82">
    <cfRule type="cellIs" dxfId="1768" priority="333" operator="greaterThan">
      <formula>20</formula>
    </cfRule>
  </conditionalFormatting>
  <conditionalFormatting sqref="AL82:AM82 AV82 BA82">
    <cfRule type="cellIs" dxfId="1767" priority="332" operator="between">
      <formula>80</formula>
      <formula>120</formula>
    </cfRule>
  </conditionalFormatting>
  <conditionalFormatting sqref="AK84 AR84:AS84 AW84 AZ84 AU84">
    <cfRule type="cellIs" dxfId="1766" priority="331" operator="greaterThan">
      <formula>20</formula>
    </cfRule>
  </conditionalFormatting>
  <conditionalFormatting sqref="AL84:AM84 AV84 BA84">
    <cfRule type="cellIs" dxfId="1765" priority="330" operator="between">
      <formula>80</formula>
      <formula>120</formula>
    </cfRule>
  </conditionalFormatting>
  <conditionalFormatting sqref="AJ81:AK81 AR81:AU81 AW81 AY81:AZ81">
    <cfRule type="cellIs" dxfId="1764" priority="329" operator="greaterThan">
      <formula>20</formula>
    </cfRule>
  </conditionalFormatting>
  <conditionalFormatting sqref="AL81:AM81 AV81 BA81">
    <cfRule type="cellIs" dxfId="1763" priority="328" operator="between">
      <formula>80</formula>
      <formula>120</formula>
    </cfRule>
  </conditionalFormatting>
  <conditionalFormatting sqref="AK83 AR83:AU83 AW83 AY83:AZ83">
    <cfRule type="cellIs" dxfId="1762" priority="327" operator="greaterThan">
      <formula>20</formula>
    </cfRule>
  </conditionalFormatting>
  <conditionalFormatting sqref="AL83:AM83 AV83 BA83">
    <cfRule type="cellIs" dxfId="1761" priority="326" operator="between">
      <formula>80</formula>
      <formula>120</formula>
    </cfRule>
  </conditionalFormatting>
  <conditionalFormatting sqref="AK85 AR85:AU85 AW85 AY85:AZ85">
    <cfRule type="cellIs" dxfId="1760" priority="325" operator="greaterThan">
      <formula>20</formula>
    </cfRule>
  </conditionalFormatting>
  <conditionalFormatting sqref="AL85:AM85 AV85 BA85">
    <cfRule type="cellIs" dxfId="1759" priority="324" operator="between">
      <formula>80</formula>
      <formula>120</formula>
    </cfRule>
  </conditionalFormatting>
  <conditionalFormatting sqref="AW79 AS79">
    <cfRule type="cellIs" dxfId="1758" priority="323" operator="greaterThan">
      <formula>20</formula>
    </cfRule>
  </conditionalFormatting>
  <conditionalFormatting sqref="AV85 BA85">
    <cfRule type="cellIs" dxfId="1757" priority="322" operator="between">
      <formula>80</formula>
      <formula>120</formula>
    </cfRule>
  </conditionalFormatting>
  <conditionalFormatting sqref="AW85 AR85:AU85 AK85 AY85:AZ85">
    <cfRule type="cellIs" dxfId="1756" priority="321" operator="greaterThan">
      <formula>20</formula>
    </cfRule>
  </conditionalFormatting>
  <conditionalFormatting sqref="AL85:AM85">
    <cfRule type="cellIs" dxfId="1755" priority="320" operator="between">
      <formula>80</formula>
      <formula>120</formula>
    </cfRule>
  </conditionalFormatting>
  <conditionalFormatting sqref="AV85">
    <cfRule type="cellIs" dxfId="1754" priority="319" operator="between">
      <formula>80</formula>
      <formula>120</formula>
    </cfRule>
  </conditionalFormatting>
  <conditionalFormatting sqref="BA85">
    <cfRule type="cellIs" dxfId="1753" priority="318" operator="between">
      <formula>80</formula>
      <formula>120</formula>
    </cfRule>
  </conditionalFormatting>
  <conditionalFormatting sqref="AS79 AW79">
    <cfRule type="cellIs" dxfId="1752" priority="317" operator="greaterThan">
      <formula>20</formula>
    </cfRule>
  </conditionalFormatting>
  <conditionalFormatting sqref="AJ81:AK81 AR81:AU81 AW81 AY81:AZ81">
    <cfRule type="cellIs" dxfId="1751" priority="316" operator="greaterThan">
      <formula>20</formula>
    </cfRule>
  </conditionalFormatting>
  <conditionalFormatting sqref="AL81:AM81 AV81 BA81">
    <cfRule type="cellIs" dxfId="1750" priority="315" operator="between">
      <formula>80</formula>
      <formula>120</formula>
    </cfRule>
  </conditionalFormatting>
  <conditionalFormatting sqref="AK83 AR83:AU83 AW83 AY83:AZ83">
    <cfRule type="cellIs" dxfId="1749" priority="314" operator="greaterThan">
      <formula>20</formula>
    </cfRule>
  </conditionalFormatting>
  <conditionalFormatting sqref="AL83:AM83 AV83 BA83">
    <cfRule type="cellIs" dxfId="1748" priority="313" operator="between">
      <formula>80</formula>
      <formula>120</formula>
    </cfRule>
  </conditionalFormatting>
  <conditionalFormatting sqref="AK82 AR82:AU82 AW82 AY82:AZ82">
    <cfRule type="cellIs" dxfId="1747" priority="312" operator="greaterThan">
      <formula>20</formula>
    </cfRule>
  </conditionalFormatting>
  <conditionalFormatting sqref="AL82:AM82 AV82 BA82">
    <cfRule type="cellIs" dxfId="1746" priority="311" operator="between">
      <formula>80</formula>
      <formula>120</formula>
    </cfRule>
  </conditionalFormatting>
  <conditionalFormatting sqref="AK84 AR84:AS84 AW84 AZ84 AU84">
    <cfRule type="cellIs" dxfId="1745" priority="310" operator="greaterThan">
      <formula>20</formula>
    </cfRule>
  </conditionalFormatting>
  <conditionalFormatting sqref="AL84:AM84 AV84 BA84">
    <cfRule type="cellIs" dxfId="1744" priority="309" operator="between">
      <formula>80</formula>
      <formula>120</formula>
    </cfRule>
  </conditionalFormatting>
  <conditionalFormatting sqref="AV86 BA86">
    <cfRule type="cellIs" dxfId="1743" priority="308" operator="between">
      <formula>80</formula>
      <formula>120</formula>
    </cfRule>
  </conditionalFormatting>
  <conditionalFormatting sqref="AW86 AR86 AK86 AZ86 AU86">
    <cfRule type="cellIs" dxfId="1742" priority="307" operator="greaterThan">
      <formula>20</formula>
    </cfRule>
  </conditionalFormatting>
  <conditionalFormatting sqref="AL86:AM86">
    <cfRule type="cellIs" dxfId="1741" priority="306" operator="between">
      <formula>80</formula>
      <formula>120</formula>
    </cfRule>
  </conditionalFormatting>
  <conditionalFormatting sqref="AV86">
    <cfRule type="cellIs" dxfId="1740" priority="305" operator="between">
      <formula>80</formula>
      <formula>120</formula>
    </cfRule>
  </conditionalFormatting>
  <conditionalFormatting sqref="BA86">
    <cfRule type="cellIs" dxfId="1739" priority="304" operator="between">
      <formula>80</formula>
      <formula>120</formula>
    </cfRule>
  </conditionalFormatting>
  <conditionalFormatting sqref="AK85 AR85:AU85 AW85 AY85:AZ85">
    <cfRule type="cellIs" dxfId="1738" priority="295" operator="greaterThan">
      <formula>20</formula>
    </cfRule>
  </conditionalFormatting>
  <conditionalFormatting sqref="AL85:AM85 AV85 BA85">
    <cfRule type="cellIs" dxfId="1737" priority="294" operator="between">
      <formula>80</formula>
      <formula>120</formula>
    </cfRule>
  </conditionalFormatting>
  <conditionalFormatting sqref="AK82 AR82:AU82 AW82 AY82:AZ82">
    <cfRule type="cellIs" dxfId="1736" priority="303" operator="greaterThan">
      <formula>20</formula>
    </cfRule>
  </conditionalFormatting>
  <conditionalFormatting sqref="AL82:AM82 AV82 BA82">
    <cfRule type="cellIs" dxfId="1735" priority="302" operator="between">
      <formula>80</formula>
      <formula>120</formula>
    </cfRule>
  </conditionalFormatting>
  <conditionalFormatting sqref="AK84 AR84:AS84 AW84 AZ84 AU84">
    <cfRule type="cellIs" dxfId="1734" priority="301" operator="greaterThan">
      <formula>20</formula>
    </cfRule>
  </conditionalFormatting>
  <conditionalFormatting sqref="AL84:AM84 AV84 BA84">
    <cfRule type="cellIs" dxfId="1733" priority="300" operator="between">
      <formula>80</formula>
      <formula>120</formula>
    </cfRule>
  </conditionalFormatting>
  <conditionalFormatting sqref="AJ81:AK81 AR81:AU81 AW81 AY81:AZ81">
    <cfRule type="cellIs" dxfId="1732" priority="299" operator="greaterThan">
      <formula>20</formula>
    </cfRule>
  </conditionalFormatting>
  <conditionalFormatting sqref="AL81:AM81 AV81 BA81">
    <cfRule type="cellIs" dxfId="1731" priority="298" operator="between">
      <formula>80</formula>
      <formula>120</formula>
    </cfRule>
  </conditionalFormatting>
  <conditionalFormatting sqref="AK83 AR83:AU83 AW83 AY83:AZ83">
    <cfRule type="cellIs" dxfId="1730" priority="297" operator="greaterThan">
      <formula>20</formula>
    </cfRule>
  </conditionalFormatting>
  <conditionalFormatting sqref="AL83:AM83 AV83 BA83">
    <cfRule type="cellIs" dxfId="1729" priority="296" operator="between">
      <formula>80</formula>
      <formula>120</formula>
    </cfRule>
  </conditionalFormatting>
  <conditionalFormatting sqref="AV86 BA86">
    <cfRule type="cellIs" dxfId="1728" priority="293" operator="between">
      <formula>80</formula>
      <formula>120</formula>
    </cfRule>
  </conditionalFormatting>
  <conditionalFormatting sqref="AW86 AR86 AK86 AZ86 AU86">
    <cfRule type="cellIs" dxfId="1727" priority="292" operator="greaterThan">
      <formula>20</formula>
    </cfRule>
  </conditionalFormatting>
  <conditionalFormatting sqref="AL86:AM86">
    <cfRule type="cellIs" dxfId="1726" priority="291" operator="between">
      <formula>80</formula>
      <formula>120</formula>
    </cfRule>
  </conditionalFormatting>
  <conditionalFormatting sqref="AV86">
    <cfRule type="cellIs" dxfId="1725" priority="290" operator="between">
      <formula>80</formula>
      <formula>120</formula>
    </cfRule>
  </conditionalFormatting>
  <conditionalFormatting sqref="BA86">
    <cfRule type="cellIs" dxfId="1724" priority="289" operator="between">
      <formula>80</formula>
      <formula>120</formula>
    </cfRule>
  </conditionalFormatting>
  <conditionalFormatting sqref="AJ81:AK81 AR81:AU81 AW81 AY81:AZ81">
    <cfRule type="cellIs" dxfId="1723" priority="278" operator="greaterThan">
      <formula>20</formula>
    </cfRule>
  </conditionalFormatting>
  <conditionalFormatting sqref="AL81:AM81 AV81 BA81">
    <cfRule type="cellIs" dxfId="1722" priority="277" operator="between">
      <formula>80</formula>
      <formula>120</formula>
    </cfRule>
  </conditionalFormatting>
  <conditionalFormatting sqref="AK82 AR82:AU82 AW82 AY82:AZ82">
    <cfRule type="cellIs" dxfId="1721" priority="288" operator="greaterThan">
      <formula>20</formula>
    </cfRule>
  </conditionalFormatting>
  <conditionalFormatting sqref="AL82:AM82 AV82 BA82">
    <cfRule type="cellIs" dxfId="1720" priority="287" operator="between">
      <formula>80</formula>
      <formula>120</formula>
    </cfRule>
  </conditionalFormatting>
  <conditionalFormatting sqref="AK84 AR84:AS84 AW84 AZ84 AU84">
    <cfRule type="cellIs" dxfId="1719" priority="286" operator="greaterThan">
      <formula>20</formula>
    </cfRule>
  </conditionalFormatting>
  <conditionalFormatting sqref="AL84:AM84 AV84 BA84">
    <cfRule type="cellIs" dxfId="1718" priority="285" operator="between">
      <formula>80</formula>
      <formula>120</formula>
    </cfRule>
  </conditionalFormatting>
  <conditionalFormatting sqref="AJ81:AK81 AR81:AU81 AW81 AY81:AZ81">
    <cfRule type="cellIs" dxfId="1717" priority="284" operator="greaterThan">
      <formula>20</formula>
    </cfRule>
  </conditionalFormatting>
  <conditionalFormatting sqref="AL81:AM81 AV81 BA81">
    <cfRule type="cellIs" dxfId="1716" priority="283" operator="between">
      <formula>80</formula>
      <formula>120</formula>
    </cfRule>
  </conditionalFormatting>
  <conditionalFormatting sqref="AK83 AR83:AU83 AW83 AY83:AZ83">
    <cfRule type="cellIs" dxfId="1715" priority="282" operator="greaterThan">
      <formula>20</formula>
    </cfRule>
  </conditionalFormatting>
  <conditionalFormatting sqref="AL83:AM83 AV83 BA83">
    <cfRule type="cellIs" dxfId="1714" priority="281" operator="between">
      <formula>80</formula>
      <formula>120</formula>
    </cfRule>
  </conditionalFormatting>
  <conditionalFormatting sqref="AK85 AR85:AU85 AW85 AY85:AZ85">
    <cfRule type="cellIs" dxfId="1713" priority="280" operator="greaterThan">
      <formula>20</formula>
    </cfRule>
  </conditionalFormatting>
  <conditionalFormatting sqref="AL85:AM85 AV85 BA85">
    <cfRule type="cellIs" dxfId="1712" priority="279" operator="between">
      <formula>80</formula>
      <formula>120</formula>
    </cfRule>
  </conditionalFormatting>
  <conditionalFormatting sqref="AK83 AR83:AU83 AW83 AY83:AZ83">
    <cfRule type="cellIs" dxfId="1711" priority="276" operator="greaterThan">
      <formula>20</formula>
    </cfRule>
  </conditionalFormatting>
  <conditionalFormatting sqref="AL83:AM83 AV83 BA83">
    <cfRule type="cellIs" dxfId="1710" priority="275" operator="between">
      <formula>80</formula>
      <formula>120</formula>
    </cfRule>
  </conditionalFormatting>
  <conditionalFormatting sqref="AK85 AR85:AU85 AW85 AY85:AZ85">
    <cfRule type="cellIs" dxfId="1709" priority="274" operator="greaterThan">
      <formula>20</formula>
    </cfRule>
  </conditionalFormatting>
  <conditionalFormatting sqref="AL85:AM85 AV85 BA85">
    <cfRule type="cellIs" dxfId="1708" priority="273" operator="between">
      <formula>80</formula>
      <formula>120</formula>
    </cfRule>
  </conditionalFormatting>
  <conditionalFormatting sqref="AK82 AR82:AU82 AW82 AY82:AZ82">
    <cfRule type="cellIs" dxfId="1707" priority="272" operator="greaterThan">
      <formula>20</formula>
    </cfRule>
  </conditionalFormatting>
  <conditionalFormatting sqref="AL82:AM82 AV82 BA82">
    <cfRule type="cellIs" dxfId="1706" priority="271" operator="between">
      <formula>80</formula>
      <formula>120</formula>
    </cfRule>
  </conditionalFormatting>
  <conditionalFormatting sqref="AK84 AR84:AS84 AW84 AZ84 AU84">
    <cfRule type="cellIs" dxfId="1705" priority="270" operator="greaterThan">
      <formula>20</formula>
    </cfRule>
  </conditionalFormatting>
  <conditionalFormatting sqref="AL84:AM84 AV84 BA84">
    <cfRule type="cellIs" dxfId="1704" priority="269" operator="between">
      <formula>80</formula>
      <formula>120</formula>
    </cfRule>
  </conditionalFormatting>
  <conditionalFormatting sqref="AK86 AR86 AW86 AZ86 AU86">
    <cfRule type="cellIs" dxfId="1703" priority="268" operator="greaterThan">
      <formula>20</formula>
    </cfRule>
  </conditionalFormatting>
  <conditionalFormatting sqref="AL86:AM86 AV86 BA86">
    <cfRule type="cellIs" dxfId="1702" priority="267" operator="between">
      <formula>80</formula>
      <formula>120</formula>
    </cfRule>
  </conditionalFormatting>
  <conditionalFormatting sqref="AW80 AS80:AU80 AY80:AZ80">
    <cfRule type="cellIs" dxfId="1701" priority="266" operator="greaterThan">
      <formula>20</formula>
    </cfRule>
  </conditionalFormatting>
  <conditionalFormatting sqref="AV80 BA80">
    <cfRule type="cellIs" dxfId="1700" priority="265" operator="between">
      <formula>80</formula>
      <formula>120</formula>
    </cfRule>
  </conditionalFormatting>
  <conditionalFormatting sqref="BA40">
    <cfRule type="cellIs" dxfId="1699" priority="264" operator="between">
      <formula>80</formula>
      <formula>120</formula>
    </cfRule>
  </conditionalFormatting>
  <conditionalFormatting sqref="AK39">
    <cfRule type="cellIs" dxfId="1698" priority="263" operator="greaterThan">
      <formula>20</formula>
    </cfRule>
  </conditionalFormatting>
  <conditionalFormatting sqref="AL39:AM39">
    <cfRule type="cellIs" dxfId="1697" priority="262" operator="between">
      <formula>80</formula>
      <formula>120</formula>
    </cfRule>
  </conditionalFormatting>
  <conditionalFormatting sqref="AK41">
    <cfRule type="cellIs" dxfId="1696" priority="261" operator="greaterThan">
      <formula>20</formula>
    </cfRule>
  </conditionalFormatting>
  <conditionalFormatting sqref="AL41:AM41">
    <cfRule type="cellIs" dxfId="1695" priority="260" operator="between">
      <formula>80</formula>
      <formula>120</formula>
    </cfRule>
  </conditionalFormatting>
  <conditionalFormatting sqref="AW37">
    <cfRule type="cellIs" dxfId="1694" priority="259" operator="greaterThan">
      <formula>20</formula>
    </cfRule>
  </conditionalFormatting>
  <conditionalFormatting sqref="AW43 AR43 AK43 AJ46:AK46 AR45:AR56 AW45:AW67 AT46:AU46 AU43 AY46:AZ46 AZ43 AK45 AJ48:AK51 AT48:AU49 AU45 AT51:AU51 AU50 AT53:AU53 AU52 AT55:AU56 AU54 AZ45 AY48:AZ49 AY51:AZ51 AZ50 AY53:AZ53 AZ52 AY55:AZ56 AZ54 AJ53:AK53 AK52 AJ55:AK56 AK54">
    <cfRule type="cellIs" dxfId="1693" priority="258" operator="greaterThan">
      <formula>20</formula>
    </cfRule>
  </conditionalFormatting>
  <conditionalFormatting sqref="AV43 BA43 AL43:AM43 AL46:AM56 AV46:AV56 BA47:BA56">
    <cfRule type="cellIs" dxfId="1692" priority="257" operator="between">
      <formula>80</formula>
      <formula>120</formula>
    </cfRule>
  </conditionalFormatting>
  <conditionalFormatting sqref="AJ44:AK44 AR44 AW44 AT44:AU44 AY44:AZ44">
    <cfRule type="cellIs" dxfId="1691" priority="254" operator="greaterThan">
      <formula>20</formula>
    </cfRule>
  </conditionalFormatting>
  <conditionalFormatting sqref="AL44:AM44 BA44 AV44">
    <cfRule type="cellIs" dxfId="1690" priority="253" operator="between">
      <formula>80</formula>
      <formula>120</formula>
    </cfRule>
  </conditionalFormatting>
  <conditionalFormatting sqref="AW42 AR42 AJ42:AK42 AT42:AU42 AY42:AZ42">
    <cfRule type="cellIs" dxfId="1689" priority="256" operator="greaterThan">
      <formula>20</formula>
    </cfRule>
  </conditionalFormatting>
  <conditionalFormatting sqref="AV42 BA42 AL42:AM42">
    <cfRule type="cellIs" dxfId="1688" priority="255" operator="between">
      <formula>80</formula>
      <formula>120</formula>
    </cfRule>
  </conditionalFormatting>
  <conditionalFormatting sqref="AJ40:AK40 AR40 AW40 AT40:AU40 AY40:AZ40">
    <cfRule type="cellIs" dxfId="1687" priority="252" operator="greaterThan">
      <formula>20</formula>
    </cfRule>
  </conditionalFormatting>
  <conditionalFormatting sqref="AL40:AM40 AV40">
    <cfRule type="cellIs" dxfId="1686" priority="251" operator="between">
      <formula>80</formula>
      <formula>120</formula>
    </cfRule>
  </conditionalFormatting>
  <conditionalFormatting sqref="AW74">
    <cfRule type="cellIs" dxfId="1685" priority="250" operator="greaterThan">
      <formula>20</formula>
    </cfRule>
  </conditionalFormatting>
  <conditionalFormatting sqref="AW76 AW78">
    <cfRule type="cellIs" dxfId="1684" priority="249" operator="greaterThan">
      <formula>20</formula>
    </cfRule>
  </conditionalFormatting>
  <conditionalFormatting sqref="AW77">
    <cfRule type="cellIs" dxfId="1683" priority="247" operator="greaterThan">
      <formula>20</formula>
    </cfRule>
  </conditionalFormatting>
  <conditionalFormatting sqref="AW75">
    <cfRule type="cellIs" dxfId="1682" priority="248" operator="greaterThan">
      <formula>20</formula>
    </cfRule>
  </conditionalFormatting>
  <conditionalFormatting sqref="AW73">
    <cfRule type="cellIs" dxfId="1681" priority="246" operator="greaterThan">
      <formula>20</formula>
    </cfRule>
  </conditionalFormatting>
  <conditionalFormatting sqref="AU35">
    <cfRule type="cellIs" dxfId="1680" priority="245" operator="greaterThan">
      <formula>20</formula>
    </cfRule>
  </conditionalFormatting>
  <conditionalFormatting sqref="AZ35">
    <cfRule type="cellIs" dxfId="1679" priority="244" operator="greaterThan">
      <formula>20</formula>
    </cfRule>
  </conditionalFormatting>
  <conditionalFormatting sqref="AL35:AM35">
    <cfRule type="cellIs" dxfId="1678" priority="243" operator="between">
      <formula>80</formula>
      <formula>120</formula>
    </cfRule>
  </conditionalFormatting>
  <conditionalFormatting sqref="AV35">
    <cfRule type="cellIs" dxfId="1677" priority="242" operator="between">
      <formula>80</formula>
      <formula>120</formula>
    </cfRule>
  </conditionalFormatting>
  <conditionalFormatting sqref="AV35">
    <cfRule type="cellIs" dxfId="1676" priority="241" operator="between">
      <formula>80</formula>
      <formula>120</formula>
    </cfRule>
  </conditionalFormatting>
  <conditionalFormatting sqref="BA35">
    <cfRule type="cellIs" dxfId="1675" priority="240" operator="between">
      <formula>80</formula>
      <formula>120</formula>
    </cfRule>
  </conditionalFormatting>
  <conditionalFormatting sqref="BA35">
    <cfRule type="cellIs" dxfId="1674" priority="239" operator="between">
      <formula>80</formula>
      <formula>120</formula>
    </cfRule>
  </conditionalFormatting>
  <conditionalFormatting sqref="AU37">
    <cfRule type="cellIs" dxfId="1673" priority="238" operator="greaterThan">
      <formula>20</formula>
    </cfRule>
  </conditionalFormatting>
  <conditionalFormatting sqref="AZ37">
    <cfRule type="cellIs" dxfId="1672" priority="237" operator="greaterThan">
      <formula>20</formula>
    </cfRule>
  </conditionalFormatting>
  <conditionalFormatting sqref="AW68:AW71">
    <cfRule type="cellIs" dxfId="1671" priority="236" operator="greaterThan">
      <formula>20</formula>
    </cfRule>
  </conditionalFormatting>
  <conditionalFormatting sqref="AW70">
    <cfRule type="cellIs" dxfId="1670" priority="235" operator="greaterThan">
      <formula>20</formula>
    </cfRule>
  </conditionalFormatting>
  <conditionalFormatting sqref="AL45:AM45">
    <cfRule type="cellIs" dxfId="1669" priority="234" operator="between">
      <formula>80</formula>
      <formula>120</formula>
    </cfRule>
  </conditionalFormatting>
  <conditionalFormatting sqref="AK47">
    <cfRule type="cellIs" dxfId="1668" priority="233" operator="greaterThan">
      <formula>20</formula>
    </cfRule>
  </conditionalFormatting>
  <conditionalFormatting sqref="AJ82:AJ83 AJ85 AJ87">
    <cfRule type="cellIs" dxfId="1667" priority="232" operator="greaterThan">
      <formula>20</formula>
    </cfRule>
  </conditionalFormatting>
  <conditionalFormatting sqref="AR73 AR57:AR71 AJ58:AK58 AK71 AK57 AJ60:AK60 AK59 AJ62:AK62 AK61 AJ64:AK64 AK63 AJ66:AK66 AK65 AJ68:AK68 AK67 AJ70:AK70 AK69">
    <cfRule type="cellIs" dxfId="1666" priority="231" operator="greaterThan">
      <formula>20</formula>
    </cfRule>
  </conditionalFormatting>
  <conditionalFormatting sqref="AL57:AM66 AL70:AM71 AL68:AM68">
    <cfRule type="cellIs" dxfId="1665" priority="230" operator="between">
      <formula>80</formula>
      <formula>120</formula>
    </cfRule>
  </conditionalFormatting>
  <conditionalFormatting sqref="AK71">
    <cfRule type="cellIs" dxfId="1664" priority="229" operator="greaterThan">
      <formula>20</formula>
    </cfRule>
  </conditionalFormatting>
  <conditionalFormatting sqref="AL71:AM71">
    <cfRule type="cellIs" dxfId="1663" priority="228" operator="between">
      <formula>80</formula>
      <formula>120</formula>
    </cfRule>
  </conditionalFormatting>
  <conditionalFormatting sqref="AK73">
    <cfRule type="cellIs" dxfId="1662" priority="227" operator="greaterThan">
      <formula>20</formula>
    </cfRule>
  </conditionalFormatting>
  <conditionalFormatting sqref="AL73:AM73">
    <cfRule type="cellIs" dxfId="1661" priority="226" operator="between">
      <formula>80</formula>
      <formula>120</formula>
    </cfRule>
  </conditionalFormatting>
  <conditionalFormatting sqref="AR75 AK75 AJ78:AK78 AR77:AR80 AK77 AJ80:AK80">
    <cfRule type="cellIs" dxfId="1660" priority="225" operator="greaterThan">
      <formula>20</formula>
    </cfRule>
  </conditionalFormatting>
  <conditionalFormatting sqref="AL75:AM75 AL78:AM80">
    <cfRule type="cellIs" dxfId="1659" priority="224" operator="between">
      <formula>80</formula>
      <formula>120</formula>
    </cfRule>
  </conditionalFormatting>
  <conditionalFormatting sqref="AJ76:AK76 AR76">
    <cfRule type="cellIs" dxfId="1658" priority="221" operator="greaterThan">
      <formula>20</formula>
    </cfRule>
  </conditionalFormatting>
  <conditionalFormatting sqref="AL76:AM76">
    <cfRule type="cellIs" dxfId="1657" priority="220" operator="between">
      <formula>80</formula>
      <formula>120</formula>
    </cfRule>
  </conditionalFormatting>
  <conditionalFormatting sqref="AR74 AJ74:AK74">
    <cfRule type="cellIs" dxfId="1656" priority="223" operator="greaterThan">
      <formula>20</formula>
    </cfRule>
  </conditionalFormatting>
  <conditionalFormatting sqref="AL74:AM74">
    <cfRule type="cellIs" dxfId="1655" priority="222" operator="between">
      <formula>80</formula>
      <formula>120</formula>
    </cfRule>
  </conditionalFormatting>
  <conditionalFormatting sqref="AJ72:AK72 AR72">
    <cfRule type="cellIs" dxfId="1654" priority="219" operator="greaterThan">
      <formula>20</formula>
    </cfRule>
  </conditionalFormatting>
  <conditionalFormatting sqref="AL72:AM72">
    <cfRule type="cellIs" dxfId="1653" priority="218" operator="between">
      <formula>80</formula>
      <formula>120</formula>
    </cfRule>
  </conditionalFormatting>
  <conditionalFormatting sqref="AL67:AM67">
    <cfRule type="cellIs" dxfId="1652" priority="217" operator="between">
      <formula>80</formula>
      <formula>120</formula>
    </cfRule>
  </conditionalFormatting>
  <conditionalFormatting sqref="AM77">
    <cfRule type="cellIs" dxfId="1651" priority="216" operator="between">
      <formula>80</formula>
      <formula>120</formula>
    </cfRule>
  </conditionalFormatting>
  <conditionalFormatting sqref="AK79">
    <cfRule type="cellIs" dxfId="1650" priority="215" operator="greaterThan">
      <formula>20</formula>
    </cfRule>
  </conditionalFormatting>
  <conditionalFormatting sqref="AU47">
    <cfRule type="cellIs" dxfId="1649" priority="214" operator="greaterThan">
      <formula>20</formula>
    </cfRule>
  </conditionalFormatting>
  <conditionalFormatting sqref="AV45">
    <cfRule type="cellIs" dxfId="1648" priority="213" operator="between">
      <formula>80</formula>
      <formula>120</formula>
    </cfRule>
  </conditionalFormatting>
  <conditionalFormatting sqref="AV45">
    <cfRule type="cellIs" dxfId="1647" priority="212" operator="between">
      <formula>80</formula>
      <formula>120</formula>
    </cfRule>
  </conditionalFormatting>
  <conditionalFormatting sqref="AT82 AT50">
    <cfRule type="cellIs" dxfId="1646" priority="211" operator="greaterThan">
      <formula>20</formula>
    </cfRule>
  </conditionalFormatting>
  <conditionalFormatting sqref="AT50">
    <cfRule type="cellIs" dxfId="1645" priority="210" operator="greaterThan">
      <formula>20</formula>
    </cfRule>
  </conditionalFormatting>
  <conditionalFormatting sqref="AT68:AU68 AT58:AU58 AT70:AU70 AU73 AU57 AT60:AU60 AU59 AT62:AU62 AU61 AT64:AU64 AU63 AT66:AU66 AU65 AU71">
    <cfRule type="cellIs" dxfId="1644" priority="209" operator="greaterThan">
      <formula>20</formula>
    </cfRule>
  </conditionalFormatting>
  <conditionalFormatting sqref="AV73 AV57:AV66 AV70:AV71 AV68">
    <cfRule type="cellIs" dxfId="1643" priority="208" operator="between">
      <formula>80</formula>
      <formula>120</formula>
    </cfRule>
  </conditionalFormatting>
  <conditionalFormatting sqref="AT78 AU75">
    <cfRule type="cellIs" dxfId="1642" priority="207" operator="greaterThan">
      <formula>20</formula>
    </cfRule>
  </conditionalFormatting>
  <conditionalFormatting sqref="AV75">
    <cfRule type="cellIs" dxfId="1641" priority="206" operator="between">
      <formula>80</formula>
      <formula>120</formula>
    </cfRule>
  </conditionalFormatting>
  <conditionalFormatting sqref="AT76:AU76">
    <cfRule type="cellIs" dxfId="1640" priority="203" operator="greaterThan">
      <formula>20</formula>
    </cfRule>
  </conditionalFormatting>
  <conditionalFormatting sqref="AV76">
    <cfRule type="cellIs" dxfId="1639" priority="202" operator="between">
      <formula>80</formula>
      <formula>120</formula>
    </cfRule>
  </conditionalFormatting>
  <conditionalFormatting sqref="AT74:AU74">
    <cfRule type="cellIs" dxfId="1638" priority="205" operator="greaterThan">
      <formula>20</formula>
    </cfRule>
  </conditionalFormatting>
  <conditionalFormatting sqref="AV74">
    <cfRule type="cellIs" dxfId="1637" priority="204" operator="between">
      <formula>80</formula>
      <formula>120</formula>
    </cfRule>
  </conditionalFormatting>
  <conditionalFormatting sqref="AT72:AU72">
    <cfRule type="cellIs" dxfId="1636" priority="201" operator="greaterThan">
      <formula>20</formula>
    </cfRule>
  </conditionalFormatting>
  <conditionalFormatting sqref="AV72">
    <cfRule type="cellIs" dxfId="1635" priority="200" operator="between">
      <formula>80</formula>
      <formula>120</formula>
    </cfRule>
  </conditionalFormatting>
  <conditionalFormatting sqref="AU67">
    <cfRule type="cellIs" dxfId="1634" priority="199" operator="greaterThan">
      <formula>20</formula>
    </cfRule>
  </conditionalFormatting>
  <conditionalFormatting sqref="AV67">
    <cfRule type="cellIs" dxfId="1633" priority="198" operator="between">
      <formula>80</formula>
      <formula>120</formula>
    </cfRule>
  </conditionalFormatting>
  <conditionalFormatting sqref="AV67">
    <cfRule type="cellIs" dxfId="1632" priority="197" operator="between">
      <formula>80</formula>
      <formula>120</formula>
    </cfRule>
  </conditionalFormatting>
  <conditionalFormatting sqref="AU69">
    <cfRule type="cellIs" dxfId="1631" priority="196" operator="greaterThan">
      <formula>20</formula>
    </cfRule>
  </conditionalFormatting>
  <conditionalFormatting sqref="AY50">
    <cfRule type="cellIs" dxfId="1630" priority="195" operator="greaterThan">
      <formula>20</formula>
    </cfRule>
  </conditionalFormatting>
  <conditionalFormatting sqref="AY50">
    <cfRule type="cellIs" dxfId="1629" priority="194" operator="greaterThan">
      <formula>20</formula>
    </cfRule>
  </conditionalFormatting>
  <conditionalFormatting sqref="AY82">
    <cfRule type="cellIs" dxfId="1628" priority="193" operator="greaterThan">
      <formula>20</formula>
    </cfRule>
  </conditionalFormatting>
  <conditionalFormatting sqref="AZ47">
    <cfRule type="cellIs" dxfId="1627" priority="192" operator="greaterThan">
      <formula>20</formula>
    </cfRule>
  </conditionalFormatting>
  <conditionalFormatting sqref="BA46">
    <cfRule type="cellIs" dxfId="1626" priority="191" operator="between">
      <formula>80</formula>
      <formula>120</formula>
    </cfRule>
  </conditionalFormatting>
  <conditionalFormatting sqref="BA46">
    <cfRule type="cellIs" dxfId="1625" priority="190" operator="between">
      <formula>80</formula>
      <formula>120</formula>
    </cfRule>
  </conditionalFormatting>
  <conditionalFormatting sqref="BA45">
    <cfRule type="cellIs" dxfId="1624" priority="189" operator="between">
      <formula>80</formula>
      <formula>120</formula>
    </cfRule>
  </conditionalFormatting>
  <conditionalFormatting sqref="BA45">
    <cfRule type="cellIs" dxfId="1623" priority="188" operator="between">
      <formula>80</formula>
      <formula>120</formula>
    </cfRule>
  </conditionalFormatting>
  <conditionalFormatting sqref="AY68:AZ68 AY58:AZ58 AY70:AZ70 AZ73 AZ57 AY60:AZ60 AZ59 AY62:AZ62 AZ61 AY64:AZ64 AZ63 AY66:AZ66 AZ65 AZ71">
    <cfRule type="cellIs" dxfId="1622" priority="187" operator="greaterThan">
      <formula>20</formula>
    </cfRule>
  </conditionalFormatting>
  <conditionalFormatting sqref="BA73 BA57:BA66 BA70:BA71 BA68">
    <cfRule type="cellIs" dxfId="1621" priority="186" operator="between">
      <formula>80</formula>
      <formula>120</formula>
    </cfRule>
  </conditionalFormatting>
  <conditionalFormatting sqref="BA72">
    <cfRule type="cellIs" dxfId="1620" priority="185" operator="between">
      <formula>80</formula>
      <formula>120</formula>
    </cfRule>
  </conditionalFormatting>
  <conditionalFormatting sqref="AY78 AZ75">
    <cfRule type="cellIs" dxfId="1619" priority="184" operator="greaterThan">
      <formula>20</formula>
    </cfRule>
  </conditionalFormatting>
  <conditionalFormatting sqref="BA75">
    <cfRule type="cellIs" dxfId="1618" priority="183" operator="between">
      <formula>80</formula>
      <formula>120</formula>
    </cfRule>
  </conditionalFormatting>
  <conditionalFormatting sqref="AY76:AZ76">
    <cfRule type="cellIs" dxfId="1617" priority="180" operator="greaterThan">
      <formula>20</formula>
    </cfRule>
  </conditionalFormatting>
  <conditionalFormatting sqref="BA76">
    <cfRule type="cellIs" dxfId="1616" priority="179" operator="between">
      <formula>80</formula>
      <formula>120</formula>
    </cfRule>
  </conditionalFormatting>
  <conditionalFormatting sqref="AY74:AZ74">
    <cfRule type="cellIs" dxfId="1615" priority="182" operator="greaterThan">
      <formula>20</formula>
    </cfRule>
  </conditionalFormatting>
  <conditionalFormatting sqref="BA74">
    <cfRule type="cellIs" dxfId="1614" priority="181" operator="between">
      <formula>80</formula>
      <formula>120</formula>
    </cfRule>
  </conditionalFormatting>
  <conditionalFormatting sqref="AY72:AZ72">
    <cfRule type="cellIs" dxfId="1613" priority="178" operator="greaterThan">
      <formula>20</formula>
    </cfRule>
  </conditionalFormatting>
  <conditionalFormatting sqref="AZ67">
    <cfRule type="cellIs" dxfId="1612" priority="177" operator="greaterThan">
      <formula>20</formula>
    </cfRule>
  </conditionalFormatting>
  <conditionalFormatting sqref="BA67">
    <cfRule type="cellIs" dxfId="1611" priority="176" operator="between">
      <formula>80</formula>
      <formula>120</formula>
    </cfRule>
  </conditionalFormatting>
  <conditionalFormatting sqref="BA67">
    <cfRule type="cellIs" dxfId="1610" priority="175" operator="between">
      <formula>80</formula>
      <formula>120</formula>
    </cfRule>
  </conditionalFormatting>
  <conditionalFormatting sqref="AZ69">
    <cfRule type="cellIs" dxfId="1609" priority="174" operator="greaterThan">
      <formula>20</formula>
    </cfRule>
  </conditionalFormatting>
  <conditionalFormatting sqref="AO36:AP36 AN80:AP81 AN79 AO26:AP26 AO38:AP38 AP41 AN83:AP83 AN82 AP82 AP25 AO28:AP28 AP27 AO30:AP30 AP29 AO32:AP32 AP31 AO34:AP34 AP33 AP39">
    <cfRule type="cellIs" dxfId="1608" priority="173" operator="greaterThan">
      <formula>20</formula>
    </cfRule>
  </conditionalFormatting>
  <conditionalFormatting sqref="AQ41 AQ25:AQ34 AQ80:AQ83 AQ38:AQ39 AQ36">
    <cfRule type="cellIs" dxfId="1607" priority="172" operator="between">
      <formula>80</formula>
      <formula>120</formula>
    </cfRule>
  </conditionalFormatting>
  <conditionalFormatting sqref="AQ84">
    <cfRule type="cellIs" dxfId="1606" priority="171" operator="between">
      <formula>80</formula>
      <formula>120</formula>
    </cfRule>
  </conditionalFormatting>
  <conditionalFormatting sqref="AN84 AP84">
    <cfRule type="cellIs" dxfId="1605" priority="170" operator="greaterThan">
      <formula>20</formula>
    </cfRule>
  </conditionalFormatting>
  <conditionalFormatting sqref="AQ84">
    <cfRule type="cellIs" dxfId="1604" priority="169" operator="between">
      <formula>80</formula>
      <formula>120</formula>
    </cfRule>
  </conditionalFormatting>
  <conditionalFormatting sqref="AN80:AP80">
    <cfRule type="cellIs" dxfId="1603" priority="168" operator="greaterThan">
      <formula>20</formula>
    </cfRule>
  </conditionalFormatting>
  <conditionalFormatting sqref="AQ80">
    <cfRule type="cellIs" dxfId="1602" priority="167" operator="between">
      <formula>80</formula>
      <formula>120</formula>
    </cfRule>
  </conditionalFormatting>
  <conditionalFormatting sqref="AN82 AP82">
    <cfRule type="cellIs" dxfId="1601" priority="166" operator="greaterThan">
      <formula>20</formula>
    </cfRule>
  </conditionalFormatting>
  <conditionalFormatting sqref="AQ82">
    <cfRule type="cellIs" dxfId="1600" priority="165" operator="between">
      <formula>80</formula>
      <formula>120</formula>
    </cfRule>
  </conditionalFormatting>
  <conditionalFormatting sqref="AP86">
    <cfRule type="cellIs" dxfId="1599" priority="164" operator="greaterThan">
      <formula>20</formula>
    </cfRule>
  </conditionalFormatting>
  <conditionalFormatting sqref="AQ86">
    <cfRule type="cellIs" dxfId="1598" priority="163" operator="between">
      <formula>80</formula>
      <formula>120</formula>
    </cfRule>
  </conditionalFormatting>
  <conditionalFormatting sqref="AN88:AP88">
    <cfRule type="cellIs" dxfId="1597" priority="162" operator="greaterThan">
      <formula>20</formula>
    </cfRule>
  </conditionalFormatting>
  <conditionalFormatting sqref="AQ88">
    <cfRule type="cellIs" dxfId="1596" priority="161" operator="between">
      <formula>80</formula>
      <formula>120</formula>
    </cfRule>
  </conditionalFormatting>
  <conditionalFormatting sqref="AN81:AP81">
    <cfRule type="cellIs" dxfId="1595" priority="160" operator="greaterThan">
      <formula>20</formula>
    </cfRule>
  </conditionalFormatting>
  <conditionalFormatting sqref="AQ81">
    <cfRule type="cellIs" dxfId="1594" priority="159" operator="between">
      <formula>80</formula>
      <formula>120</formula>
    </cfRule>
  </conditionalFormatting>
  <conditionalFormatting sqref="AN83:AP83">
    <cfRule type="cellIs" dxfId="1593" priority="158" operator="greaterThan">
      <formula>20</formula>
    </cfRule>
  </conditionalFormatting>
  <conditionalFormatting sqref="AQ83">
    <cfRule type="cellIs" dxfId="1592" priority="157" operator="between">
      <formula>80</formula>
      <formula>120</formula>
    </cfRule>
  </conditionalFormatting>
  <conditionalFormatting sqref="AQ85">
    <cfRule type="cellIs" dxfId="1591" priority="156" operator="between">
      <formula>80</formula>
      <formula>120</formula>
    </cfRule>
  </conditionalFormatting>
  <conditionalFormatting sqref="AN85:AP85">
    <cfRule type="cellIs" dxfId="1590" priority="155" operator="greaterThan">
      <formula>20</formula>
    </cfRule>
  </conditionalFormatting>
  <conditionalFormatting sqref="AQ85">
    <cfRule type="cellIs" dxfId="1589" priority="154" operator="between">
      <formula>80</formula>
      <formula>120</formula>
    </cfRule>
  </conditionalFormatting>
  <conditionalFormatting sqref="AN84 AP84">
    <cfRule type="cellIs" dxfId="1588" priority="143" operator="greaterThan">
      <formula>20</formula>
    </cfRule>
  </conditionalFormatting>
  <conditionalFormatting sqref="AQ84">
    <cfRule type="cellIs" dxfId="1587" priority="142" operator="between">
      <formula>80</formula>
      <formula>120</formula>
    </cfRule>
  </conditionalFormatting>
  <conditionalFormatting sqref="AN81:AP81">
    <cfRule type="cellIs" dxfId="1586" priority="153" operator="greaterThan">
      <formula>20</formula>
    </cfRule>
  </conditionalFormatting>
  <conditionalFormatting sqref="AQ81">
    <cfRule type="cellIs" dxfId="1585" priority="152" operator="between">
      <formula>80</formula>
      <formula>120</formula>
    </cfRule>
  </conditionalFormatting>
  <conditionalFormatting sqref="AN83:AP83">
    <cfRule type="cellIs" dxfId="1584" priority="151" operator="greaterThan">
      <formula>20</formula>
    </cfRule>
  </conditionalFormatting>
  <conditionalFormatting sqref="AQ83">
    <cfRule type="cellIs" dxfId="1583" priority="150" operator="between">
      <formula>80</formula>
      <formula>120</formula>
    </cfRule>
  </conditionalFormatting>
  <conditionalFormatting sqref="AN87:AP87">
    <cfRule type="cellIs" dxfId="1582" priority="149" operator="greaterThan">
      <formula>20</formula>
    </cfRule>
  </conditionalFormatting>
  <conditionalFormatting sqref="AQ87">
    <cfRule type="cellIs" dxfId="1581" priority="148" operator="between">
      <formula>80</formula>
      <formula>120</formula>
    </cfRule>
  </conditionalFormatting>
  <conditionalFormatting sqref="AN80:AP80">
    <cfRule type="cellIs" dxfId="1580" priority="147" operator="greaterThan">
      <formula>20</formula>
    </cfRule>
  </conditionalFormatting>
  <conditionalFormatting sqref="AQ80">
    <cfRule type="cellIs" dxfId="1579" priority="146" operator="between">
      <formula>80</formula>
      <formula>120</formula>
    </cfRule>
  </conditionalFormatting>
  <conditionalFormatting sqref="AN82 AP82">
    <cfRule type="cellIs" dxfId="1578" priority="145" operator="greaterThan">
      <formula>20</formula>
    </cfRule>
  </conditionalFormatting>
  <conditionalFormatting sqref="AQ82">
    <cfRule type="cellIs" dxfId="1577" priority="144" operator="between">
      <formula>80</formula>
      <formula>120</formula>
    </cfRule>
  </conditionalFormatting>
  <conditionalFormatting sqref="AQ85">
    <cfRule type="cellIs" dxfId="1576" priority="141" operator="between">
      <formula>80</formula>
      <formula>120</formula>
    </cfRule>
  </conditionalFormatting>
  <conditionalFormatting sqref="AN85:AP85">
    <cfRule type="cellIs" dxfId="1575" priority="140" operator="greaterThan">
      <formula>20</formula>
    </cfRule>
  </conditionalFormatting>
  <conditionalFormatting sqref="AQ85">
    <cfRule type="cellIs" dxfId="1574" priority="139" operator="between">
      <formula>80</formula>
      <formula>120</formula>
    </cfRule>
  </conditionalFormatting>
  <conditionalFormatting sqref="AN80:AP80">
    <cfRule type="cellIs" dxfId="1573" priority="128" operator="greaterThan">
      <formula>20</formula>
    </cfRule>
  </conditionalFormatting>
  <conditionalFormatting sqref="AQ80">
    <cfRule type="cellIs" dxfId="1572" priority="127" operator="between">
      <formula>80</formula>
      <formula>120</formula>
    </cfRule>
  </conditionalFormatting>
  <conditionalFormatting sqref="AN81:AP81">
    <cfRule type="cellIs" dxfId="1571" priority="138" operator="greaterThan">
      <formula>20</formula>
    </cfRule>
  </conditionalFormatting>
  <conditionalFormatting sqref="AQ81">
    <cfRule type="cellIs" dxfId="1570" priority="137" operator="between">
      <formula>80</formula>
      <formula>120</formula>
    </cfRule>
  </conditionalFormatting>
  <conditionalFormatting sqref="AN83:AP83">
    <cfRule type="cellIs" dxfId="1569" priority="136" operator="greaterThan">
      <formula>20</formula>
    </cfRule>
  </conditionalFormatting>
  <conditionalFormatting sqref="AQ83">
    <cfRule type="cellIs" dxfId="1568" priority="135" operator="between">
      <formula>80</formula>
      <formula>120</formula>
    </cfRule>
  </conditionalFormatting>
  <conditionalFormatting sqref="AN80:AP80">
    <cfRule type="cellIs" dxfId="1567" priority="134" operator="greaterThan">
      <formula>20</formula>
    </cfRule>
  </conditionalFormatting>
  <conditionalFormatting sqref="AQ80">
    <cfRule type="cellIs" dxfId="1566" priority="133" operator="between">
      <formula>80</formula>
      <formula>120</formula>
    </cfRule>
  </conditionalFormatting>
  <conditionalFormatting sqref="AN82 AP82">
    <cfRule type="cellIs" dxfId="1565" priority="132" operator="greaterThan">
      <formula>20</formula>
    </cfRule>
  </conditionalFormatting>
  <conditionalFormatting sqref="AQ82">
    <cfRule type="cellIs" dxfId="1564" priority="131" operator="between">
      <formula>80</formula>
      <formula>120</formula>
    </cfRule>
  </conditionalFormatting>
  <conditionalFormatting sqref="AN84 AP84">
    <cfRule type="cellIs" dxfId="1563" priority="130" operator="greaterThan">
      <formula>20</formula>
    </cfRule>
  </conditionalFormatting>
  <conditionalFormatting sqref="AQ84">
    <cfRule type="cellIs" dxfId="1562" priority="129" operator="between">
      <formula>80</formula>
      <formula>120</formula>
    </cfRule>
  </conditionalFormatting>
  <conditionalFormatting sqref="AN82 AP82">
    <cfRule type="cellIs" dxfId="1561" priority="126" operator="greaterThan">
      <formula>20</formula>
    </cfRule>
  </conditionalFormatting>
  <conditionalFormatting sqref="AQ82">
    <cfRule type="cellIs" dxfId="1560" priority="125" operator="between">
      <formula>80</formula>
      <formula>120</formula>
    </cfRule>
  </conditionalFormatting>
  <conditionalFormatting sqref="AN84 AP84">
    <cfRule type="cellIs" dxfId="1559" priority="124" operator="greaterThan">
      <formula>20</formula>
    </cfRule>
  </conditionalFormatting>
  <conditionalFormatting sqref="AQ84">
    <cfRule type="cellIs" dxfId="1558" priority="123" operator="between">
      <formula>80</formula>
      <formula>120</formula>
    </cfRule>
  </conditionalFormatting>
  <conditionalFormatting sqref="AN81:AP81">
    <cfRule type="cellIs" dxfId="1557" priority="122" operator="greaterThan">
      <formula>20</formula>
    </cfRule>
  </conditionalFormatting>
  <conditionalFormatting sqref="AQ81">
    <cfRule type="cellIs" dxfId="1556" priority="121" operator="between">
      <formula>80</formula>
      <formula>120</formula>
    </cfRule>
  </conditionalFormatting>
  <conditionalFormatting sqref="AN83:AP83">
    <cfRule type="cellIs" dxfId="1555" priority="120" operator="greaterThan">
      <formula>20</formula>
    </cfRule>
  </conditionalFormatting>
  <conditionalFormatting sqref="AQ83">
    <cfRule type="cellIs" dxfId="1554" priority="119" operator="between">
      <formula>80</formula>
      <formula>120</formula>
    </cfRule>
  </conditionalFormatting>
  <conditionalFormatting sqref="AN85:AP85">
    <cfRule type="cellIs" dxfId="1553" priority="118" operator="greaterThan">
      <formula>20</formula>
    </cfRule>
  </conditionalFormatting>
  <conditionalFormatting sqref="AQ85">
    <cfRule type="cellIs" dxfId="1552" priority="117" operator="between">
      <formula>80</formula>
      <formula>120</formula>
    </cfRule>
  </conditionalFormatting>
  <conditionalFormatting sqref="AN79">
    <cfRule type="cellIs" dxfId="1551" priority="116" operator="greaterThan">
      <formula>20</formula>
    </cfRule>
  </conditionalFormatting>
  <conditionalFormatting sqref="AQ85">
    <cfRule type="cellIs" dxfId="1550" priority="115" operator="between">
      <formula>80</formula>
      <formula>120</formula>
    </cfRule>
  </conditionalFormatting>
  <conditionalFormatting sqref="AN85:AP85">
    <cfRule type="cellIs" dxfId="1549" priority="114" operator="greaterThan">
      <formula>20</formula>
    </cfRule>
  </conditionalFormatting>
  <conditionalFormatting sqref="AQ85">
    <cfRule type="cellIs" dxfId="1548" priority="113" operator="between">
      <formula>80</formula>
      <formula>120</formula>
    </cfRule>
  </conditionalFormatting>
  <conditionalFormatting sqref="AN79">
    <cfRule type="cellIs" dxfId="1547" priority="112" operator="greaterThan">
      <formula>20</formula>
    </cfRule>
  </conditionalFormatting>
  <conditionalFormatting sqref="AN81:AP81">
    <cfRule type="cellIs" dxfId="1546" priority="111" operator="greaterThan">
      <formula>20</formula>
    </cfRule>
  </conditionalFormatting>
  <conditionalFormatting sqref="AQ81">
    <cfRule type="cellIs" dxfId="1545" priority="110" operator="between">
      <formula>80</formula>
      <formula>120</formula>
    </cfRule>
  </conditionalFormatting>
  <conditionalFormatting sqref="AN83:AP83">
    <cfRule type="cellIs" dxfId="1544" priority="109" operator="greaterThan">
      <formula>20</formula>
    </cfRule>
  </conditionalFormatting>
  <conditionalFormatting sqref="AQ83">
    <cfRule type="cellIs" dxfId="1543" priority="108" operator="between">
      <formula>80</formula>
      <formula>120</formula>
    </cfRule>
  </conditionalFormatting>
  <conditionalFormatting sqref="AN82 AP82">
    <cfRule type="cellIs" dxfId="1542" priority="107" operator="greaterThan">
      <formula>20</formula>
    </cfRule>
  </conditionalFormatting>
  <conditionalFormatting sqref="AQ82">
    <cfRule type="cellIs" dxfId="1541" priority="106" operator="between">
      <formula>80</formula>
      <formula>120</formula>
    </cfRule>
  </conditionalFormatting>
  <conditionalFormatting sqref="AN84 AP84">
    <cfRule type="cellIs" dxfId="1540" priority="105" operator="greaterThan">
      <formula>20</formula>
    </cfRule>
  </conditionalFormatting>
  <conditionalFormatting sqref="AQ84">
    <cfRule type="cellIs" dxfId="1539" priority="104" operator="between">
      <formula>80</formula>
      <formula>120</formula>
    </cfRule>
  </conditionalFormatting>
  <conditionalFormatting sqref="AQ86">
    <cfRule type="cellIs" dxfId="1538" priority="103" operator="between">
      <formula>80</formula>
      <formula>120</formula>
    </cfRule>
  </conditionalFormatting>
  <conditionalFormatting sqref="AP86">
    <cfRule type="cellIs" dxfId="1537" priority="102" operator="greaterThan">
      <formula>20</formula>
    </cfRule>
  </conditionalFormatting>
  <conditionalFormatting sqref="AQ86">
    <cfRule type="cellIs" dxfId="1536" priority="101" operator="between">
      <formula>80</formula>
      <formula>120</formula>
    </cfRule>
  </conditionalFormatting>
  <conditionalFormatting sqref="AN85:AP85">
    <cfRule type="cellIs" dxfId="1535" priority="92" operator="greaterThan">
      <formula>20</formula>
    </cfRule>
  </conditionalFormatting>
  <conditionalFormatting sqref="AQ85">
    <cfRule type="cellIs" dxfId="1534" priority="91" operator="between">
      <formula>80</formula>
      <formula>120</formula>
    </cfRule>
  </conditionalFormatting>
  <conditionalFormatting sqref="AN82 AP82">
    <cfRule type="cellIs" dxfId="1533" priority="100" operator="greaterThan">
      <formula>20</formula>
    </cfRule>
  </conditionalFormatting>
  <conditionalFormatting sqref="AQ82">
    <cfRule type="cellIs" dxfId="1532" priority="99" operator="between">
      <formula>80</formula>
      <formula>120</formula>
    </cfRule>
  </conditionalFormatting>
  <conditionalFormatting sqref="AN84 AP84">
    <cfRule type="cellIs" dxfId="1531" priority="98" operator="greaterThan">
      <formula>20</formula>
    </cfRule>
  </conditionalFormatting>
  <conditionalFormatting sqref="AQ84">
    <cfRule type="cellIs" dxfId="1530" priority="97" operator="between">
      <formula>80</formula>
      <formula>120</formula>
    </cfRule>
  </conditionalFormatting>
  <conditionalFormatting sqref="AN81:AP81">
    <cfRule type="cellIs" dxfId="1529" priority="96" operator="greaterThan">
      <formula>20</formula>
    </cfRule>
  </conditionalFormatting>
  <conditionalFormatting sqref="AQ81">
    <cfRule type="cellIs" dxfId="1528" priority="95" operator="between">
      <formula>80</formula>
      <formula>120</formula>
    </cfRule>
  </conditionalFormatting>
  <conditionalFormatting sqref="AN83:AP83">
    <cfRule type="cellIs" dxfId="1527" priority="94" operator="greaterThan">
      <formula>20</formula>
    </cfRule>
  </conditionalFormatting>
  <conditionalFormatting sqref="AQ83">
    <cfRule type="cellIs" dxfId="1526" priority="93" operator="between">
      <formula>80</formula>
      <formula>120</formula>
    </cfRule>
  </conditionalFormatting>
  <conditionalFormatting sqref="AQ86">
    <cfRule type="cellIs" dxfId="1525" priority="90" operator="between">
      <formula>80</formula>
      <formula>120</formula>
    </cfRule>
  </conditionalFormatting>
  <conditionalFormatting sqref="AP86">
    <cfRule type="cellIs" dxfId="1524" priority="89" operator="greaterThan">
      <formula>20</formula>
    </cfRule>
  </conditionalFormatting>
  <conditionalFormatting sqref="AQ86">
    <cfRule type="cellIs" dxfId="1523" priority="88" operator="between">
      <formula>80</formula>
      <formula>120</formula>
    </cfRule>
  </conditionalFormatting>
  <conditionalFormatting sqref="AN81:AP81">
    <cfRule type="cellIs" dxfId="1522" priority="77" operator="greaterThan">
      <formula>20</formula>
    </cfRule>
  </conditionalFormatting>
  <conditionalFormatting sqref="AQ81">
    <cfRule type="cellIs" dxfId="1521" priority="76" operator="between">
      <formula>80</formula>
      <formula>120</formula>
    </cfRule>
  </conditionalFormatting>
  <conditionalFormatting sqref="AN82 AP82">
    <cfRule type="cellIs" dxfId="1520" priority="87" operator="greaterThan">
      <formula>20</formula>
    </cfRule>
  </conditionalFormatting>
  <conditionalFormatting sqref="AQ82">
    <cfRule type="cellIs" dxfId="1519" priority="86" operator="between">
      <formula>80</formula>
      <formula>120</formula>
    </cfRule>
  </conditionalFormatting>
  <conditionalFormatting sqref="AN84 AP84">
    <cfRule type="cellIs" dxfId="1518" priority="85" operator="greaterThan">
      <formula>20</formula>
    </cfRule>
  </conditionalFormatting>
  <conditionalFormatting sqref="AQ84">
    <cfRule type="cellIs" dxfId="1517" priority="84" operator="between">
      <formula>80</formula>
      <formula>120</formula>
    </cfRule>
  </conditionalFormatting>
  <conditionalFormatting sqref="AN81:AP81">
    <cfRule type="cellIs" dxfId="1516" priority="83" operator="greaterThan">
      <formula>20</formula>
    </cfRule>
  </conditionalFormatting>
  <conditionalFormatting sqref="AQ81">
    <cfRule type="cellIs" dxfId="1515" priority="82" operator="between">
      <formula>80</formula>
      <formula>120</formula>
    </cfRule>
  </conditionalFormatting>
  <conditionalFormatting sqref="AN83:AP83">
    <cfRule type="cellIs" dxfId="1514" priority="81" operator="greaterThan">
      <formula>20</formula>
    </cfRule>
  </conditionalFormatting>
  <conditionalFormatting sqref="AQ83">
    <cfRule type="cellIs" dxfId="1513" priority="80" operator="between">
      <formula>80</formula>
      <formula>120</formula>
    </cfRule>
  </conditionalFormatting>
  <conditionalFormatting sqref="AN85:AP85">
    <cfRule type="cellIs" dxfId="1512" priority="79" operator="greaterThan">
      <formula>20</formula>
    </cfRule>
  </conditionalFormatting>
  <conditionalFormatting sqref="AQ85">
    <cfRule type="cellIs" dxfId="1511" priority="78" operator="between">
      <formula>80</formula>
      <formula>120</formula>
    </cfRule>
  </conditionalFormatting>
  <conditionalFormatting sqref="AN83:AP83">
    <cfRule type="cellIs" dxfId="1510" priority="75" operator="greaterThan">
      <formula>20</formula>
    </cfRule>
  </conditionalFormatting>
  <conditionalFormatting sqref="AQ83">
    <cfRule type="cellIs" dxfId="1509" priority="74" operator="between">
      <formula>80</formula>
      <formula>120</formula>
    </cfRule>
  </conditionalFormatting>
  <conditionalFormatting sqref="AN85:AP85">
    <cfRule type="cellIs" dxfId="1508" priority="73" operator="greaterThan">
      <formula>20</formula>
    </cfRule>
  </conditionalFormatting>
  <conditionalFormatting sqref="AQ85">
    <cfRule type="cellIs" dxfId="1507" priority="72" operator="between">
      <formula>80</formula>
      <formula>120</formula>
    </cfRule>
  </conditionalFormatting>
  <conditionalFormatting sqref="AN82 AP82">
    <cfRule type="cellIs" dxfId="1506" priority="71" operator="greaterThan">
      <formula>20</formula>
    </cfRule>
  </conditionalFormatting>
  <conditionalFormatting sqref="AQ82">
    <cfRule type="cellIs" dxfId="1505" priority="70" operator="between">
      <formula>80</formula>
      <formula>120</formula>
    </cfRule>
  </conditionalFormatting>
  <conditionalFormatting sqref="AN84 AP84">
    <cfRule type="cellIs" dxfId="1504" priority="69" operator="greaterThan">
      <formula>20</formula>
    </cfRule>
  </conditionalFormatting>
  <conditionalFormatting sqref="AQ84">
    <cfRule type="cellIs" dxfId="1503" priority="68" operator="between">
      <formula>80</formula>
      <formula>120</formula>
    </cfRule>
  </conditionalFormatting>
  <conditionalFormatting sqref="AP86">
    <cfRule type="cellIs" dxfId="1502" priority="67" operator="greaterThan">
      <formula>20</formula>
    </cfRule>
  </conditionalFormatting>
  <conditionalFormatting sqref="AQ86">
    <cfRule type="cellIs" dxfId="1501" priority="66" operator="between">
      <formula>80</formula>
      <formula>120</formula>
    </cfRule>
  </conditionalFormatting>
  <conditionalFormatting sqref="AN80:AP80">
    <cfRule type="cellIs" dxfId="1500" priority="65" operator="greaterThan">
      <formula>20</formula>
    </cfRule>
  </conditionalFormatting>
  <conditionalFormatting sqref="AQ80">
    <cfRule type="cellIs" dxfId="1499" priority="64" operator="between">
      <formula>80</formula>
      <formula>120</formula>
    </cfRule>
  </conditionalFormatting>
  <conditionalFormatting sqref="AO46 AP43 AO48:AP49 AO51:AP51 AP50 AO53:AP53 AP52 AO55:AP56 AP54">
    <cfRule type="cellIs" dxfId="1498" priority="63" operator="greaterThan">
      <formula>20</formula>
    </cfRule>
  </conditionalFormatting>
  <conditionalFormatting sqref="AQ43 AQ48:AQ56">
    <cfRule type="cellIs" dxfId="1497" priority="62" operator="between">
      <formula>80</formula>
      <formula>120</formula>
    </cfRule>
  </conditionalFormatting>
  <conditionalFormatting sqref="AO44:AP44">
    <cfRule type="cellIs" dxfId="1496" priority="59" operator="greaterThan">
      <formula>20</formula>
    </cfRule>
  </conditionalFormatting>
  <conditionalFormatting sqref="AQ44">
    <cfRule type="cellIs" dxfId="1495" priority="58" operator="between">
      <formula>80</formula>
      <formula>120</formula>
    </cfRule>
  </conditionalFormatting>
  <conditionalFormatting sqref="AO42:AP42">
    <cfRule type="cellIs" dxfId="1494" priority="61" operator="greaterThan">
      <formula>20</formula>
    </cfRule>
  </conditionalFormatting>
  <conditionalFormatting sqref="AQ42">
    <cfRule type="cellIs" dxfId="1493" priority="60" operator="between">
      <formula>80</formula>
      <formula>120</formula>
    </cfRule>
  </conditionalFormatting>
  <conditionalFormatting sqref="AO40:AP40">
    <cfRule type="cellIs" dxfId="1492" priority="57" operator="greaterThan">
      <formula>20</formula>
    </cfRule>
  </conditionalFormatting>
  <conditionalFormatting sqref="AQ40">
    <cfRule type="cellIs" dxfId="1491" priority="56" operator="between">
      <formula>80</formula>
      <formula>120</formula>
    </cfRule>
  </conditionalFormatting>
  <conditionalFormatting sqref="AP35">
    <cfRule type="cellIs" dxfId="1490" priority="55" operator="greaterThan">
      <formula>20</formula>
    </cfRule>
  </conditionalFormatting>
  <conditionalFormatting sqref="AQ35">
    <cfRule type="cellIs" dxfId="1489" priority="54" operator="between">
      <formula>80</formula>
      <formula>120</formula>
    </cfRule>
  </conditionalFormatting>
  <conditionalFormatting sqref="AQ35">
    <cfRule type="cellIs" dxfId="1488" priority="53" operator="between">
      <formula>80</formula>
      <formula>120</formula>
    </cfRule>
  </conditionalFormatting>
  <conditionalFormatting sqref="AP37">
    <cfRule type="cellIs" dxfId="1487" priority="52" operator="greaterThan">
      <formula>20</formula>
    </cfRule>
  </conditionalFormatting>
  <conditionalFormatting sqref="AO68:AP68 AO58:AP58 AO70:AP70 AP73 AP57 AO60:AP60 AP59 AO62:AP62 AP61 AO64:AP64 AP63 AO66:AP66 AP65 AP71">
    <cfRule type="cellIs" dxfId="1486" priority="51" operator="greaterThan">
      <formula>20</formula>
    </cfRule>
  </conditionalFormatting>
  <conditionalFormatting sqref="AQ73 AQ57:AQ66 AQ70:AQ71 AQ68">
    <cfRule type="cellIs" dxfId="1485" priority="50" operator="between">
      <formula>80</formula>
      <formula>120</formula>
    </cfRule>
  </conditionalFormatting>
  <conditionalFormatting sqref="AO78 AP75">
    <cfRule type="cellIs" dxfId="1484" priority="49" operator="greaterThan">
      <formula>20</formula>
    </cfRule>
  </conditionalFormatting>
  <conditionalFormatting sqref="AQ75">
    <cfRule type="cellIs" dxfId="1483" priority="48" operator="between">
      <formula>80</formula>
      <formula>120</formula>
    </cfRule>
  </conditionalFormatting>
  <conditionalFormatting sqref="AO76:AP76">
    <cfRule type="cellIs" dxfId="1482" priority="45" operator="greaterThan">
      <formula>20</formula>
    </cfRule>
  </conditionalFormatting>
  <conditionalFormatting sqref="AQ76">
    <cfRule type="cellIs" dxfId="1481" priority="44" operator="between">
      <formula>80</formula>
      <formula>120</formula>
    </cfRule>
  </conditionalFormatting>
  <conditionalFormatting sqref="AO74:AP74">
    <cfRule type="cellIs" dxfId="1480" priority="47" operator="greaterThan">
      <formula>20</formula>
    </cfRule>
  </conditionalFormatting>
  <conditionalFormatting sqref="AQ74">
    <cfRule type="cellIs" dxfId="1479" priority="46" operator="between">
      <formula>80</formula>
      <formula>120</formula>
    </cfRule>
  </conditionalFormatting>
  <conditionalFormatting sqref="AO72:AP72">
    <cfRule type="cellIs" dxfId="1478" priority="43" operator="greaterThan">
      <formula>20</formula>
    </cfRule>
  </conditionalFormatting>
  <conditionalFormatting sqref="AQ72">
    <cfRule type="cellIs" dxfId="1477" priority="42" operator="between">
      <formula>80</formula>
      <formula>120</formula>
    </cfRule>
  </conditionalFormatting>
  <conditionalFormatting sqref="AP67">
    <cfRule type="cellIs" dxfId="1476" priority="41" operator="greaterThan">
      <formula>20</formula>
    </cfRule>
  </conditionalFormatting>
  <conditionalFormatting sqref="AQ67">
    <cfRule type="cellIs" dxfId="1475" priority="40" operator="between">
      <formula>80</formula>
      <formula>120</formula>
    </cfRule>
  </conditionalFormatting>
  <conditionalFormatting sqref="AQ67">
    <cfRule type="cellIs" dxfId="1474" priority="39" operator="between">
      <formula>80</formula>
      <formula>120</formula>
    </cfRule>
  </conditionalFormatting>
  <conditionalFormatting sqref="AP69">
    <cfRule type="cellIs" dxfId="1473" priority="38" operator="greaterThan">
      <formula>20</formula>
    </cfRule>
  </conditionalFormatting>
  <conditionalFormatting sqref="AO50">
    <cfRule type="cellIs" dxfId="1472" priority="37" operator="greaterThan">
      <formula>20</formula>
    </cfRule>
  </conditionalFormatting>
  <conditionalFormatting sqref="AO82">
    <cfRule type="cellIs" dxfId="1471" priority="36" operator="greaterThan">
      <formula>20</formula>
    </cfRule>
  </conditionalFormatting>
  <conditionalFormatting sqref="AP45:AP46">
    <cfRule type="cellIs" dxfId="1470" priority="35" operator="greaterThan">
      <formula>20</formula>
    </cfRule>
  </conditionalFormatting>
  <conditionalFormatting sqref="AQ46:AQ47">
    <cfRule type="cellIs" dxfId="1469" priority="34" operator="between">
      <formula>80</formula>
      <formula>120</formula>
    </cfRule>
  </conditionalFormatting>
  <conditionalFormatting sqref="AP47">
    <cfRule type="cellIs" dxfId="1468" priority="33" operator="greaterThan">
      <formula>20</formula>
    </cfRule>
  </conditionalFormatting>
  <conditionalFormatting sqref="AQ45">
    <cfRule type="cellIs" dxfId="1467" priority="32" operator="between">
      <formula>80</formula>
      <formula>120</formula>
    </cfRule>
  </conditionalFormatting>
  <conditionalFormatting sqref="AQ45">
    <cfRule type="cellIs" dxfId="1466" priority="31" operator="between">
      <formula>80</formula>
      <formula>120</formula>
    </cfRule>
  </conditionalFormatting>
  <conditionalFormatting sqref="AK47 AP47 AU47 AZ47 AK79">
    <cfRule type="cellIs" dxfId="1465" priority="30" operator="lessThan">
      <formula>20</formula>
    </cfRule>
  </conditionalFormatting>
  <conditionalFormatting sqref="AJ47 AJ45 AJ43 AJ41 AJ39 AJ37 AJ35 AJ33 AJ31 AJ29 AJ27 AJ25">
    <cfRule type="cellIs" dxfId="1464" priority="29" operator="greaterThan">
      <formula>20</formula>
    </cfRule>
  </conditionalFormatting>
  <conditionalFormatting sqref="AJ79 AJ77 AJ75 AJ73 AJ71 AJ69 AJ67 AJ65 AJ63 AJ61 AJ59 AJ57 AJ54 AJ52">
    <cfRule type="cellIs" dxfId="1463" priority="28" operator="greaterThan">
      <formula>20</formula>
    </cfRule>
  </conditionalFormatting>
  <conditionalFormatting sqref="AJ86 AJ84">
    <cfRule type="cellIs" dxfId="1462" priority="27" operator="greaterThan">
      <formula>20</formula>
    </cfRule>
  </conditionalFormatting>
  <conditionalFormatting sqref="AK79">
    <cfRule type="cellIs" dxfId="1461" priority="26" operator="greaterThan">
      <formula>20</formula>
    </cfRule>
  </conditionalFormatting>
  <conditionalFormatting sqref="AL77">
    <cfRule type="cellIs" dxfId="1460" priority="25" operator="between">
      <formula>80</formula>
      <formula>120</formula>
    </cfRule>
  </conditionalFormatting>
  <conditionalFormatting sqref="AO47 AO45 AO43 AO41 AO39 AO37 AO35 AO33 AO31 AO29 AO27 AO25">
    <cfRule type="cellIs" dxfId="1459" priority="24" operator="greaterThan">
      <formula>20</formula>
    </cfRule>
  </conditionalFormatting>
  <conditionalFormatting sqref="AO86 AO84 AO79 AO77 AO75 AO73 AO71 AO69 AO67 AO65 AO63 AO61 AO59 AO57 AO54 AO52">
    <cfRule type="cellIs" dxfId="1458" priority="23" operator="greaterThan">
      <formula>20</formula>
    </cfRule>
  </conditionalFormatting>
  <conditionalFormatting sqref="AP77:AP78">
    <cfRule type="cellIs" dxfId="1457" priority="22" operator="greaterThan">
      <formula>20</formula>
    </cfRule>
  </conditionalFormatting>
  <conditionalFormatting sqref="AQ78:AQ79">
    <cfRule type="cellIs" dxfId="1456" priority="21" operator="between">
      <formula>80</formula>
      <formula>120</formula>
    </cfRule>
  </conditionalFormatting>
  <conditionalFormatting sqref="AP79">
    <cfRule type="cellIs" dxfId="1455" priority="20" operator="greaterThan">
      <formula>20</formula>
    </cfRule>
  </conditionalFormatting>
  <conditionalFormatting sqref="AQ77">
    <cfRule type="cellIs" dxfId="1454" priority="19" operator="between">
      <formula>80</formula>
      <formula>120</formula>
    </cfRule>
  </conditionalFormatting>
  <conditionalFormatting sqref="AQ77">
    <cfRule type="cellIs" dxfId="1453" priority="18" operator="between">
      <formula>80</formula>
      <formula>120</formula>
    </cfRule>
  </conditionalFormatting>
  <conditionalFormatting sqref="AP79">
    <cfRule type="cellIs" dxfId="1452" priority="17" operator="lessThan">
      <formula>20</formula>
    </cfRule>
  </conditionalFormatting>
  <conditionalFormatting sqref="AT86 AT84 AT79 AT77 AT75 AT73 AT71 AT69 AT67 AT65 AT63 AT61 AT59 AT57 AT54 AT52 AT47 AT45 AT43 AT41 AT39 AT37 AT35 AT33 AT31 AT29 AT27 AT25">
    <cfRule type="cellIs" dxfId="1451" priority="16" operator="greaterThan">
      <formula>20</formula>
    </cfRule>
  </conditionalFormatting>
  <conditionalFormatting sqref="AU77:AU78">
    <cfRule type="cellIs" dxfId="1450" priority="15" operator="greaterThan">
      <formula>20</formula>
    </cfRule>
  </conditionalFormatting>
  <conditionalFormatting sqref="AV78:AV79">
    <cfRule type="cellIs" dxfId="1449" priority="14" operator="between">
      <formula>80</formula>
      <formula>120</formula>
    </cfRule>
  </conditionalFormatting>
  <conditionalFormatting sqref="AU79">
    <cfRule type="cellIs" dxfId="1448" priority="13" operator="greaterThan">
      <formula>20</formula>
    </cfRule>
  </conditionalFormatting>
  <conditionalFormatting sqref="AV77">
    <cfRule type="cellIs" dxfId="1447" priority="12" operator="between">
      <formula>80</formula>
      <formula>120</formula>
    </cfRule>
  </conditionalFormatting>
  <conditionalFormatting sqref="AV77">
    <cfRule type="cellIs" dxfId="1446" priority="11" operator="between">
      <formula>80</formula>
      <formula>120</formula>
    </cfRule>
  </conditionalFormatting>
  <conditionalFormatting sqref="AU79">
    <cfRule type="cellIs" dxfId="1445" priority="10" operator="lessThan">
      <formula>20</formula>
    </cfRule>
  </conditionalFormatting>
  <conditionalFormatting sqref="AY86 AY84 AY79 AY77 AY75 AY73 AY71 AY69 AY67 AY65 AY63 AY61 AY59 AY57 AY54 AY52 AY47 AY45 AY43 AY41 AY39 AY37 AY35 AY33 AY31 AY29 AY27 AY25">
    <cfRule type="cellIs" dxfId="1444" priority="9" operator="greaterThan">
      <formula>20</formula>
    </cfRule>
  </conditionalFormatting>
  <conditionalFormatting sqref="AZ77:AZ78">
    <cfRule type="cellIs" dxfId="1443" priority="8" operator="greaterThan">
      <formula>20</formula>
    </cfRule>
  </conditionalFormatting>
  <conditionalFormatting sqref="BA79">
    <cfRule type="cellIs" dxfId="1442" priority="7" operator="between">
      <formula>80</formula>
      <formula>120</formula>
    </cfRule>
  </conditionalFormatting>
  <conditionalFormatting sqref="AZ79">
    <cfRule type="cellIs" dxfId="1441" priority="6" operator="greaterThan">
      <formula>20</formula>
    </cfRule>
  </conditionalFormatting>
  <conditionalFormatting sqref="BA78">
    <cfRule type="cellIs" dxfId="1440" priority="5" operator="between">
      <formula>80</formula>
      <formula>120</formula>
    </cfRule>
  </conditionalFormatting>
  <conditionalFormatting sqref="BA78">
    <cfRule type="cellIs" dxfId="1439" priority="4" operator="between">
      <formula>80</formula>
      <formula>120</formula>
    </cfRule>
  </conditionalFormatting>
  <conditionalFormatting sqref="BA77">
    <cfRule type="cellIs" dxfId="1438" priority="3" operator="between">
      <formula>80</formula>
      <formula>120</formula>
    </cfRule>
  </conditionalFormatting>
  <conditionalFormatting sqref="BA77">
    <cfRule type="cellIs" dxfId="1437" priority="2" operator="between">
      <formula>80</formula>
      <formula>120</formula>
    </cfRule>
  </conditionalFormatting>
  <conditionalFormatting sqref="AZ79">
    <cfRule type="cellIs" dxfId="1436" priority="1" operator="lessThan">
      <formula>20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opLeftCell="A49" workbookViewId="0">
      <selection activeCell="A84" activeCellId="2" sqref="A22:XFD23 A52:XFD53 A84:XFD85"/>
    </sheetView>
  </sheetViews>
  <sheetFormatPr defaultRowHeight="14.5" x14ac:dyDescent="0.35"/>
  <cols>
    <col min="3" max="3" width="26.36328125" customWidth="1"/>
    <col min="5" max="5" width="11.81640625" bestFit="1" customWidth="1"/>
    <col min="7" max="7" width="12" customWidth="1"/>
    <col min="9" max="9" width="11.6328125" customWidth="1"/>
  </cols>
  <sheetData>
    <row r="1" spans="1:58" ht="29" x14ac:dyDescent="0.35">
      <c r="A1" t="s">
        <v>209</v>
      </c>
      <c r="D1" t="s">
        <v>210</v>
      </c>
      <c r="E1" s="1" t="s">
        <v>12</v>
      </c>
      <c r="F1" t="s">
        <v>211</v>
      </c>
      <c r="G1" s="1" t="s">
        <v>13</v>
      </c>
      <c r="H1" t="s">
        <v>212</v>
      </c>
      <c r="I1" s="1" t="s">
        <v>14</v>
      </c>
    </row>
    <row r="2" spans="1:58" x14ac:dyDescent="0.35">
      <c r="D2">
        <v>0</v>
      </c>
      <c r="E2">
        <f>I16</f>
        <v>31</v>
      </c>
      <c r="F2">
        <v>0</v>
      </c>
      <c r="G2" s="1">
        <f>J16</f>
        <v>342</v>
      </c>
      <c r="H2">
        <v>0</v>
      </c>
      <c r="I2" s="1">
        <f>L16</f>
        <v>0</v>
      </c>
    </row>
    <row r="3" spans="1:58" x14ac:dyDescent="0.35">
      <c r="D3">
        <f>5*G17/1000</f>
        <v>5.0000000000000001E-4</v>
      </c>
      <c r="E3">
        <f>I17</f>
        <v>765</v>
      </c>
      <c r="F3">
        <f>10*H17/1000</f>
        <v>1E-3</v>
      </c>
      <c r="G3" s="1">
        <f t="shared" ref="G3:G7" si="0">J17</f>
        <v>1898</v>
      </c>
      <c r="H3">
        <f>0.5*H17/1000</f>
        <v>5.0000000000000002E-5</v>
      </c>
      <c r="I3" s="1">
        <f t="shared" ref="I3:I7" si="1">L17</f>
        <v>961</v>
      </c>
    </row>
    <row r="4" spans="1:58" x14ac:dyDescent="0.35">
      <c r="D4">
        <f t="shared" ref="D4:D7" si="2">5*G18/1000</f>
        <v>1.5E-3</v>
      </c>
      <c r="E4">
        <f t="shared" ref="E4:E7" si="3">I18</f>
        <v>2400</v>
      </c>
      <c r="F4">
        <f t="shared" ref="F4:F7" si="4">10*H18/1000</f>
        <v>3.0000000000000001E-3</v>
      </c>
      <c r="G4" s="1">
        <f t="shared" si="0"/>
        <v>6194</v>
      </c>
      <c r="H4">
        <f t="shared" ref="H4:H7" si="5">0.5*H18/1000</f>
        <v>1.4999999999999999E-4</v>
      </c>
      <c r="I4" s="1">
        <f t="shared" si="1"/>
        <v>3403</v>
      </c>
    </row>
    <row r="5" spans="1:58" x14ac:dyDescent="0.35">
      <c r="D5">
        <f t="shared" si="2"/>
        <v>2.5000000000000001E-3</v>
      </c>
      <c r="E5">
        <f t="shared" si="3"/>
        <v>3975</v>
      </c>
      <c r="F5">
        <f t="shared" si="4"/>
        <v>5.0000000000000001E-3</v>
      </c>
      <c r="G5" s="1">
        <f t="shared" si="0"/>
        <v>10445</v>
      </c>
      <c r="H5">
        <f t="shared" si="5"/>
        <v>2.5000000000000001E-4</v>
      </c>
      <c r="I5" s="1">
        <f t="shared" si="1"/>
        <v>5908</v>
      </c>
    </row>
    <row r="6" spans="1:58" x14ac:dyDescent="0.35">
      <c r="D6">
        <f t="shared" si="2"/>
        <v>3.5000000000000001E-3</v>
      </c>
      <c r="E6">
        <f t="shared" si="3"/>
        <v>5575</v>
      </c>
      <c r="F6">
        <f t="shared" si="4"/>
        <v>7.0000000000000001E-3</v>
      </c>
      <c r="G6" s="1">
        <f t="shared" si="0"/>
        <v>14136</v>
      </c>
      <c r="H6">
        <f t="shared" si="5"/>
        <v>3.5E-4</v>
      </c>
      <c r="I6" s="1">
        <f t="shared" si="1"/>
        <v>7645</v>
      </c>
    </row>
    <row r="7" spans="1:58" x14ac:dyDescent="0.35">
      <c r="D7">
        <f t="shared" si="2"/>
        <v>4.4999999999999997E-3</v>
      </c>
      <c r="E7">
        <f t="shared" si="3"/>
        <v>7217</v>
      </c>
      <c r="F7">
        <f t="shared" si="4"/>
        <v>8.9999999999999993E-3</v>
      </c>
      <c r="G7" s="1">
        <f t="shared" si="0"/>
        <v>17985</v>
      </c>
      <c r="H7">
        <f t="shared" si="5"/>
        <v>4.4999999999999999E-4</v>
      </c>
      <c r="I7" s="1">
        <f t="shared" si="1"/>
        <v>9738</v>
      </c>
    </row>
    <row r="8" spans="1:58" x14ac:dyDescent="0.35">
      <c r="C8" t="s">
        <v>207</v>
      </c>
      <c r="E8">
        <f>SLOPE(D2:D7,E2:E7)</f>
        <v>6.2530163160287523E-7</v>
      </c>
      <c r="G8">
        <f>SLOPE(F2:F7,G2:G7)</f>
        <v>5.0222901422273953E-7</v>
      </c>
      <c r="I8">
        <f>SLOPE(H2:H7,I2:I7)</f>
        <v>4.5507351339076528E-8</v>
      </c>
    </row>
    <row r="9" spans="1:58" x14ac:dyDescent="0.35">
      <c r="C9" t="s">
        <v>208</v>
      </c>
      <c r="E9" s="6">
        <f>INTERCEPT(D2:D7,E2:E7)</f>
        <v>2.850588051966918E-6</v>
      </c>
      <c r="G9" s="6">
        <f>INTERCEPT(F2:F7,G2:G7)</f>
        <v>-1.0227995422661899E-4</v>
      </c>
      <c r="I9" s="6">
        <f>INTERCEPT(H2:H7,I2:I7)</f>
        <v>-1.417633547026964E-6</v>
      </c>
    </row>
    <row r="10" spans="1:58" x14ac:dyDescent="0.35">
      <c r="C10" t="s">
        <v>213</v>
      </c>
      <c r="E10">
        <f>RSQ(D2:D7,E2:E7)</f>
        <v>0.99991041674280512</v>
      </c>
      <c r="G10">
        <f>RSQ(F2:F7,G2:G7)</f>
        <v>0.99913577686462007</v>
      </c>
      <c r="I10">
        <f>RSQ(H2:H7,I2:I7)</f>
        <v>0.9969900144574767</v>
      </c>
    </row>
    <row r="11" spans="1:58" s="1" customFormat="1" ht="174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6</v>
      </c>
      <c r="L11" s="1" t="s">
        <v>14</v>
      </c>
      <c r="M11" s="1" t="s">
        <v>15</v>
      </c>
      <c r="N11" s="1" t="s">
        <v>16</v>
      </c>
      <c r="O11" s="1" t="s">
        <v>17</v>
      </c>
      <c r="P11" s="1" t="s">
        <v>7</v>
      </c>
      <c r="Q11" s="1" t="s">
        <v>18</v>
      </c>
      <c r="R11" s="1" t="s">
        <v>8</v>
      </c>
      <c r="S11" s="1" t="s">
        <v>19</v>
      </c>
      <c r="T11" s="1" t="s">
        <v>20</v>
      </c>
      <c r="U11" s="1" t="s">
        <v>9</v>
      </c>
      <c r="V11" s="1" t="s">
        <v>21</v>
      </c>
      <c r="W11" s="1" t="s">
        <v>22</v>
      </c>
      <c r="X11" s="1" t="s">
        <v>23</v>
      </c>
      <c r="Y11" s="1" t="s">
        <v>48</v>
      </c>
      <c r="Z11" s="1" t="s">
        <v>49</v>
      </c>
      <c r="AA11" s="1" t="s">
        <v>33</v>
      </c>
      <c r="AB11" s="1" t="s">
        <v>25</v>
      </c>
      <c r="AC11" s="1" t="s">
        <v>26</v>
      </c>
      <c r="AD11" s="1" t="s">
        <v>203</v>
      </c>
      <c r="AE11" s="1" t="s">
        <v>204</v>
      </c>
      <c r="AF11" s="1" t="s">
        <v>205</v>
      </c>
      <c r="AG11" s="1" t="s">
        <v>206</v>
      </c>
      <c r="AI11" s="1" t="s">
        <v>35</v>
      </c>
      <c r="AJ11" s="1" t="s">
        <v>36</v>
      </c>
      <c r="AK11" s="1" t="s">
        <v>37</v>
      </c>
      <c r="AL11" s="1" t="s">
        <v>27</v>
      </c>
      <c r="AN11" s="1" t="s">
        <v>77</v>
      </c>
      <c r="AO11" s="1" t="s">
        <v>78</v>
      </c>
      <c r="AP11" s="1" t="s">
        <v>79</v>
      </c>
      <c r="AQ11" s="1" t="s">
        <v>80</v>
      </c>
      <c r="AS11" s="1" t="s">
        <v>38</v>
      </c>
      <c r="AT11" s="1" t="s">
        <v>39</v>
      </c>
      <c r="AU11" s="1" t="s">
        <v>40</v>
      </c>
      <c r="AV11" s="1" t="s">
        <v>32</v>
      </c>
      <c r="AX11" s="1" t="s">
        <v>41</v>
      </c>
      <c r="AY11" s="1" t="s">
        <v>42</v>
      </c>
      <c r="AZ11" s="1" t="s">
        <v>43</v>
      </c>
      <c r="BA11" s="1" t="s">
        <v>28</v>
      </c>
      <c r="BC11" s="1" t="s">
        <v>34</v>
      </c>
      <c r="BD11" s="1" t="s">
        <v>29</v>
      </c>
      <c r="BE11" s="1" t="s">
        <v>30</v>
      </c>
      <c r="BF11" s="1" t="s">
        <v>31</v>
      </c>
    </row>
    <row r="12" spans="1:58" x14ac:dyDescent="0.35">
      <c r="A12">
        <v>1</v>
      </c>
      <c r="B12">
        <v>1</v>
      </c>
      <c r="C12" t="s">
        <v>47</v>
      </c>
      <c r="D12" t="s">
        <v>24</v>
      </c>
      <c r="E12" t="s">
        <v>66</v>
      </c>
      <c r="G12">
        <v>0.5</v>
      </c>
      <c r="H12">
        <v>0.5</v>
      </c>
      <c r="I12">
        <v>5710</v>
      </c>
      <c r="J12">
        <v>8528</v>
      </c>
      <c r="L12">
        <v>13598</v>
      </c>
      <c r="M12">
        <v>6.3339999999999996</v>
      </c>
      <c r="N12">
        <v>9.343</v>
      </c>
      <c r="O12">
        <v>3.008</v>
      </c>
      <c r="Q12">
        <v>1.409</v>
      </c>
      <c r="R12">
        <v>1</v>
      </c>
      <c r="S12">
        <v>0</v>
      </c>
      <c r="T12">
        <v>0</v>
      </c>
      <c r="V12">
        <v>0</v>
      </c>
      <c r="Y12" s="4">
        <v>43886</v>
      </c>
      <c r="Z12" s="3">
        <v>0.69918981481481479</v>
      </c>
      <c r="AB12">
        <v>1</v>
      </c>
      <c r="AD12" s="7">
        <f t="shared" ref="AD12:AD76" si="6">((I12*$E$8)+$E$9)*1000/G12</f>
        <v>7.1466458090087688</v>
      </c>
      <c r="AE12" s="7">
        <f>((J12*$G$8)+$G$9)*1000/H12</f>
        <v>8.3614581581298086</v>
      </c>
      <c r="AF12" s="7">
        <f>AE12-AD12</f>
        <v>1.2148123491210399</v>
      </c>
      <c r="AG12" s="7">
        <f>((L12*$I$8)+$I$9)*1000/H12</f>
        <v>1.2347826599234715</v>
      </c>
    </row>
    <row r="13" spans="1:58" x14ac:dyDescent="0.35">
      <c r="A13">
        <v>2</v>
      </c>
      <c r="B13">
        <v>1</v>
      </c>
      <c r="C13" t="s">
        <v>47</v>
      </c>
      <c r="D13" t="s">
        <v>24</v>
      </c>
      <c r="E13" t="s">
        <v>66</v>
      </c>
      <c r="G13">
        <v>0.5</v>
      </c>
      <c r="H13">
        <v>0.5</v>
      </c>
      <c r="I13">
        <v>5921</v>
      </c>
      <c r="J13">
        <v>8506</v>
      </c>
      <c r="L13">
        <v>13585</v>
      </c>
      <c r="M13">
        <v>6.5640000000000001</v>
      </c>
      <c r="N13">
        <v>9.3190000000000008</v>
      </c>
      <c r="O13">
        <v>2.7549999999999999</v>
      </c>
      <c r="Q13">
        <v>1.4079999999999999</v>
      </c>
      <c r="R13">
        <v>1</v>
      </c>
      <c r="S13">
        <v>0</v>
      </c>
      <c r="T13">
        <v>0</v>
      </c>
      <c r="V13">
        <v>0</v>
      </c>
      <c r="Y13" s="4">
        <v>43886</v>
      </c>
      <c r="Z13" s="3">
        <v>0.70516203703703706</v>
      </c>
      <c r="AB13">
        <v>1</v>
      </c>
      <c r="AD13" s="7">
        <f t="shared" si="6"/>
        <v>7.4105230975451821</v>
      </c>
      <c r="AE13" s="7">
        <f t="shared" ref="AE13:AE76" si="7">((J13*$G$8)+$G$9)*1000/H13</f>
        <v>8.3393600815040063</v>
      </c>
      <c r="AF13" s="7">
        <f t="shared" ref="AF13:AF76" si="8">AE13-AD13</f>
        <v>0.92883698395882419</v>
      </c>
      <c r="AG13" s="7">
        <f t="shared" ref="AG13:AG76" si="9">((L13*$I$8)+$I$9)*1000/H13</f>
        <v>1.2335994687886551</v>
      </c>
    </row>
    <row r="14" spans="1:58" x14ac:dyDescent="0.35">
      <c r="A14">
        <v>3</v>
      </c>
      <c r="B14">
        <v>2</v>
      </c>
      <c r="D14" t="s">
        <v>46</v>
      </c>
      <c r="Y14" s="4">
        <v>43886</v>
      </c>
      <c r="Z14" s="3">
        <v>0.70931712962962967</v>
      </c>
      <c r="AB14">
        <v>1</v>
      </c>
      <c r="AD14" s="7" t="e">
        <f t="shared" si="6"/>
        <v>#DIV/0!</v>
      </c>
      <c r="AE14" s="7" t="e">
        <f t="shared" si="7"/>
        <v>#DIV/0!</v>
      </c>
      <c r="AF14" s="7" t="e">
        <f t="shared" si="8"/>
        <v>#DIV/0!</v>
      </c>
      <c r="AG14" s="7" t="e">
        <f t="shared" si="9"/>
        <v>#DIV/0!</v>
      </c>
    </row>
    <row r="15" spans="1:58" x14ac:dyDescent="0.35">
      <c r="A15">
        <v>4</v>
      </c>
      <c r="B15">
        <v>3</v>
      </c>
      <c r="C15" t="s">
        <v>44</v>
      </c>
      <c r="D15" t="s">
        <v>24</v>
      </c>
      <c r="E15" t="s">
        <v>66</v>
      </c>
      <c r="G15">
        <v>0.5</v>
      </c>
      <c r="H15">
        <v>0.5</v>
      </c>
      <c r="I15">
        <v>66</v>
      </c>
      <c r="J15">
        <v>321</v>
      </c>
      <c r="L15">
        <v>1</v>
      </c>
      <c r="M15">
        <v>8.1000000000000003E-2</v>
      </c>
      <c r="N15">
        <v>0.35699999999999998</v>
      </c>
      <c r="O15">
        <v>0.27600000000000002</v>
      </c>
      <c r="Q15">
        <v>0</v>
      </c>
      <c r="R15">
        <v>1</v>
      </c>
      <c r="S15">
        <v>0</v>
      </c>
      <c r="T15">
        <v>0</v>
      </c>
      <c r="V15">
        <v>0</v>
      </c>
      <c r="Y15" s="4">
        <v>43886</v>
      </c>
      <c r="Z15" s="3">
        <v>0.71880787037037042</v>
      </c>
      <c r="AB15">
        <v>1</v>
      </c>
      <c r="AD15" s="7">
        <f t="shared" si="6"/>
        <v>8.824099147551337E-2</v>
      </c>
      <c r="AE15" s="7">
        <f t="shared" si="7"/>
        <v>0.11787111867776079</v>
      </c>
      <c r="AF15" s="7">
        <f t="shared" si="8"/>
        <v>2.9630127202247419E-2</v>
      </c>
      <c r="AG15" s="7">
        <f t="shared" si="9"/>
        <v>-2.7442523913757751E-3</v>
      </c>
    </row>
    <row r="16" spans="1:58" x14ac:dyDescent="0.35">
      <c r="A16">
        <v>5</v>
      </c>
      <c r="B16">
        <v>3</v>
      </c>
      <c r="C16" t="s">
        <v>44</v>
      </c>
      <c r="D16" t="s">
        <v>24</v>
      </c>
      <c r="E16" t="s">
        <v>66</v>
      </c>
      <c r="G16">
        <v>0.5</v>
      </c>
      <c r="H16">
        <v>0.5</v>
      </c>
      <c r="I16">
        <v>31</v>
      </c>
      <c r="J16">
        <v>342</v>
      </c>
      <c r="L16">
        <v>0</v>
      </c>
      <c r="M16">
        <v>3.7999999999999999E-2</v>
      </c>
      <c r="N16">
        <v>0.38</v>
      </c>
      <c r="O16">
        <v>0.34300000000000003</v>
      </c>
      <c r="Q16">
        <v>0</v>
      </c>
      <c r="R16">
        <v>1</v>
      </c>
      <c r="S16">
        <v>0</v>
      </c>
      <c r="T16">
        <v>0</v>
      </c>
      <c r="V16">
        <v>0</v>
      </c>
      <c r="Y16" s="4">
        <v>43886</v>
      </c>
      <c r="Z16" s="3">
        <v>0.72427083333333331</v>
      </c>
      <c r="AB16">
        <v>1</v>
      </c>
      <c r="AD16" s="7">
        <f t="shared" si="6"/>
        <v>4.4469877263312099E-2</v>
      </c>
      <c r="AE16" s="7">
        <f t="shared" si="7"/>
        <v>0.13896473727511585</v>
      </c>
      <c r="AF16" s="7">
        <f t="shared" si="8"/>
        <v>9.4494860011803752E-2</v>
      </c>
      <c r="AG16" s="7">
        <f t="shared" si="9"/>
        <v>-2.8352670940539281E-3</v>
      </c>
    </row>
    <row r="17" spans="1:58" x14ac:dyDescent="0.35">
      <c r="A17">
        <v>6</v>
      </c>
      <c r="B17">
        <v>4</v>
      </c>
      <c r="C17" t="s">
        <v>106</v>
      </c>
      <c r="D17" t="s">
        <v>24</v>
      </c>
      <c r="E17" t="s">
        <v>66</v>
      </c>
      <c r="G17">
        <v>0.1</v>
      </c>
      <c r="H17">
        <v>0.1</v>
      </c>
      <c r="I17">
        <v>765</v>
      </c>
      <c r="J17">
        <v>1898</v>
      </c>
      <c r="L17">
        <v>961</v>
      </c>
      <c r="M17">
        <v>4.673</v>
      </c>
      <c r="N17">
        <v>10.532</v>
      </c>
      <c r="O17">
        <v>5.859</v>
      </c>
      <c r="Q17">
        <v>0.5</v>
      </c>
      <c r="R17">
        <v>1</v>
      </c>
      <c r="S17">
        <v>0</v>
      </c>
      <c r="T17">
        <v>0</v>
      </c>
      <c r="V17">
        <v>0</v>
      </c>
      <c r="Y17" s="4">
        <v>43886</v>
      </c>
      <c r="Z17" s="3">
        <v>0.73454861111111114</v>
      </c>
      <c r="AB17">
        <v>1</v>
      </c>
      <c r="AD17" s="7">
        <f t="shared" si="6"/>
        <v>4.8120633622816644</v>
      </c>
      <c r="AE17" s="7">
        <f t="shared" si="7"/>
        <v>8.5095071476814059</v>
      </c>
      <c r="AF17" s="7">
        <f t="shared" si="8"/>
        <v>3.6974437853997415</v>
      </c>
      <c r="AG17" s="7">
        <f t="shared" si="9"/>
        <v>0.4231493108982558</v>
      </c>
      <c r="AI17">
        <f>ABS(100*(AD17-5)/5)</f>
        <v>3.7587327543667115</v>
      </c>
      <c r="AN17">
        <f>ABS(100*(AE17-10)/10)</f>
        <v>14.904928523185941</v>
      </c>
      <c r="AS17">
        <f>ABS(100*(AF17-5)/5)</f>
        <v>26.05112429200517</v>
      </c>
      <c r="AX17">
        <f>ABS(100*(AG17-0.5)/0.5)</f>
        <v>15.370137820348839</v>
      </c>
    </row>
    <row r="18" spans="1:58" x14ac:dyDescent="0.35">
      <c r="A18">
        <v>7</v>
      </c>
      <c r="B18">
        <v>5</v>
      </c>
      <c r="C18" t="s">
        <v>106</v>
      </c>
      <c r="D18" t="s">
        <v>24</v>
      </c>
      <c r="E18" t="s">
        <v>66</v>
      </c>
      <c r="G18">
        <v>0.3</v>
      </c>
      <c r="H18">
        <v>0.3</v>
      </c>
      <c r="I18">
        <v>2400</v>
      </c>
      <c r="J18">
        <v>6194</v>
      </c>
      <c r="L18">
        <v>3403</v>
      </c>
      <c r="M18">
        <v>4.5460000000000003</v>
      </c>
      <c r="N18">
        <v>11.363</v>
      </c>
      <c r="O18">
        <v>6.8170000000000002</v>
      </c>
      <c r="Q18">
        <v>0.64300000000000002</v>
      </c>
      <c r="R18">
        <v>1</v>
      </c>
      <c r="S18">
        <v>0</v>
      </c>
      <c r="T18">
        <v>0</v>
      </c>
      <c r="V18">
        <v>0</v>
      </c>
      <c r="Y18" s="4">
        <v>43886</v>
      </c>
      <c r="Z18" s="3">
        <v>0.74523148148148144</v>
      </c>
      <c r="AB18">
        <v>1</v>
      </c>
      <c r="AD18" s="7">
        <f t="shared" si="6"/>
        <v>5.0119150129962255</v>
      </c>
      <c r="AE18" s="7">
        <f t="shared" si="7"/>
        <v>10.028421866230099</v>
      </c>
      <c r="AF18" s="7">
        <f t="shared" si="8"/>
        <v>5.0165068532338735</v>
      </c>
      <c r="AG18" s="7">
        <f t="shared" si="9"/>
        <v>0.51147961019950161</v>
      </c>
      <c r="AI18">
        <f t="shared" ref="AI18:AI21" si="10">ABS(100*(AD18-5)/5)</f>
        <v>0.23830025992451098</v>
      </c>
      <c r="AN18">
        <f t="shared" ref="AN18:AN21" si="11">ABS(100*(AE18-10)/10)</f>
        <v>0.28421866230099013</v>
      </c>
      <c r="AS18">
        <f t="shared" ref="AS18:AS21" si="12">ABS(100*(AF18-5)/5)</f>
        <v>0.33013706467746928</v>
      </c>
      <c r="AX18">
        <f t="shared" ref="AX18:AX21" si="13">ABS(100*(AG18-0.5)/0.5)</f>
        <v>2.2959220399003222</v>
      </c>
    </row>
    <row r="19" spans="1:58" x14ac:dyDescent="0.35">
      <c r="A19">
        <v>8</v>
      </c>
      <c r="B19">
        <v>6</v>
      </c>
      <c r="C19" t="s">
        <v>106</v>
      </c>
      <c r="D19" t="s">
        <v>24</v>
      </c>
      <c r="E19" t="s">
        <v>66</v>
      </c>
      <c r="G19">
        <v>0.5</v>
      </c>
      <c r="H19">
        <v>0.5</v>
      </c>
      <c r="I19">
        <v>3975</v>
      </c>
      <c r="J19">
        <v>10445</v>
      </c>
      <c r="L19">
        <v>5908</v>
      </c>
      <c r="M19">
        <v>4.4450000000000003</v>
      </c>
      <c r="N19">
        <v>11.398</v>
      </c>
      <c r="O19">
        <v>6.952</v>
      </c>
      <c r="Q19">
        <v>0.66300000000000003</v>
      </c>
      <c r="R19">
        <v>1</v>
      </c>
      <c r="S19">
        <v>0</v>
      </c>
      <c r="T19">
        <v>0</v>
      </c>
      <c r="V19">
        <v>0</v>
      </c>
      <c r="Y19" s="4">
        <v>43886</v>
      </c>
      <c r="Z19" s="3">
        <v>0.75641203703703708</v>
      </c>
      <c r="AB19">
        <v>1</v>
      </c>
      <c r="AD19" s="7">
        <f t="shared" si="6"/>
        <v>4.9768491473467922</v>
      </c>
      <c r="AE19" s="7">
        <f t="shared" si="7"/>
        <v>10.28700419865979</v>
      </c>
      <c r="AF19" s="7">
        <f t="shared" si="8"/>
        <v>5.3101550513129983</v>
      </c>
      <c r="AG19" s="7">
        <f t="shared" si="9"/>
        <v>0.53487959632847426</v>
      </c>
      <c r="AI19">
        <f t="shared" si="10"/>
        <v>0.46301705306415641</v>
      </c>
      <c r="AN19">
        <f t="shared" si="11"/>
        <v>2.8700419865979043</v>
      </c>
      <c r="AS19">
        <f t="shared" si="12"/>
        <v>6.2031010262599651</v>
      </c>
      <c r="AX19">
        <f t="shared" si="13"/>
        <v>6.9759192656948521</v>
      </c>
    </row>
    <row r="20" spans="1:58" x14ac:dyDescent="0.35">
      <c r="A20">
        <v>9</v>
      </c>
      <c r="B20">
        <v>7</v>
      </c>
      <c r="C20" t="s">
        <v>106</v>
      </c>
      <c r="D20" t="s">
        <v>24</v>
      </c>
      <c r="E20" t="s">
        <v>66</v>
      </c>
      <c r="G20">
        <v>0.7</v>
      </c>
      <c r="H20">
        <v>0.7</v>
      </c>
      <c r="I20">
        <v>5575</v>
      </c>
      <c r="J20">
        <v>14136</v>
      </c>
      <c r="L20">
        <v>7645</v>
      </c>
      <c r="M20">
        <v>4.4189999999999996</v>
      </c>
      <c r="N20">
        <v>10.933999999999999</v>
      </c>
      <c r="O20">
        <v>6.5140000000000002</v>
      </c>
      <c r="Q20">
        <v>0.60399999999999998</v>
      </c>
      <c r="R20">
        <v>1</v>
      </c>
      <c r="S20">
        <v>0</v>
      </c>
      <c r="T20">
        <v>0</v>
      </c>
      <c r="V20">
        <v>0</v>
      </c>
      <c r="Y20" s="4">
        <v>43886</v>
      </c>
      <c r="Z20" s="3">
        <v>0.7677314814814814</v>
      </c>
      <c r="AB20">
        <v>1</v>
      </c>
      <c r="AD20" s="7">
        <f t="shared" si="6"/>
        <v>4.9841531203399949</v>
      </c>
      <c r="AE20" s="7">
        <f t="shared" si="7"/>
        <v>9.9960419868943244</v>
      </c>
      <c r="AF20" s="7">
        <f t="shared" si="8"/>
        <v>5.0118888665543295</v>
      </c>
      <c r="AG20" s="7">
        <f t="shared" si="9"/>
        <v>0.49498009634316154</v>
      </c>
      <c r="AI20">
        <f t="shared" si="10"/>
        <v>0.31693759320010173</v>
      </c>
      <c r="AN20">
        <f t="shared" si="11"/>
        <v>3.9580131056755619E-2</v>
      </c>
      <c r="AS20">
        <f t="shared" si="12"/>
        <v>0.23777733108659049</v>
      </c>
      <c r="AX20">
        <f t="shared" si="13"/>
        <v>1.0039807313676929</v>
      </c>
    </row>
    <row r="21" spans="1:58" x14ac:dyDescent="0.35">
      <c r="A21">
        <v>10</v>
      </c>
      <c r="B21">
        <v>8</v>
      </c>
      <c r="C21" t="s">
        <v>106</v>
      </c>
      <c r="D21" t="s">
        <v>24</v>
      </c>
      <c r="E21" t="s">
        <v>66</v>
      </c>
      <c r="G21">
        <v>0.9</v>
      </c>
      <c r="H21">
        <v>0.9</v>
      </c>
      <c r="I21">
        <v>7217</v>
      </c>
      <c r="J21">
        <v>17985</v>
      </c>
      <c r="L21">
        <v>9738</v>
      </c>
      <c r="M21">
        <v>4.4290000000000003</v>
      </c>
      <c r="N21">
        <v>10.733000000000001</v>
      </c>
      <c r="O21">
        <v>6.3040000000000003</v>
      </c>
      <c r="Q21">
        <v>0.58599999999999997</v>
      </c>
      <c r="R21">
        <v>1</v>
      </c>
      <c r="S21">
        <v>0</v>
      </c>
      <c r="T21">
        <v>0</v>
      </c>
      <c r="V21">
        <v>0</v>
      </c>
      <c r="Y21" s="4">
        <v>43886</v>
      </c>
      <c r="Z21" s="3">
        <v>0.77947916666666661</v>
      </c>
      <c r="AB21">
        <v>1</v>
      </c>
      <c r="AD21" s="7">
        <f t="shared" si="6"/>
        <v>5.0173916259221301</v>
      </c>
      <c r="AE21" s="7">
        <f t="shared" si="7"/>
        <v>9.9225654072992793</v>
      </c>
      <c r="AF21" s="7">
        <f t="shared" si="8"/>
        <v>4.9051737813771492</v>
      </c>
      <c r="AG21" s="7">
        <f t="shared" si="9"/>
        <v>0.49081439310322245</v>
      </c>
      <c r="AI21">
        <f t="shared" si="10"/>
        <v>0.34783251844260121</v>
      </c>
      <c r="AN21">
        <f t="shared" si="11"/>
        <v>0.77434592700720728</v>
      </c>
      <c r="AS21">
        <f t="shared" si="12"/>
        <v>1.8965243724570158</v>
      </c>
      <c r="AX21">
        <f t="shared" si="13"/>
        <v>1.8371213793555108</v>
      </c>
    </row>
    <row r="22" spans="1:58" x14ac:dyDescent="0.35">
      <c r="A22">
        <v>11</v>
      </c>
      <c r="B22">
        <v>1</v>
      </c>
      <c r="C22" t="s">
        <v>45</v>
      </c>
      <c r="D22" t="s">
        <v>24</v>
      </c>
      <c r="E22" t="s">
        <v>66</v>
      </c>
      <c r="G22">
        <v>0.5</v>
      </c>
      <c r="H22">
        <v>0.5</v>
      </c>
      <c r="I22">
        <v>5628</v>
      </c>
      <c r="J22">
        <v>8214</v>
      </c>
      <c r="L22">
        <v>13290</v>
      </c>
      <c r="M22">
        <v>6.2450000000000001</v>
      </c>
      <c r="N22">
        <v>9.0039999999999996</v>
      </c>
      <c r="O22">
        <v>2.758</v>
      </c>
      <c r="Q22">
        <v>1.3819999999999999</v>
      </c>
      <c r="R22">
        <v>1</v>
      </c>
      <c r="S22">
        <v>0</v>
      </c>
      <c r="T22">
        <v>0</v>
      </c>
      <c r="V22">
        <v>0</v>
      </c>
      <c r="Y22" s="4">
        <v>43886</v>
      </c>
      <c r="Z22" s="3">
        <v>0.79001157407407396</v>
      </c>
      <c r="AB22">
        <v>1</v>
      </c>
      <c r="AD22" s="7">
        <f t="shared" si="6"/>
        <v>7.0440963414258979</v>
      </c>
      <c r="AE22" s="7">
        <f t="shared" si="7"/>
        <v>8.0460583371979268</v>
      </c>
      <c r="AF22" s="7">
        <f t="shared" si="8"/>
        <v>1.0019619957720289</v>
      </c>
      <c r="AG22" s="7">
        <f t="shared" si="9"/>
        <v>1.2067501314986002</v>
      </c>
      <c r="AJ22">
        <f>ABS(100*(AD22-AD23)/(AVERAGE(AD22:AD23)))</f>
        <v>0.98930163194838683</v>
      </c>
      <c r="AO22">
        <f>ABS(100*(AE22-AE23)/(AVERAGE(AE22:AE23)))</f>
        <v>1.1425202370559109</v>
      </c>
      <c r="AT22">
        <f>ABS(100*(AF22-AF23)/(AVERAGE(AF22:AF23)))</f>
        <v>17.52410518034322</v>
      </c>
      <c r="AY22">
        <f>ABS(100*(AG22-AG23)/(AVERAGE(AG22:AG23)))</f>
        <v>0.14340328021282456</v>
      </c>
    </row>
    <row r="23" spans="1:58" x14ac:dyDescent="0.35">
      <c r="A23">
        <v>12</v>
      </c>
      <c r="B23">
        <v>1</v>
      </c>
      <c r="C23" t="s">
        <v>45</v>
      </c>
      <c r="D23" t="s">
        <v>24</v>
      </c>
      <c r="E23" t="s">
        <v>66</v>
      </c>
      <c r="G23">
        <v>0.5</v>
      </c>
      <c r="H23">
        <v>0.5</v>
      </c>
      <c r="I23">
        <v>5684</v>
      </c>
      <c r="J23">
        <v>8123</v>
      </c>
      <c r="L23">
        <v>13271</v>
      </c>
      <c r="M23">
        <v>6.3049999999999997</v>
      </c>
      <c r="N23">
        <v>8.9060000000000006</v>
      </c>
      <c r="O23">
        <v>2.601</v>
      </c>
      <c r="Q23">
        <v>1.38</v>
      </c>
      <c r="R23">
        <v>1</v>
      </c>
      <c r="S23">
        <v>0</v>
      </c>
      <c r="T23">
        <v>0</v>
      </c>
      <c r="V23">
        <v>0</v>
      </c>
      <c r="Y23" s="4">
        <v>43886</v>
      </c>
      <c r="Z23" s="3">
        <v>0.79618055555555556</v>
      </c>
      <c r="AB23">
        <v>1</v>
      </c>
      <c r="AD23" s="7">
        <f t="shared" si="6"/>
        <v>7.1141301241654196</v>
      </c>
      <c r="AE23" s="7">
        <f t="shared" si="7"/>
        <v>7.9546526566093876</v>
      </c>
      <c r="AF23" s="7">
        <f t="shared" si="8"/>
        <v>0.84052253244396802</v>
      </c>
      <c r="AG23" s="7">
        <f t="shared" si="9"/>
        <v>1.2050208521477153</v>
      </c>
    </row>
    <row r="24" spans="1:58" x14ac:dyDescent="0.35">
      <c r="A24">
        <v>13</v>
      </c>
      <c r="B24">
        <v>2</v>
      </c>
      <c r="D24" t="s">
        <v>46</v>
      </c>
      <c r="Y24" s="4">
        <v>43886</v>
      </c>
      <c r="Z24" s="3">
        <v>0.80047453703703697</v>
      </c>
      <c r="AB24">
        <v>1</v>
      </c>
      <c r="AD24" s="7" t="e">
        <f t="shared" si="6"/>
        <v>#DIV/0!</v>
      </c>
      <c r="AE24" s="7" t="e">
        <f t="shared" si="7"/>
        <v>#DIV/0!</v>
      </c>
      <c r="AF24" s="7" t="e">
        <f t="shared" si="8"/>
        <v>#DIV/0!</v>
      </c>
      <c r="AG24" s="7" t="e">
        <f t="shared" si="9"/>
        <v>#DIV/0!</v>
      </c>
    </row>
    <row r="25" spans="1:58" x14ac:dyDescent="0.35">
      <c r="A25">
        <v>14</v>
      </c>
      <c r="B25">
        <v>9</v>
      </c>
      <c r="C25" t="s">
        <v>214</v>
      </c>
      <c r="D25" t="s">
        <v>24</v>
      </c>
      <c r="E25" t="s">
        <v>66</v>
      </c>
      <c r="G25">
        <v>0.5</v>
      </c>
      <c r="H25">
        <v>0.5</v>
      </c>
      <c r="I25">
        <v>2057</v>
      </c>
      <c r="J25">
        <v>5191</v>
      </c>
      <c r="L25">
        <v>1538</v>
      </c>
      <c r="M25">
        <v>2.3530000000000002</v>
      </c>
      <c r="N25">
        <v>5.7249999999999996</v>
      </c>
      <c r="O25">
        <v>3.3719999999999999</v>
      </c>
      <c r="Q25">
        <v>0.16900000000000001</v>
      </c>
      <c r="R25">
        <v>1</v>
      </c>
      <c r="S25">
        <v>0</v>
      </c>
      <c r="T25">
        <v>0</v>
      </c>
      <c r="V25">
        <v>0</v>
      </c>
      <c r="Y25" s="4">
        <v>43886</v>
      </c>
      <c r="Z25" s="3">
        <v>0.81086805555555552</v>
      </c>
      <c r="AB25">
        <v>1</v>
      </c>
      <c r="AD25" s="7">
        <f t="shared" si="6"/>
        <v>2.5781920885181626</v>
      </c>
      <c r="AE25" s="7">
        <f t="shared" si="7"/>
        <v>5.0095817172072437</v>
      </c>
      <c r="AF25" s="7">
        <f t="shared" si="8"/>
        <v>2.431389628689081</v>
      </c>
      <c r="AG25" s="7">
        <f t="shared" si="9"/>
        <v>0.13714534562494546</v>
      </c>
      <c r="AJ25">
        <f>ABS(100*(AD25-AD26)/(AVERAGE(AD25:AD26)))</f>
        <v>0.82803281086278491</v>
      </c>
      <c r="AO25">
        <f>ABS(100*(AE25-AE26)/(AVERAGE(AE25:AE26)))</f>
        <v>0.20030655002335981</v>
      </c>
      <c r="AT25">
        <f>ABS(100*(AF25-AF26)/(AVERAGE(AF25:AF26)))</f>
        <v>1.2792929244044215</v>
      </c>
      <c r="AY25">
        <f>ABS(100*(AG25-AG26)/(AVERAGE(AG25:AG26)))</f>
        <v>1.9712872136337056</v>
      </c>
      <c r="BC25" s="7">
        <f>AVERAGE(AD25:AD26)</f>
        <v>2.5675619607809139</v>
      </c>
      <c r="BD25" s="7">
        <f>AVERAGE(AE25:AE26)</f>
        <v>5.0146040073494706</v>
      </c>
      <c r="BE25" s="7">
        <f>AVERAGE(AF25:AF26)</f>
        <v>2.4470420465685576</v>
      </c>
      <c r="BF25" s="7">
        <f>AVERAGE(AG25:AG26)</f>
        <v>0.13851056616511775</v>
      </c>
    </row>
    <row r="26" spans="1:58" x14ac:dyDescent="0.35">
      <c r="A26">
        <v>15</v>
      </c>
      <c r="B26">
        <v>9</v>
      </c>
      <c r="C26" t="s">
        <v>214</v>
      </c>
      <c r="D26" t="s">
        <v>24</v>
      </c>
      <c r="E26" t="s">
        <v>66</v>
      </c>
      <c r="G26">
        <v>0.5</v>
      </c>
      <c r="H26">
        <v>0.5</v>
      </c>
      <c r="I26">
        <v>2040</v>
      </c>
      <c r="J26">
        <v>5201</v>
      </c>
      <c r="L26">
        <v>1568</v>
      </c>
      <c r="M26">
        <v>2.3340000000000001</v>
      </c>
      <c r="N26">
        <v>5.7359999999999998</v>
      </c>
      <c r="O26">
        <v>3.4020000000000001</v>
      </c>
      <c r="Q26">
        <v>0.17299999999999999</v>
      </c>
      <c r="R26">
        <v>1</v>
      </c>
      <c r="S26">
        <v>0</v>
      </c>
      <c r="T26">
        <v>0</v>
      </c>
      <c r="V26">
        <v>0</v>
      </c>
      <c r="Y26" s="4">
        <v>43886</v>
      </c>
      <c r="Z26" s="3">
        <v>0.81699074074074074</v>
      </c>
      <c r="AB26">
        <v>1</v>
      </c>
      <c r="AD26" s="7">
        <f t="shared" si="6"/>
        <v>2.5569318330436648</v>
      </c>
      <c r="AE26" s="7">
        <f t="shared" si="7"/>
        <v>5.0196262974916985</v>
      </c>
      <c r="AF26" s="7">
        <f t="shared" si="8"/>
        <v>2.4626944644480337</v>
      </c>
      <c r="AG26" s="7">
        <f t="shared" si="9"/>
        <v>0.13987578670529008</v>
      </c>
    </row>
    <row r="27" spans="1:58" x14ac:dyDescent="0.35">
      <c r="A27">
        <v>16</v>
      </c>
      <c r="B27">
        <v>10</v>
      </c>
      <c r="C27" t="s">
        <v>215</v>
      </c>
      <c r="D27" t="s">
        <v>24</v>
      </c>
      <c r="E27" t="s">
        <v>66</v>
      </c>
      <c r="G27">
        <v>0.5</v>
      </c>
      <c r="H27">
        <v>0.5</v>
      </c>
      <c r="I27">
        <v>3657</v>
      </c>
      <c r="J27">
        <v>6185</v>
      </c>
      <c r="L27">
        <v>1067</v>
      </c>
      <c r="M27">
        <v>4.0979999999999999</v>
      </c>
      <c r="N27">
        <v>6.8079999999999998</v>
      </c>
      <c r="O27">
        <v>2.71</v>
      </c>
      <c r="Q27">
        <v>0.113</v>
      </c>
      <c r="R27">
        <v>1</v>
      </c>
      <c r="S27">
        <v>0</v>
      </c>
      <c r="T27">
        <v>0</v>
      </c>
      <c r="V27">
        <v>0</v>
      </c>
      <c r="Y27" s="4">
        <v>43886</v>
      </c>
      <c r="Z27" s="3">
        <v>0.82755787037037043</v>
      </c>
      <c r="AB27">
        <v>1</v>
      </c>
      <c r="AD27" s="7">
        <f t="shared" si="6"/>
        <v>4.5791573096473641</v>
      </c>
      <c r="AE27" s="7">
        <f t="shared" si="7"/>
        <v>6.0080129974820498</v>
      </c>
      <c r="AF27" s="7">
        <f t="shared" si="8"/>
        <v>1.4288556878346856</v>
      </c>
      <c r="AG27" s="7">
        <f t="shared" si="9"/>
        <v>9.427742066353538E-2</v>
      </c>
      <c r="AJ27">
        <f>ABS(100*(AD27-AD28)/(AVERAGE(AD27:AD28)))</f>
        <v>0.95133028489009286</v>
      </c>
      <c r="AO27">
        <f>ABS(100*(AE27-AE28)/(AVERAGE(AE27:AE28)))</f>
        <v>1.1095517653557934</v>
      </c>
      <c r="AT27">
        <f>ABS(100*(AF27-AF28)/(AVERAGE(AF27:AF28)))</f>
        <v>8.0116101437068519</v>
      </c>
      <c r="AY27">
        <f>ABS(100*(AG27-AG28)/(AVERAGE(AG27:AG28)))</f>
        <v>3.509276933348537</v>
      </c>
      <c r="BC27" s="7">
        <f>AVERAGE(AD27:AD28)</f>
        <v>4.6010428667534651</v>
      </c>
      <c r="BD27" s="7">
        <f>AVERAGE(AE27:AE28)</f>
        <v>5.9748658825433498</v>
      </c>
      <c r="BE27" s="7">
        <f>AVERAGE(AF27:AF28)</f>
        <v>1.3738230157898847</v>
      </c>
      <c r="BF27" s="7">
        <f>AVERAGE(AG27:AG28)</f>
        <v>9.5961192663081202E-2</v>
      </c>
    </row>
    <row r="28" spans="1:58" x14ac:dyDescent="0.35">
      <c r="A28">
        <v>17</v>
      </c>
      <c r="B28">
        <v>10</v>
      </c>
      <c r="C28" t="s">
        <v>215</v>
      </c>
      <c r="D28" t="s">
        <v>24</v>
      </c>
      <c r="E28" t="s">
        <v>66</v>
      </c>
      <c r="G28">
        <v>0.5</v>
      </c>
      <c r="H28">
        <v>0.5</v>
      </c>
      <c r="I28">
        <v>3692</v>
      </c>
      <c r="J28">
        <v>6119</v>
      </c>
      <c r="L28">
        <v>1104</v>
      </c>
      <c r="M28">
        <v>4.1360000000000001</v>
      </c>
      <c r="N28">
        <v>6.7359999999999998</v>
      </c>
      <c r="O28">
        <v>2.6</v>
      </c>
      <c r="Q28">
        <v>0.11700000000000001</v>
      </c>
      <c r="R28">
        <v>1</v>
      </c>
      <c r="S28">
        <v>0</v>
      </c>
      <c r="T28">
        <v>0</v>
      </c>
      <c r="V28">
        <v>0</v>
      </c>
      <c r="Y28" s="4">
        <v>43886</v>
      </c>
      <c r="Z28" s="3">
        <v>0.8337268518518518</v>
      </c>
      <c r="AB28">
        <v>1</v>
      </c>
      <c r="AD28" s="7">
        <f t="shared" si="6"/>
        <v>4.6229284238595652</v>
      </c>
      <c r="AE28" s="7">
        <f t="shared" si="7"/>
        <v>5.941718767604649</v>
      </c>
      <c r="AF28" s="7">
        <f t="shared" si="8"/>
        <v>1.3187903437450839</v>
      </c>
      <c r="AG28" s="7">
        <f t="shared" si="9"/>
        <v>9.7644964662627037E-2</v>
      </c>
    </row>
    <row r="29" spans="1:58" x14ac:dyDescent="0.35">
      <c r="A29">
        <v>18</v>
      </c>
      <c r="B29">
        <v>11</v>
      </c>
      <c r="C29" t="s">
        <v>216</v>
      </c>
      <c r="D29" t="s">
        <v>24</v>
      </c>
      <c r="E29" t="s">
        <v>66</v>
      </c>
      <c r="G29">
        <v>0.5</v>
      </c>
      <c r="H29">
        <v>0.5</v>
      </c>
      <c r="I29">
        <v>3371</v>
      </c>
      <c r="J29">
        <v>9349</v>
      </c>
      <c r="L29">
        <v>3347</v>
      </c>
      <c r="M29">
        <v>3.786</v>
      </c>
      <c r="N29">
        <v>10.224</v>
      </c>
      <c r="O29">
        <v>6.4379999999999997</v>
      </c>
      <c r="Q29">
        <v>0.38</v>
      </c>
      <c r="R29">
        <v>1</v>
      </c>
      <c r="S29">
        <v>0</v>
      </c>
      <c r="T29">
        <v>0</v>
      </c>
      <c r="V29">
        <v>0</v>
      </c>
      <c r="Y29" s="4">
        <v>43886</v>
      </c>
      <c r="Z29" s="3">
        <v>0.8445138888888889</v>
      </c>
      <c r="AB29">
        <v>1</v>
      </c>
      <c r="AD29" s="7">
        <f t="shared" si="6"/>
        <v>4.2214847763705183</v>
      </c>
      <c r="AE29" s="7">
        <f t="shared" si="7"/>
        <v>9.1861181994835466</v>
      </c>
      <c r="AF29" s="7">
        <f t="shared" si="8"/>
        <v>4.9646334231130282</v>
      </c>
      <c r="AG29" s="7">
        <f t="shared" si="9"/>
        <v>0.30179094276972435</v>
      </c>
      <c r="AJ29">
        <f>ABS(100*(AD29-AD30)/(AVERAGE(AD29:AD30)))</f>
        <v>1.2072818266536409</v>
      </c>
      <c r="AO29">
        <f>ABS(100*(AE29-AE30)/(AVERAGE(AE29:AE30)))</f>
        <v>0.515246473226455</v>
      </c>
      <c r="AT29">
        <f>ABS(100*(AF29-AF30)/(AVERAGE(AF29:AF30)))</f>
        <v>2.0035894452118956</v>
      </c>
      <c r="AY29">
        <f>ABS(100*(AG29-AG30)/(AVERAGE(AG29:AG30)))</f>
        <v>2.380336042583397</v>
      </c>
      <c r="BC29" s="7">
        <f>AVERAGE(AD29:AD30)</f>
        <v>4.2471221432662363</v>
      </c>
      <c r="BD29" s="7">
        <f>AVERAGE(AE29:AE30)</f>
        <v>9.1625134358150788</v>
      </c>
      <c r="BE29" s="7">
        <f>AVERAGE(AF29:AF30)</f>
        <v>4.9153912925488417</v>
      </c>
      <c r="BF29" s="7">
        <f>AVERAGE(AG29:AG30)</f>
        <v>0.29824136936527634</v>
      </c>
    </row>
    <row r="30" spans="1:58" x14ac:dyDescent="0.35">
      <c r="A30">
        <v>19</v>
      </c>
      <c r="B30">
        <v>11</v>
      </c>
      <c r="C30" t="s">
        <v>216</v>
      </c>
      <c r="D30" t="s">
        <v>24</v>
      </c>
      <c r="E30" t="s">
        <v>66</v>
      </c>
      <c r="G30">
        <v>0.5</v>
      </c>
      <c r="H30">
        <v>0.5</v>
      </c>
      <c r="I30">
        <v>3412</v>
      </c>
      <c r="J30">
        <v>9302</v>
      </c>
      <c r="L30">
        <v>3269</v>
      </c>
      <c r="M30">
        <v>3.831</v>
      </c>
      <c r="N30">
        <v>10.173999999999999</v>
      </c>
      <c r="O30">
        <v>6.343</v>
      </c>
      <c r="Q30">
        <v>0.371</v>
      </c>
      <c r="R30">
        <v>1</v>
      </c>
      <c r="S30">
        <v>0</v>
      </c>
      <c r="T30">
        <v>0</v>
      </c>
      <c r="V30">
        <v>0</v>
      </c>
      <c r="Y30" s="4">
        <v>43886</v>
      </c>
      <c r="Z30" s="3">
        <v>0.85082175925925929</v>
      </c>
      <c r="AB30">
        <v>1</v>
      </c>
      <c r="AD30" s="7">
        <f t="shared" si="6"/>
        <v>4.2727595101619542</v>
      </c>
      <c r="AE30" s="7">
        <f t="shared" si="7"/>
        <v>9.1389086721466093</v>
      </c>
      <c r="AF30" s="7">
        <f t="shared" si="8"/>
        <v>4.8661491619846551</v>
      </c>
      <c r="AG30" s="7">
        <f t="shared" si="9"/>
        <v>0.2946917959608284</v>
      </c>
    </row>
    <row r="31" spans="1:58" x14ac:dyDescent="0.35">
      <c r="A31">
        <v>20</v>
      </c>
      <c r="B31">
        <v>12</v>
      </c>
      <c r="C31" t="s">
        <v>217</v>
      </c>
      <c r="D31" t="s">
        <v>24</v>
      </c>
      <c r="E31" t="s">
        <v>66</v>
      </c>
      <c r="G31">
        <v>0.5</v>
      </c>
      <c r="H31">
        <v>0.5</v>
      </c>
      <c r="I31">
        <v>2514</v>
      </c>
      <c r="J31">
        <v>6645</v>
      </c>
      <c r="L31">
        <v>2521</v>
      </c>
      <c r="M31">
        <v>2.8519999999999999</v>
      </c>
      <c r="N31">
        <v>7.3070000000000004</v>
      </c>
      <c r="O31">
        <v>4.4550000000000001</v>
      </c>
      <c r="Q31">
        <v>0.28499999999999998</v>
      </c>
      <c r="R31">
        <v>1</v>
      </c>
      <c r="S31">
        <v>0</v>
      </c>
      <c r="T31">
        <v>0</v>
      </c>
      <c r="V31">
        <v>0</v>
      </c>
      <c r="Y31" s="4">
        <v>43886</v>
      </c>
      <c r="Z31" s="3">
        <v>0.86144675925925929</v>
      </c>
      <c r="AB31">
        <v>1</v>
      </c>
      <c r="AD31" s="7">
        <f t="shared" si="6"/>
        <v>3.1497177798031908</v>
      </c>
      <c r="AE31" s="7">
        <f t="shared" si="7"/>
        <v>6.4700636905669704</v>
      </c>
      <c r="AF31" s="7">
        <f t="shared" si="8"/>
        <v>3.3203459107637796</v>
      </c>
      <c r="AG31" s="7">
        <f t="shared" si="9"/>
        <v>0.22661279835756992</v>
      </c>
      <c r="AJ31">
        <f>ABS(100*(AD31-AD32)/(AVERAGE(AD31:AD32)))</f>
        <v>1.4192456662302606</v>
      </c>
      <c r="AO31">
        <f>ABS(100*(AE31-AE32)/(AVERAGE(AE31:AE32)))</f>
        <v>9.3191607854260533E-2</v>
      </c>
      <c r="AT31">
        <f>ABS(100*(AF31-AF32)/(AVERAGE(AF31:AF32)))</f>
        <v>1.5493544305555669</v>
      </c>
      <c r="AY31">
        <f>ABS(100*(AG31-AG32)/(AVERAGE(AG31:AG32)))</f>
        <v>0.52076067472827015</v>
      </c>
      <c r="BC31" s="7">
        <f>AVERAGE(AD31:AD32)</f>
        <v>3.1722286385408944</v>
      </c>
      <c r="BD31" s="7">
        <f>AVERAGE(AE31:AE32)</f>
        <v>6.4670503164816342</v>
      </c>
      <c r="BE31" s="7">
        <f>AVERAGE(AF31:AF32)</f>
        <v>3.2948216779407398</v>
      </c>
      <c r="BF31" s="7">
        <f>AVERAGE(AG31:AG32)</f>
        <v>0.22720439392497793</v>
      </c>
    </row>
    <row r="32" spans="1:58" x14ac:dyDescent="0.35">
      <c r="A32">
        <v>21</v>
      </c>
      <c r="B32">
        <v>12</v>
      </c>
      <c r="C32" t="s">
        <v>217</v>
      </c>
      <c r="D32" t="s">
        <v>24</v>
      </c>
      <c r="E32" t="s">
        <v>66</v>
      </c>
      <c r="G32">
        <v>0.5</v>
      </c>
      <c r="H32">
        <v>0.5</v>
      </c>
      <c r="I32">
        <v>2550</v>
      </c>
      <c r="J32">
        <v>6639</v>
      </c>
      <c r="L32">
        <v>2534</v>
      </c>
      <c r="M32">
        <v>2.891</v>
      </c>
      <c r="N32">
        <v>7.3010000000000002</v>
      </c>
      <c r="O32">
        <v>4.41</v>
      </c>
      <c r="Q32">
        <v>0.28599999999999998</v>
      </c>
      <c r="R32">
        <v>1</v>
      </c>
      <c r="S32">
        <v>0</v>
      </c>
      <c r="T32">
        <v>0</v>
      </c>
      <c r="V32">
        <v>0</v>
      </c>
      <c r="Y32" s="4">
        <v>43886</v>
      </c>
      <c r="Z32" s="3">
        <v>0.8677083333333333</v>
      </c>
      <c r="AB32">
        <v>1</v>
      </c>
      <c r="AD32" s="7">
        <f t="shared" si="6"/>
        <v>3.1947394972785976</v>
      </c>
      <c r="AE32" s="7">
        <f t="shared" si="7"/>
        <v>6.4640369423962971</v>
      </c>
      <c r="AF32" s="7">
        <f t="shared" si="8"/>
        <v>3.2692974451176995</v>
      </c>
      <c r="AG32" s="7">
        <f t="shared" si="9"/>
        <v>0.22779598949238591</v>
      </c>
    </row>
    <row r="33" spans="1:58" x14ac:dyDescent="0.35">
      <c r="A33">
        <v>22</v>
      </c>
      <c r="B33">
        <v>13</v>
      </c>
      <c r="C33" t="s">
        <v>218</v>
      </c>
      <c r="D33" t="s">
        <v>24</v>
      </c>
      <c r="E33" t="s">
        <v>66</v>
      </c>
      <c r="G33">
        <v>0.5</v>
      </c>
      <c r="H33">
        <v>0.5</v>
      </c>
      <c r="I33">
        <v>4292</v>
      </c>
      <c r="J33">
        <v>8023</v>
      </c>
      <c r="L33">
        <v>8550</v>
      </c>
      <c r="M33">
        <v>4.79</v>
      </c>
      <c r="N33">
        <v>8.798</v>
      </c>
      <c r="O33">
        <v>4.008</v>
      </c>
      <c r="Q33">
        <v>0.93700000000000006</v>
      </c>
      <c r="R33">
        <v>1</v>
      </c>
      <c r="S33">
        <v>0</v>
      </c>
      <c r="T33">
        <v>0</v>
      </c>
      <c r="V33">
        <v>0</v>
      </c>
      <c r="Y33" s="4">
        <v>43886</v>
      </c>
      <c r="Z33" s="3">
        <v>0.87832175925925926</v>
      </c>
      <c r="AB33">
        <v>1</v>
      </c>
      <c r="AD33" s="7">
        <f t="shared" si="6"/>
        <v>5.3732903817830149</v>
      </c>
      <c r="AE33" s="7">
        <f t="shared" si="7"/>
        <v>7.8542068537648406</v>
      </c>
      <c r="AF33" s="7">
        <f t="shared" si="8"/>
        <v>2.4809164719818257</v>
      </c>
      <c r="AG33" s="7">
        <f t="shared" si="9"/>
        <v>0.77534044080415465</v>
      </c>
      <c r="AJ33">
        <f>ABS(100*(AD33-AD34)/(AVERAGE(AD33:AD34)))</f>
        <v>1.832035792079</v>
      </c>
      <c r="AO33">
        <f>ABS(100*(AE33-AE34)/(AVERAGE(AE33:AE34)))</f>
        <v>0.89122611062803747</v>
      </c>
      <c r="AT33">
        <f>ABS(100*(AF33-AF34)/(AVERAGE(AF33:AF34)))</f>
        <v>6.5446079235159411</v>
      </c>
      <c r="AY33">
        <f>ABS(100*(AG33-AG34)/(AVERAGE(AG33:AG34)))</f>
        <v>1.5144722528347956</v>
      </c>
      <c r="BC33" s="7">
        <f>AVERAGE(AD33:AD34)</f>
        <v>5.3245168545179906</v>
      </c>
      <c r="BD33" s="7">
        <f>AVERAGE(AE33:AE34)</f>
        <v>7.8893628847604322</v>
      </c>
      <c r="BE33" s="7">
        <f>AVERAGE(AF33:AF34)</f>
        <v>2.5648460302424412</v>
      </c>
      <c r="BF33" s="7">
        <f>AVERAGE(AG33:AG34)</f>
        <v>0.78125639647823464</v>
      </c>
    </row>
    <row r="34" spans="1:58" x14ac:dyDescent="0.35">
      <c r="A34">
        <v>23</v>
      </c>
      <c r="B34">
        <v>13</v>
      </c>
      <c r="C34" t="s">
        <v>218</v>
      </c>
      <c r="D34" t="s">
        <v>24</v>
      </c>
      <c r="E34" t="s">
        <v>66</v>
      </c>
      <c r="G34">
        <v>0.5</v>
      </c>
      <c r="H34">
        <v>0.5</v>
      </c>
      <c r="I34">
        <v>4214</v>
      </c>
      <c r="J34">
        <v>8093</v>
      </c>
      <c r="L34">
        <v>8680</v>
      </c>
      <c r="M34">
        <v>4.7050000000000001</v>
      </c>
      <c r="N34">
        <v>8.8740000000000006</v>
      </c>
      <c r="O34">
        <v>4.1689999999999996</v>
      </c>
      <c r="Q34">
        <v>0.95</v>
      </c>
      <c r="R34">
        <v>1</v>
      </c>
      <c r="S34">
        <v>0</v>
      </c>
      <c r="T34">
        <v>0</v>
      </c>
      <c r="V34">
        <v>0</v>
      </c>
      <c r="Y34" s="4">
        <v>43886</v>
      </c>
      <c r="Z34" s="3">
        <v>0.88457175925925924</v>
      </c>
      <c r="AB34">
        <v>1</v>
      </c>
      <c r="AD34" s="7">
        <f t="shared" si="6"/>
        <v>5.2757433272529664</v>
      </c>
      <c r="AE34" s="7">
        <f t="shared" si="7"/>
        <v>7.924518915756023</v>
      </c>
      <c r="AF34" s="7">
        <f t="shared" si="8"/>
        <v>2.6487755885030566</v>
      </c>
      <c r="AG34" s="7">
        <f t="shared" si="9"/>
        <v>0.78717235215231451</v>
      </c>
    </row>
    <row r="35" spans="1:58" x14ac:dyDescent="0.35">
      <c r="A35">
        <v>24</v>
      </c>
      <c r="B35">
        <v>14</v>
      </c>
      <c r="C35" t="s">
        <v>219</v>
      </c>
      <c r="D35" t="s">
        <v>24</v>
      </c>
      <c r="E35" t="s">
        <v>66</v>
      </c>
      <c r="G35">
        <v>0.5</v>
      </c>
      <c r="H35">
        <v>0.5</v>
      </c>
      <c r="I35">
        <v>2417</v>
      </c>
      <c r="J35">
        <v>5602</v>
      </c>
      <c r="L35">
        <v>2163</v>
      </c>
      <c r="M35">
        <v>2.746</v>
      </c>
      <c r="N35">
        <v>6.173</v>
      </c>
      <c r="O35">
        <v>3.4279999999999999</v>
      </c>
      <c r="Q35">
        <v>0.24299999999999999</v>
      </c>
      <c r="R35">
        <v>1</v>
      </c>
      <c r="S35">
        <v>0</v>
      </c>
      <c r="T35">
        <v>0</v>
      </c>
      <c r="V35">
        <v>0</v>
      </c>
      <c r="Y35" s="4">
        <v>43886</v>
      </c>
      <c r="Z35" s="3">
        <v>0.89498842592592587</v>
      </c>
      <c r="AB35">
        <v>1</v>
      </c>
      <c r="AD35" s="7">
        <f t="shared" si="6"/>
        <v>3.0284092632722328</v>
      </c>
      <c r="AE35" s="7">
        <f t="shared" si="7"/>
        <v>5.4224139668983353</v>
      </c>
      <c r="AF35" s="7">
        <f t="shared" si="8"/>
        <v>2.3940047036261025</v>
      </c>
      <c r="AG35" s="7">
        <f t="shared" si="9"/>
        <v>0.19402953479879112</v>
      </c>
      <c r="AJ35">
        <f>ABS(100*(AD35-AD36)/(AVERAGE(AD35:AD36)))</f>
        <v>0.61752314788163687</v>
      </c>
      <c r="AO35">
        <f>ABS(100*(AE35-AE36)/(AVERAGE(AE35:AE36)))</f>
        <v>1.0989322149030105</v>
      </c>
      <c r="AT35">
        <f>ABS(100*(AF35-AF36)/(AVERAGE(AF35:AF36)))</f>
        <v>3.3130480862563632</v>
      </c>
      <c r="AY35">
        <f>ABS(100*(AG35-AG36)/(AVERAGE(AG35:AG36)))</f>
        <v>0.75334949123225992</v>
      </c>
      <c r="BC35" s="7">
        <f>AVERAGE(AD35:AD36)</f>
        <v>3.0377887877462761</v>
      </c>
      <c r="BD35" s="7">
        <f>AVERAGE(AE35:AE36)</f>
        <v>5.3927824550591943</v>
      </c>
      <c r="BE35" s="7">
        <f>AVERAGE(AF35:AF36)</f>
        <v>2.3549936673129181</v>
      </c>
      <c r="BF35" s="7">
        <f>AVERAGE(AG35:AG36)</f>
        <v>0.1933014171773659</v>
      </c>
    </row>
    <row r="36" spans="1:58" x14ac:dyDescent="0.35">
      <c r="A36">
        <v>25</v>
      </c>
      <c r="B36">
        <v>14</v>
      </c>
      <c r="C36" t="s">
        <v>219</v>
      </c>
      <c r="D36" t="s">
        <v>24</v>
      </c>
      <c r="E36" t="s">
        <v>66</v>
      </c>
      <c r="G36">
        <v>0.5</v>
      </c>
      <c r="H36">
        <v>0.5</v>
      </c>
      <c r="I36">
        <v>2432</v>
      </c>
      <c r="J36">
        <v>5543</v>
      </c>
      <c r="L36">
        <v>2147</v>
      </c>
      <c r="M36">
        <v>2.762</v>
      </c>
      <c r="N36">
        <v>6.109</v>
      </c>
      <c r="O36">
        <v>3.3460000000000001</v>
      </c>
      <c r="Q36">
        <v>0.24099999999999999</v>
      </c>
      <c r="R36">
        <v>1</v>
      </c>
      <c r="S36">
        <v>0</v>
      </c>
      <c r="T36">
        <v>0</v>
      </c>
      <c r="V36">
        <v>0</v>
      </c>
      <c r="Y36" s="4">
        <v>43886</v>
      </c>
      <c r="Z36" s="3">
        <v>0.90108796296296301</v>
      </c>
      <c r="AB36">
        <v>1</v>
      </c>
      <c r="AD36" s="7">
        <f t="shared" si="6"/>
        <v>3.047168312220319</v>
      </c>
      <c r="AE36" s="7">
        <f t="shared" si="7"/>
        <v>5.3631509432200524</v>
      </c>
      <c r="AF36" s="7">
        <f t="shared" si="8"/>
        <v>2.3159826309997333</v>
      </c>
      <c r="AG36" s="7">
        <f t="shared" si="9"/>
        <v>0.19257329955594069</v>
      </c>
    </row>
    <row r="37" spans="1:58" x14ac:dyDescent="0.35">
      <c r="A37">
        <v>26</v>
      </c>
      <c r="B37">
        <v>15</v>
      </c>
      <c r="C37" t="s">
        <v>220</v>
      </c>
      <c r="D37" t="s">
        <v>24</v>
      </c>
      <c r="E37" t="s">
        <v>66</v>
      </c>
      <c r="G37">
        <v>0.5</v>
      </c>
      <c r="H37">
        <v>0.5</v>
      </c>
      <c r="I37">
        <v>3802</v>
      </c>
      <c r="J37">
        <v>7658</v>
      </c>
      <c r="L37">
        <v>7135</v>
      </c>
      <c r="M37">
        <v>4.2569999999999997</v>
      </c>
      <c r="N37">
        <v>8.4039999999999999</v>
      </c>
      <c r="O37">
        <v>4.1479999999999997</v>
      </c>
      <c r="Q37">
        <v>0.79200000000000004</v>
      </c>
      <c r="R37">
        <v>1</v>
      </c>
      <c r="S37">
        <v>0</v>
      </c>
      <c r="T37">
        <v>0</v>
      </c>
      <c r="V37">
        <v>0</v>
      </c>
      <c r="Y37" s="4">
        <v>43886</v>
      </c>
      <c r="Z37" s="3">
        <v>0.91157407407407398</v>
      </c>
      <c r="AB37">
        <v>1</v>
      </c>
      <c r="AD37" s="7">
        <f t="shared" si="6"/>
        <v>4.7604947828121968</v>
      </c>
      <c r="AE37" s="7">
        <f t="shared" si="7"/>
        <v>7.4875796733822408</v>
      </c>
      <c r="AF37" s="7">
        <f t="shared" si="8"/>
        <v>2.727084890570044</v>
      </c>
      <c r="AG37" s="7">
        <f t="shared" si="9"/>
        <v>0.64655463651456824</v>
      </c>
      <c r="AJ37">
        <f>ABS(100*(AD37-AD38)/(AVERAGE(AD37:AD38)))</f>
        <v>1.9510627973559935</v>
      </c>
      <c r="AO37">
        <f>ABS(100*(AE37-AE38)/(AVERAGE(AE37:AE38)))</f>
        <v>0.90807745846334009</v>
      </c>
      <c r="AT37">
        <f>ABS(100*(AF37-AF38)/(AVERAGE(AF37:AF38)))</f>
        <v>0.93916420527583477</v>
      </c>
      <c r="AY37">
        <f>ABS(100*(AG37-AG38)/(AVERAGE(AG37:AG38)))</f>
        <v>1.4949670776751509</v>
      </c>
      <c r="BC37" s="7">
        <f>AVERAGE(AD37:AD38)</f>
        <v>4.8073924051824122</v>
      </c>
      <c r="BD37" s="7">
        <f>AVERAGE(AE37:AE38)</f>
        <v>7.5217312463493871</v>
      </c>
      <c r="BE37" s="7">
        <f>AVERAGE(AF37:AF38)</f>
        <v>2.7143388411669744</v>
      </c>
      <c r="BF37" s="7">
        <f>AVERAGE(AG37:AG38)</f>
        <v>0.65142392310784936</v>
      </c>
    </row>
    <row r="38" spans="1:58" x14ac:dyDescent="0.35">
      <c r="A38">
        <v>27</v>
      </c>
      <c r="B38">
        <v>15</v>
      </c>
      <c r="C38" t="s">
        <v>220</v>
      </c>
      <c r="D38" t="s">
        <v>24</v>
      </c>
      <c r="E38" t="s">
        <v>66</v>
      </c>
      <c r="G38">
        <v>0.5</v>
      </c>
      <c r="H38">
        <v>0.5</v>
      </c>
      <c r="I38">
        <v>3877</v>
      </c>
      <c r="J38">
        <v>7726</v>
      </c>
      <c r="L38">
        <v>7242</v>
      </c>
      <c r="M38">
        <v>4.3380000000000001</v>
      </c>
      <c r="N38">
        <v>8.4770000000000003</v>
      </c>
      <c r="O38">
        <v>4.1390000000000002</v>
      </c>
      <c r="Q38">
        <v>0.80300000000000005</v>
      </c>
      <c r="R38">
        <v>1</v>
      </c>
      <c r="S38">
        <v>0</v>
      </c>
      <c r="T38">
        <v>0</v>
      </c>
      <c r="V38">
        <v>0</v>
      </c>
      <c r="Y38" s="4">
        <v>43886</v>
      </c>
      <c r="Z38" s="3">
        <v>0.91776620370370365</v>
      </c>
      <c r="AB38">
        <v>1</v>
      </c>
      <c r="AD38" s="7">
        <f t="shared" si="6"/>
        <v>4.8542900275526284</v>
      </c>
      <c r="AE38" s="7">
        <f t="shared" si="7"/>
        <v>7.5558828193165333</v>
      </c>
      <c r="AF38" s="7">
        <f t="shared" si="8"/>
        <v>2.7015927917639049</v>
      </c>
      <c r="AG38" s="7">
        <f t="shared" si="9"/>
        <v>0.65629320970113048</v>
      </c>
    </row>
    <row r="39" spans="1:58" x14ac:dyDescent="0.35">
      <c r="A39">
        <v>28</v>
      </c>
      <c r="B39">
        <v>16</v>
      </c>
      <c r="C39" t="s">
        <v>221</v>
      </c>
      <c r="D39" t="s">
        <v>24</v>
      </c>
      <c r="E39" t="s">
        <v>66</v>
      </c>
      <c r="G39">
        <v>0.5</v>
      </c>
      <c r="H39">
        <v>0.5</v>
      </c>
      <c r="I39">
        <v>3603</v>
      </c>
      <c r="J39">
        <v>8724</v>
      </c>
      <c r="L39">
        <v>5295</v>
      </c>
      <c r="M39">
        <v>4.04</v>
      </c>
      <c r="N39">
        <v>9.5530000000000008</v>
      </c>
      <c r="O39">
        <v>5.5129999999999999</v>
      </c>
      <c r="Q39">
        <v>0.59699999999999998</v>
      </c>
      <c r="R39">
        <v>1</v>
      </c>
      <c r="S39">
        <v>0</v>
      </c>
      <c r="T39">
        <v>0</v>
      </c>
      <c r="V39">
        <v>0</v>
      </c>
      <c r="Y39" s="4">
        <v>43886</v>
      </c>
      <c r="Z39" s="3">
        <v>0.92836805555555557</v>
      </c>
      <c r="AB39">
        <v>1</v>
      </c>
      <c r="AD39" s="7">
        <f t="shared" si="6"/>
        <v>4.5116247334342532</v>
      </c>
      <c r="AE39" s="7">
        <f t="shared" si="7"/>
        <v>8.558331931705121</v>
      </c>
      <c r="AF39" s="7">
        <f t="shared" si="8"/>
        <v>4.0467071982708678</v>
      </c>
      <c r="AG39" s="7">
        <f t="shared" si="9"/>
        <v>0.47908758358676645</v>
      </c>
      <c r="AJ39">
        <f>ABS(100*(AD39-AD40)/(AVERAGE(AD39:AD40)))</f>
        <v>0.22151100325886058</v>
      </c>
      <c r="AO39">
        <f>ABS(100*(AE39-AE40)/(AVERAGE(AE39:AE40)))</f>
        <v>0.3644979907929401</v>
      </c>
      <c r="AT39">
        <f>ABS(100*(AF39-AF40)/(AVERAGE(AF39:AF40)))</f>
        <v>1.0218986193832937</v>
      </c>
      <c r="AY39">
        <f>ABS(100*(AG39-AG40)/(AVERAGE(AG39:AG40)))</f>
        <v>0.26631927210419726</v>
      </c>
      <c r="BC39" s="7">
        <f>AVERAGE(AD39:AD40)</f>
        <v>4.5166271464870764</v>
      </c>
      <c r="BD39" s="7">
        <f>AVERAGE(AE39:AE40)</f>
        <v>8.5427628322642164</v>
      </c>
      <c r="BE39" s="7">
        <f>AVERAGE(AF39:AF40)</f>
        <v>4.02613568577714</v>
      </c>
      <c r="BF39" s="7">
        <f>AVERAGE(AG39:AG40)</f>
        <v>0.47845048066801943</v>
      </c>
    </row>
    <row r="40" spans="1:58" x14ac:dyDescent="0.35">
      <c r="A40">
        <v>29</v>
      </c>
      <c r="B40">
        <v>16</v>
      </c>
      <c r="C40" t="s">
        <v>221</v>
      </c>
      <c r="D40" t="s">
        <v>24</v>
      </c>
      <c r="E40" t="s">
        <v>66</v>
      </c>
      <c r="G40">
        <v>0.5</v>
      </c>
      <c r="H40">
        <v>0.5</v>
      </c>
      <c r="I40">
        <v>3611</v>
      </c>
      <c r="J40">
        <v>8693</v>
      </c>
      <c r="L40">
        <v>5281</v>
      </c>
      <c r="M40">
        <v>4.048</v>
      </c>
      <c r="N40">
        <v>9.5190000000000001</v>
      </c>
      <c r="O40">
        <v>5.4710000000000001</v>
      </c>
      <c r="Q40">
        <v>0.59499999999999997</v>
      </c>
      <c r="R40">
        <v>1</v>
      </c>
      <c r="S40">
        <v>0</v>
      </c>
      <c r="T40">
        <v>0</v>
      </c>
      <c r="V40">
        <v>0</v>
      </c>
      <c r="Y40" s="4">
        <v>43886</v>
      </c>
      <c r="Z40" s="3">
        <v>0.93460648148148151</v>
      </c>
      <c r="AB40">
        <v>1</v>
      </c>
      <c r="AD40" s="7">
        <f t="shared" si="6"/>
        <v>4.5216295595398988</v>
      </c>
      <c r="AE40" s="7">
        <f t="shared" si="7"/>
        <v>8.5271937328233118</v>
      </c>
      <c r="AF40" s="7">
        <f t="shared" si="8"/>
        <v>4.0055641732834131</v>
      </c>
      <c r="AG40" s="7">
        <f t="shared" si="9"/>
        <v>0.47781337774927235</v>
      </c>
      <c r="BB40" s="2"/>
    </row>
    <row r="41" spans="1:58" x14ac:dyDescent="0.35">
      <c r="A41">
        <v>30</v>
      </c>
      <c r="B41">
        <v>17</v>
      </c>
      <c r="C41" t="s">
        <v>222</v>
      </c>
      <c r="D41" t="s">
        <v>24</v>
      </c>
      <c r="E41" t="s">
        <v>66</v>
      </c>
      <c r="G41">
        <v>0.5</v>
      </c>
      <c r="H41">
        <v>0.5</v>
      </c>
      <c r="I41">
        <v>3149</v>
      </c>
      <c r="J41">
        <v>6382</v>
      </c>
      <c r="L41">
        <v>959</v>
      </c>
      <c r="M41">
        <v>3.544</v>
      </c>
      <c r="N41">
        <v>7.0209999999999999</v>
      </c>
      <c r="O41">
        <v>3.4769999999999999</v>
      </c>
      <c r="Q41">
        <v>0.1</v>
      </c>
      <c r="R41">
        <v>1</v>
      </c>
      <c r="S41">
        <v>0</v>
      </c>
      <c r="T41">
        <v>0</v>
      </c>
      <c r="V41">
        <v>0</v>
      </c>
      <c r="Y41" s="4">
        <v>43886</v>
      </c>
      <c r="Z41" s="3">
        <v>0.9450925925925926</v>
      </c>
      <c r="AB41">
        <v>1</v>
      </c>
      <c r="AD41" s="7">
        <f t="shared" si="6"/>
        <v>3.943850851938842</v>
      </c>
      <c r="AE41" s="7">
        <f t="shared" si="7"/>
        <v>6.2058912290858093</v>
      </c>
      <c r="AF41" s="7">
        <f t="shared" si="8"/>
        <v>2.2620403771469673</v>
      </c>
      <c r="AG41" s="7">
        <f t="shared" si="9"/>
        <v>8.4447832774294851E-2</v>
      </c>
      <c r="AJ41">
        <f>ABS(100*(AD41-AD42)/(AVERAGE(AD41:AD42)))</f>
        <v>1.8224329768588465</v>
      </c>
      <c r="AO41">
        <f>ABS(100*(AE41-AE42)/(AVERAGE(AE41:AE42)))</f>
        <v>0.2593046625070044</v>
      </c>
      <c r="AT41">
        <f>ABS(100*(AF41-AF42)/(AVERAGE(AF41:AF42)))</f>
        <v>3.9953479154542846</v>
      </c>
      <c r="AY41">
        <f>ABS(100*(AG41-AG42)/(AVERAGE(AG41:AG42)))</f>
        <v>5.1971129377283054</v>
      </c>
      <c r="BC41" s="7">
        <f>AVERAGE(AD41:AD42)</f>
        <v>3.9801183465718086</v>
      </c>
      <c r="BD41" s="7">
        <f>AVERAGE(AE41:AE42)</f>
        <v>6.1978555648582461</v>
      </c>
      <c r="BE41" s="7">
        <f>AVERAGE(AF41:AF42)</f>
        <v>2.2177372182864366</v>
      </c>
      <c r="BF41" s="7">
        <f>AVERAGE(AG41:AG42)</f>
        <v>8.2308987261358255E-2</v>
      </c>
    </row>
    <row r="42" spans="1:58" x14ac:dyDescent="0.35">
      <c r="A42">
        <v>31</v>
      </c>
      <c r="B42">
        <v>17</v>
      </c>
      <c r="C42" t="s">
        <v>222</v>
      </c>
      <c r="D42" t="s">
        <v>24</v>
      </c>
      <c r="E42" t="s">
        <v>66</v>
      </c>
      <c r="G42">
        <v>0.5</v>
      </c>
      <c r="H42">
        <v>0.5</v>
      </c>
      <c r="I42">
        <v>3207</v>
      </c>
      <c r="J42">
        <v>6366</v>
      </c>
      <c r="L42">
        <v>912</v>
      </c>
      <c r="M42">
        <v>3.6070000000000002</v>
      </c>
      <c r="N42">
        <v>7.0039999999999996</v>
      </c>
      <c r="O42">
        <v>3.3969999999999998</v>
      </c>
      <c r="Q42">
        <v>9.4E-2</v>
      </c>
      <c r="R42">
        <v>1</v>
      </c>
      <c r="S42">
        <v>0</v>
      </c>
      <c r="T42">
        <v>0</v>
      </c>
      <c r="V42">
        <v>0</v>
      </c>
      <c r="Y42" s="4">
        <v>43886</v>
      </c>
      <c r="Z42" s="3">
        <v>0.95128472222222227</v>
      </c>
      <c r="AB42">
        <v>1</v>
      </c>
      <c r="AD42" s="7">
        <f t="shared" si="6"/>
        <v>4.0163858412047757</v>
      </c>
      <c r="AE42" s="7">
        <f t="shared" si="7"/>
        <v>6.189819900630682</v>
      </c>
      <c r="AF42" s="7">
        <f t="shared" si="8"/>
        <v>2.1734340594259063</v>
      </c>
      <c r="AG42" s="7">
        <f t="shared" si="9"/>
        <v>8.0170141748421658E-2</v>
      </c>
    </row>
    <row r="43" spans="1:58" x14ac:dyDescent="0.35">
      <c r="A43">
        <v>32</v>
      </c>
      <c r="B43">
        <v>18</v>
      </c>
      <c r="C43" t="s">
        <v>223</v>
      </c>
      <c r="D43" t="s">
        <v>24</v>
      </c>
      <c r="E43" t="s">
        <v>66</v>
      </c>
      <c r="G43">
        <v>0.5</v>
      </c>
      <c r="H43">
        <v>0.5</v>
      </c>
      <c r="I43">
        <v>4823</v>
      </c>
      <c r="J43">
        <v>7811</v>
      </c>
      <c r="L43">
        <v>12798</v>
      </c>
      <c r="M43">
        <v>5.3680000000000003</v>
      </c>
      <c r="N43">
        <v>8.57</v>
      </c>
      <c r="O43">
        <v>3.2010000000000001</v>
      </c>
      <c r="Q43">
        <v>1.3380000000000001</v>
      </c>
      <c r="R43">
        <v>1</v>
      </c>
      <c r="S43">
        <v>0</v>
      </c>
      <c r="T43">
        <v>0</v>
      </c>
      <c r="V43">
        <v>0</v>
      </c>
      <c r="Y43" s="4">
        <v>43886</v>
      </c>
      <c r="Z43" s="3">
        <v>0.96179398148148154</v>
      </c>
      <c r="AB43">
        <v>1</v>
      </c>
      <c r="AD43" s="7">
        <f t="shared" si="6"/>
        <v>6.0373607145452688</v>
      </c>
      <c r="AE43" s="7">
        <f t="shared" si="7"/>
        <v>7.6412617517343984</v>
      </c>
      <c r="AF43" s="7">
        <f t="shared" si="8"/>
        <v>1.6039010371891296</v>
      </c>
      <c r="AG43" s="7">
        <f t="shared" si="9"/>
        <v>1.1619708977809489</v>
      </c>
      <c r="AJ43">
        <f>ABS(100*(AD43-AD44)/(AVERAGE(AD43:AD44)))</f>
        <v>0.1035184097820208</v>
      </c>
      <c r="AO43">
        <f>ABS(100*(AE43-AE44)/(AVERAGE(AE43:AE44)))</f>
        <v>0.95095351856366672</v>
      </c>
      <c r="AT43">
        <f>ABS(100*(AF43-AF44)/(AVERAGE(AF43:AF44)))</f>
        <v>5.0219410253884176</v>
      </c>
      <c r="AY43">
        <f>ABS(100*(AG43-AG44)/(AVERAGE(AG43:AG44)))</f>
        <v>1.356376139700683</v>
      </c>
      <c r="BC43" s="7">
        <f>AVERAGE(AD43:AD44)</f>
        <v>6.0404872227032831</v>
      </c>
      <c r="BD43" s="7">
        <f>AVERAGE(AE43:AE44)</f>
        <v>7.6051012627103614</v>
      </c>
      <c r="BE43" s="7">
        <f>AVERAGE(AF43:AF44)</f>
        <v>1.5646140400070783</v>
      </c>
      <c r="BF43" s="7">
        <f>AVERAGE(AG43:AG44)</f>
        <v>1.1541436333506276</v>
      </c>
    </row>
    <row r="44" spans="1:58" x14ac:dyDescent="0.35">
      <c r="A44">
        <v>33</v>
      </c>
      <c r="B44">
        <v>18</v>
      </c>
      <c r="C44" t="s">
        <v>223</v>
      </c>
      <c r="D44" t="s">
        <v>24</v>
      </c>
      <c r="E44" t="s">
        <v>66</v>
      </c>
      <c r="G44">
        <v>0.5</v>
      </c>
      <c r="H44">
        <v>0.5</v>
      </c>
      <c r="I44">
        <v>4828</v>
      </c>
      <c r="J44">
        <v>7739</v>
      </c>
      <c r="L44">
        <v>12626</v>
      </c>
      <c r="M44">
        <v>5.3739999999999997</v>
      </c>
      <c r="N44">
        <v>8.4909999999999997</v>
      </c>
      <c r="O44">
        <v>3.117</v>
      </c>
      <c r="Q44">
        <v>1.323</v>
      </c>
      <c r="R44">
        <v>1</v>
      </c>
      <c r="S44">
        <v>0</v>
      </c>
      <c r="T44">
        <v>0</v>
      </c>
      <c r="V44">
        <v>0</v>
      </c>
      <c r="Y44" s="4">
        <v>43886</v>
      </c>
      <c r="Z44" s="3">
        <v>0.96788194444444453</v>
      </c>
      <c r="AB44">
        <v>1</v>
      </c>
      <c r="AD44" s="7">
        <f t="shared" si="6"/>
        <v>6.0436137308612974</v>
      </c>
      <c r="AE44" s="7">
        <f t="shared" si="7"/>
        <v>7.5689407736863243</v>
      </c>
      <c r="AF44" s="7">
        <f t="shared" si="8"/>
        <v>1.525327042825027</v>
      </c>
      <c r="AG44" s="7">
        <f t="shared" si="9"/>
        <v>1.1463163689203064</v>
      </c>
    </row>
    <row r="45" spans="1:58" x14ac:dyDescent="0.35">
      <c r="A45">
        <v>34</v>
      </c>
      <c r="B45">
        <v>19</v>
      </c>
      <c r="C45" t="s">
        <v>224</v>
      </c>
      <c r="D45" t="s">
        <v>24</v>
      </c>
      <c r="E45" t="s">
        <v>66</v>
      </c>
      <c r="G45">
        <v>0.5</v>
      </c>
      <c r="H45">
        <v>0.5</v>
      </c>
      <c r="I45">
        <v>7271</v>
      </c>
      <c r="J45">
        <v>13636</v>
      </c>
      <c r="L45">
        <v>15615</v>
      </c>
      <c r="M45">
        <v>8.0310000000000006</v>
      </c>
      <c r="N45">
        <v>14.782</v>
      </c>
      <c r="O45">
        <v>6.7510000000000003</v>
      </c>
      <c r="Q45">
        <v>1.5780000000000001</v>
      </c>
      <c r="R45">
        <v>1</v>
      </c>
      <c r="S45">
        <v>0</v>
      </c>
      <c r="T45">
        <v>0</v>
      </c>
      <c r="V45">
        <v>0</v>
      </c>
      <c r="Y45" s="4">
        <v>43886</v>
      </c>
      <c r="Z45" s="3">
        <v>0.9786689814814814</v>
      </c>
      <c r="AB45">
        <v>1</v>
      </c>
      <c r="AD45" s="7">
        <f t="shared" si="6"/>
        <v>9.0988375028729447</v>
      </c>
      <c r="AE45" s="7">
        <f t="shared" si="7"/>
        <v>13.492229767429315</v>
      </c>
      <c r="AF45" s="7">
        <f t="shared" si="8"/>
        <v>4.3933922645563701</v>
      </c>
      <c r="AG45" s="7">
        <f t="shared" si="9"/>
        <v>1.418359315225306</v>
      </c>
      <c r="AJ45">
        <f>ABS(100*(AD45-AD46)/(AVERAGE(AD45:AD46)))</f>
        <v>1.2022582660569208</v>
      </c>
      <c r="AL45">
        <f>100*((AVERAGE(AD45:AD46)*50)-(AVERAGE(AD43:AD44)*50))/(1000*0.15)</f>
        <v>103.77922745835713</v>
      </c>
      <c r="AO45">
        <f>ABS(100*(AE45-AE46)/(AVERAGE(AE45:AE46)))</f>
        <v>0.43086323965889561</v>
      </c>
      <c r="AQ45">
        <f>100*((AVERAGE(AE45:AE46)*50)-(AVERAGE(AE43:AE44)*50))/(2000*0.15)</f>
        <v>98.604296459064514</v>
      </c>
      <c r="AT45">
        <f>ABS(100*(AF45-AF46)/(AVERAGE(AF45:AF46)))</f>
        <v>1.1859091187786523</v>
      </c>
      <c r="AV45">
        <f>100*((AVERAGE(AF45:AF46)*50)-(AVERAGE(AF43:AF44)*50))/(1000*0.15)</f>
        <v>93.429365459771901</v>
      </c>
      <c r="AY45">
        <f>ABS(100*(AG45-AG46)/(AVERAGE(AG45:AG46)))</f>
        <v>0.55033490191929968</v>
      </c>
      <c r="BA45">
        <f>100*((AVERAGE(AG45:AG46)*50)-(AVERAGE(AG43:AG44)*50))/(100*0.15)</f>
        <v>89.376438029946286</v>
      </c>
      <c r="BC45" s="7">
        <f>AVERAGE(AD45:AD46)</f>
        <v>9.1538640464539967</v>
      </c>
      <c r="BD45" s="7">
        <f>AVERAGE(AE45:AE46)</f>
        <v>13.521359050254233</v>
      </c>
      <c r="BE45" s="7">
        <f>AVERAGE(AF45:AF46)</f>
        <v>4.3674950038002356</v>
      </c>
      <c r="BF45" s="7">
        <f>AVERAGE(AG45:AG46)</f>
        <v>1.4222729474404665</v>
      </c>
    </row>
    <row r="46" spans="1:58" x14ac:dyDescent="0.35">
      <c r="A46">
        <v>35</v>
      </c>
      <c r="B46">
        <v>19</v>
      </c>
      <c r="C46" t="s">
        <v>224</v>
      </c>
      <c r="D46" t="s">
        <v>24</v>
      </c>
      <c r="E46" t="s">
        <v>66</v>
      </c>
      <c r="G46">
        <v>0.5</v>
      </c>
      <c r="H46">
        <v>0.5</v>
      </c>
      <c r="I46">
        <v>7359</v>
      </c>
      <c r="J46">
        <v>13694</v>
      </c>
      <c r="L46">
        <v>15701</v>
      </c>
      <c r="M46">
        <v>8.1270000000000007</v>
      </c>
      <c r="N46">
        <v>14.842000000000001</v>
      </c>
      <c r="O46">
        <v>6.7149999999999999</v>
      </c>
      <c r="Q46">
        <v>1.585</v>
      </c>
      <c r="R46">
        <v>1</v>
      </c>
      <c r="S46">
        <v>0</v>
      </c>
      <c r="T46">
        <v>0</v>
      </c>
      <c r="V46">
        <v>0</v>
      </c>
      <c r="Y46" s="4">
        <v>43886</v>
      </c>
      <c r="Z46" s="3">
        <v>0.98487268518518523</v>
      </c>
      <c r="AB46">
        <v>1</v>
      </c>
      <c r="AD46" s="7">
        <f t="shared" si="6"/>
        <v>9.2088905900350504</v>
      </c>
      <c r="AE46" s="7">
        <f t="shared" si="7"/>
        <v>13.550488333079151</v>
      </c>
      <c r="AF46" s="7">
        <f t="shared" si="8"/>
        <v>4.3415977430441011</v>
      </c>
      <c r="AG46" s="7">
        <f t="shared" si="9"/>
        <v>1.4261865796556272</v>
      </c>
    </row>
    <row r="47" spans="1:58" x14ac:dyDescent="0.35">
      <c r="A47">
        <v>36</v>
      </c>
      <c r="B47">
        <v>20</v>
      </c>
      <c r="C47" t="s">
        <v>225</v>
      </c>
      <c r="D47" t="s">
        <v>24</v>
      </c>
      <c r="E47" t="s">
        <v>66</v>
      </c>
      <c r="G47">
        <v>0.5</v>
      </c>
      <c r="H47">
        <v>0.5</v>
      </c>
      <c r="I47">
        <v>4392</v>
      </c>
      <c r="J47">
        <v>8264</v>
      </c>
      <c r="L47">
        <v>9555</v>
      </c>
      <c r="M47">
        <v>4.899</v>
      </c>
      <c r="N47">
        <v>9.0579999999999998</v>
      </c>
      <c r="O47">
        <v>4.1589999999999998</v>
      </c>
      <c r="Q47">
        <v>1.036</v>
      </c>
      <c r="R47">
        <v>1</v>
      </c>
      <c r="S47">
        <v>0</v>
      </c>
      <c r="T47">
        <v>0</v>
      </c>
      <c r="V47">
        <v>0</v>
      </c>
      <c r="Y47" s="4">
        <v>43886</v>
      </c>
      <c r="Z47" s="3">
        <v>0.99565972222222221</v>
      </c>
      <c r="AB47">
        <v>1</v>
      </c>
      <c r="AD47" s="7">
        <f t="shared" si="6"/>
        <v>5.4983507081035894</v>
      </c>
      <c r="AE47" s="7">
        <f t="shared" si="7"/>
        <v>8.0962812386202003</v>
      </c>
      <c r="AF47" s="7">
        <f t="shared" si="8"/>
        <v>2.5979305305166109</v>
      </c>
      <c r="AG47" s="7">
        <f t="shared" si="9"/>
        <v>0.86681021699569849</v>
      </c>
      <c r="AJ47">
        <f>ABS(100*(AD47-AD48)/(AVERAGE(AD47:AD48)))</f>
        <v>1.166765377095353</v>
      </c>
      <c r="AK47">
        <f>ABS(100*((AVERAGE(AD47:AD48)-AVERAGE(AD33:AD34))/(AVERAGE(AD33:AD34,AD47:AD48))))</f>
        <v>2.630780660804164</v>
      </c>
      <c r="AO47">
        <f>ABS(100*(AE47-AE48)/(AVERAGE(AE47:AE48)))</f>
        <v>2.3091361033274671</v>
      </c>
      <c r="AP47">
        <f>ABS(100*((AVERAGE(AE47:AE48)-AVERAGE(AE33:AE34))/(AVERAGE(AE33:AE34,AE47:AE48))))</f>
        <v>1.4409680918629877</v>
      </c>
      <c r="AT47">
        <f>ABS(100*(AF47-AF48)/(AVERAGE(AF47:AF48)))</f>
        <v>4.7701977148403429</v>
      </c>
      <c r="AU47">
        <f>ABS(100*((AVERAGE(AF47:AF48)-AVERAGE(AF33:AF34))/(AVERAGE(AF33:AF34,AF47:AF48))))</f>
        <v>1.0754164746188404</v>
      </c>
      <c r="AY47">
        <f>ABS(100*(AG47-AG48)/(AVERAGE(AG47:AG48)))</f>
        <v>3.5043303179034648</v>
      </c>
      <c r="AZ47">
        <f>ABS(100*((AVERAGE(AG47:AG48)-AVERAGE(AG33:AG34))/(AVERAGE(AG33:AG34,AG47:AG48))))</f>
        <v>8.6492769183690843</v>
      </c>
      <c r="BC47" s="7">
        <f>AVERAGE(AD47:AD48)</f>
        <v>5.4664603248918429</v>
      </c>
      <c r="BD47" s="7">
        <f>AVERAGE(AE47:AE48)</f>
        <v>8.0038711000032166</v>
      </c>
      <c r="BE47" s="7">
        <f>AVERAGE(AF47:AF48)</f>
        <v>2.5374107751113733</v>
      </c>
      <c r="BF47" s="7">
        <f>AVERAGE(AG47:AG48)</f>
        <v>0.85188380575648137</v>
      </c>
    </row>
    <row r="48" spans="1:58" x14ac:dyDescent="0.35">
      <c r="A48">
        <v>37</v>
      </c>
      <c r="B48">
        <v>20</v>
      </c>
      <c r="C48" t="s">
        <v>225</v>
      </c>
      <c r="D48" t="s">
        <v>24</v>
      </c>
      <c r="E48" t="s">
        <v>66</v>
      </c>
      <c r="G48">
        <v>0.5</v>
      </c>
      <c r="H48">
        <v>0.5</v>
      </c>
      <c r="I48">
        <v>4341</v>
      </c>
      <c r="J48">
        <v>8080</v>
      </c>
      <c r="L48">
        <v>9227</v>
      </c>
      <c r="M48">
        <v>4.8440000000000003</v>
      </c>
      <c r="N48">
        <v>8.859</v>
      </c>
      <c r="O48">
        <v>4.016</v>
      </c>
      <c r="Q48">
        <v>1.004</v>
      </c>
      <c r="R48">
        <v>1</v>
      </c>
      <c r="S48">
        <v>0</v>
      </c>
      <c r="T48">
        <v>0</v>
      </c>
      <c r="V48">
        <v>0</v>
      </c>
      <c r="Y48" s="4">
        <v>43887</v>
      </c>
      <c r="Z48" s="3">
        <v>1.8518518518518517E-3</v>
      </c>
      <c r="AB48">
        <v>1</v>
      </c>
      <c r="AD48" s="7">
        <f t="shared" si="6"/>
        <v>5.4345699416800972</v>
      </c>
      <c r="AE48" s="7">
        <f t="shared" si="7"/>
        <v>7.9114609613862328</v>
      </c>
      <c r="AF48" s="7">
        <f t="shared" si="8"/>
        <v>2.4768910197061356</v>
      </c>
      <c r="AG48" s="7">
        <f t="shared" si="9"/>
        <v>0.83695739451726425</v>
      </c>
    </row>
    <row r="49" spans="1:58" x14ac:dyDescent="0.35">
      <c r="A49">
        <v>38</v>
      </c>
      <c r="B49">
        <v>2</v>
      </c>
      <c r="D49" t="s">
        <v>46</v>
      </c>
      <c r="Y49" s="4">
        <v>43887</v>
      </c>
      <c r="Z49" s="3">
        <v>6.1342592592592594E-3</v>
      </c>
      <c r="AB49">
        <v>1</v>
      </c>
      <c r="AD49" s="7" t="e">
        <f t="shared" si="6"/>
        <v>#DIV/0!</v>
      </c>
      <c r="AE49" s="7" t="e">
        <f t="shared" si="7"/>
        <v>#DIV/0!</v>
      </c>
      <c r="AF49" s="7" t="e">
        <f t="shared" si="8"/>
        <v>#DIV/0!</v>
      </c>
      <c r="AG49" s="7" t="e">
        <f t="shared" si="9"/>
        <v>#DIV/0!</v>
      </c>
    </row>
    <row r="50" spans="1:58" x14ac:dyDescent="0.35">
      <c r="A50">
        <v>39</v>
      </c>
      <c r="B50">
        <v>3</v>
      </c>
      <c r="C50" t="s">
        <v>44</v>
      </c>
      <c r="D50" t="s">
        <v>24</v>
      </c>
      <c r="E50" t="s">
        <v>66</v>
      </c>
      <c r="G50">
        <v>0.5</v>
      </c>
      <c r="H50">
        <v>0.5</v>
      </c>
      <c r="I50">
        <v>32</v>
      </c>
      <c r="J50">
        <v>323</v>
      </c>
      <c r="L50">
        <v>131</v>
      </c>
      <c r="M50">
        <v>3.9E-2</v>
      </c>
      <c r="N50">
        <v>0.35899999999999999</v>
      </c>
      <c r="O50">
        <v>0.32</v>
      </c>
      <c r="Q50">
        <v>1.2999999999999999E-2</v>
      </c>
      <c r="R50">
        <v>1</v>
      </c>
      <c r="S50">
        <v>0</v>
      </c>
      <c r="T50">
        <v>0</v>
      </c>
      <c r="V50">
        <v>0</v>
      </c>
      <c r="Y50" s="4">
        <v>43887</v>
      </c>
      <c r="Z50" s="3">
        <v>1.5879629629629629E-2</v>
      </c>
      <c r="AB50">
        <v>1</v>
      </c>
      <c r="AD50" s="7">
        <f t="shared" si="6"/>
        <v>4.5720480526517851E-2</v>
      </c>
      <c r="AE50" s="7">
        <f t="shared" si="7"/>
        <v>0.11988003473465178</v>
      </c>
      <c r="AF50" s="7">
        <f t="shared" si="8"/>
        <v>7.4159554208133929E-2</v>
      </c>
      <c r="AG50" s="7">
        <f t="shared" si="9"/>
        <v>9.0876589567841226E-3</v>
      </c>
    </row>
    <row r="51" spans="1:58" x14ac:dyDescent="0.35">
      <c r="A51">
        <v>40</v>
      </c>
      <c r="B51">
        <v>3</v>
      </c>
      <c r="C51" t="s">
        <v>44</v>
      </c>
      <c r="D51" t="s">
        <v>24</v>
      </c>
      <c r="E51" t="s">
        <v>66</v>
      </c>
      <c r="G51">
        <v>0.5</v>
      </c>
      <c r="H51">
        <v>0.5</v>
      </c>
      <c r="I51">
        <v>55</v>
      </c>
      <c r="J51">
        <v>352</v>
      </c>
      <c r="L51">
        <v>152</v>
      </c>
      <c r="M51">
        <v>6.7000000000000004E-2</v>
      </c>
      <c r="N51">
        <v>0.39100000000000001</v>
      </c>
      <c r="O51">
        <v>0.32400000000000001</v>
      </c>
      <c r="Q51">
        <v>1.6E-2</v>
      </c>
      <c r="R51">
        <v>1</v>
      </c>
      <c r="S51">
        <v>0</v>
      </c>
      <c r="T51">
        <v>0</v>
      </c>
      <c r="V51">
        <v>0</v>
      </c>
      <c r="Y51" s="4">
        <v>43887</v>
      </c>
      <c r="Z51" s="3">
        <v>2.1284722222222222E-2</v>
      </c>
      <c r="AB51">
        <v>1</v>
      </c>
      <c r="AD51" s="7">
        <f t="shared" si="6"/>
        <v>7.4484355580250114E-2</v>
      </c>
      <c r="AE51" s="7">
        <f t="shared" si="7"/>
        <v>0.14900931755957067</v>
      </c>
      <c r="AF51" s="7">
        <f t="shared" si="8"/>
        <v>7.4524961979320556E-2</v>
      </c>
      <c r="AG51" s="7">
        <f t="shared" si="9"/>
        <v>1.0998967713025335E-2</v>
      </c>
    </row>
    <row r="52" spans="1:58" x14ac:dyDescent="0.35">
      <c r="A52">
        <v>41</v>
      </c>
      <c r="B52">
        <v>1</v>
      </c>
      <c r="C52" t="s">
        <v>45</v>
      </c>
      <c r="D52" t="s">
        <v>24</v>
      </c>
      <c r="E52" t="s">
        <v>66</v>
      </c>
      <c r="G52">
        <v>0.5</v>
      </c>
      <c r="H52">
        <v>0.5</v>
      </c>
      <c r="I52">
        <v>5485</v>
      </c>
      <c r="J52">
        <v>7843</v>
      </c>
      <c r="L52">
        <v>13473</v>
      </c>
      <c r="M52">
        <v>6.0890000000000004</v>
      </c>
      <c r="N52">
        <v>8.6039999999999992</v>
      </c>
      <c r="O52">
        <v>2.5150000000000001</v>
      </c>
      <c r="Q52">
        <v>1.3979999999999999</v>
      </c>
      <c r="R52">
        <v>1</v>
      </c>
      <c r="S52">
        <v>0</v>
      </c>
      <c r="T52">
        <v>0</v>
      </c>
      <c r="V52">
        <v>0</v>
      </c>
      <c r="Y52" s="4">
        <v>43887</v>
      </c>
      <c r="Z52" s="3">
        <v>3.1805555555555552E-2</v>
      </c>
      <c r="AB52">
        <v>1</v>
      </c>
      <c r="AD52" s="7">
        <f t="shared" si="6"/>
        <v>6.865260074787475</v>
      </c>
      <c r="AE52" s="7">
        <f t="shared" si="7"/>
        <v>7.6734044086446547</v>
      </c>
      <c r="AF52" s="7">
        <f t="shared" si="8"/>
        <v>0.80814433385717965</v>
      </c>
      <c r="AG52" s="7">
        <f t="shared" si="9"/>
        <v>1.2234058220887021</v>
      </c>
      <c r="AJ52">
        <f>ABS(100*(AD52-AD53)/(AVERAGE(AD52:AD53)))</f>
        <v>1.4467700543609487</v>
      </c>
      <c r="AO52">
        <f>ABS(100*(AE52-AE53)/(AVERAGE(AE52:AE53)))</f>
        <v>1.1850918638451269</v>
      </c>
      <c r="AT52">
        <f>ABS(100*(AF52-AF53)/(AVERAGE(AF52:AF53)))</f>
        <v>26.714020170102035</v>
      </c>
      <c r="AY52">
        <f>ABS(100*(AG52-AG53)/(AVERAGE(AG52:AG53)))</f>
        <v>1.6501837993029782</v>
      </c>
      <c r="BC52" s="7">
        <f>AVERAGE(AD52:AD53)</f>
        <v>6.9152842053157055</v>
      </c>
      <c r="BD52" s="7">
        <f>AVERAGE(AE52:AE53)</f>
        <v>7.6282037973646082</v>
      </c>
      <c r="BE52" s="7">
        <f>AVERAGE(AF52:AF53)</f>
        <v>0.71291959204890309</v>
      </c>
      <c r="BF52" s="7">
        <f>AVERAGE(AG52:AG53)</f>
        <v>1.2133942047941053</v>
      </c>
    </row>
    <row r="53" spans="1:58" x14ac:dyDescent="0.35">
      <c r="A53">
        <v>42</v>
      </c>
      <c r="B53">
        <v>1</v>
      </c>
      <c r="C53" t="s">
        <v>45</v>
      </c>
      <c r="D53" t="s">
        <v>24</v>
      </c>
      <c r="E53" t="s">
        <v>66</v>
      </c>
      <c r="G53">
        <v>0.5</v>
      </c>
      <c r="H53">
        <v>0.5</v>
      </c>
      <c r="I53">
        <v>5565</v>
      </c>
      <c r="J53">
        <v>7753</v>
      </c>
      <c r="L53">
        <v>13253</v>
      </c>
      <c r="M53">
        <v>6.1760000000000002</v>
      </c>
      <c r="N53">
        <v>8.5060000000000002</v>
      </c>
      <c r="O53">
        <v>2.33</v>
      </c>
      <c r="Q53">
        <v>1.379</v>
      </c>
      <c r="R53">
        <v>1</v>
      </c>
      <c r="S53">
        <v>0</v>
      </c>
      <c r="T53">
        <v>0</v>
      </c>
      <c r="V53">
        <v>0</v>
      </c>
      <c r="Y53" s="4">
        <v>43887</v>
      </c>
      <c r="Z53" s="3">
        <v>3.7974537037037036E-2</v>
      </c>
      <c r="AB53">
        <v>1</v>
      </c>
      <c r="AD53" s="7">
        <f t="shared" si="6"/>
        <v>6.9653083358439352</v>
      </c>
      <c r="AE53" s="7">
        <f t="shared" si="7"/>
        <v>7.5830031860845617</v>
      </c>
      <c r="AF53" s="7">
        <f t="shared" si="8"/>
        <v>0.61769485024062654</v>
      </c>
      <c r="AG53" s="7">
        <f t="shared" si="9"/>
        <v>1.2033825874995085</v>
      </c>
    </row>
    <row r="54" spans="1:58" x14ac:dyDescent="0.35">
      <c r="A54">
        <v>43</v>
      </c>
      <c r="B54">
        <v>4</v>
      </c>
      <c r="C54" t="s">
        <v>106</v>
      </c>
      <c r="D54" t="s">
        <v>24</v>
      </c>
      <c r="E54" t="s">
        <v>66</v>
      </c>
      <c r="G54">
        <v>0.5</v>
      </c>
      <c r="H54">
        <v>0.5</v>
      </c>
      <c r="I54">
        <v>4730</v>
      </c>
      <c r="J54">
        <v>10685</v>
      </c>
      <c r="L54">
        <v>5500</v>
      </c>
      <c r="M54">
        <v>5.2670000000000003</v>
      </c>
      <c r="N54">
        <v>11.654</v>
      </c>
      <c r="O54">
        <v>6.3869999999999996</v>
      </c>
      <c r="Q54">
        <v>0.61899999999999999</v>
      </c>
      <c r="R54">
        <v>1</v>
      </c>
      <c r="S54">
        <v>0</v>
      </c>
      <c r="T54">
        <v>0</v>
      </c>
      <c r="V54">
        <v>0</v>
      </c>
      <c r="Y54" s="4">
        <v>43887</v>
      </c>
      <c r="Z54" s="3">
        <v>4.8888888888888891E-2</v>
      </c>
      <c r="AB54">
        <v>1</v>
      </c>
      <c r="AD54" s="7">
        <f t="shared" si="6"/>
        <v>5.9210546110671336</v>
      </c>
      <c r="AE54" s="7">
        <f t="shared" si="7"/>
        <v>10.528074125486706</v>
      </c>
      <c r="AF54" s="7">
        <f t="shared" si="8"/>
        <v>4.607019514419572</v>
      </c>
      <c r="AG54" s="7">
        <f t="shared" si="9"/>
        <v>0.4977455976357878</v>
      </c>
      <c r="AI54">
        <f>ABS(100*(AVERAGE(AD54:AD55)-5)/5)</f>
        <v>18.358562058182386</v>
      </c>
      <c r="AJ54">
        <f>ABS(100*(AD54-AD55)/(AVERAGE(AD54:AD55)))</f>
        <v>0.10566225556127914</v>
      </c>
      <c r="AN54">
        <f>ABS(100*(AVERAGE(AE54:AE55)-10)/10)</f>
        <v>5.4816328605561537</v>
      </c>
      <c r="AO54">
        <f>ABS(100*(AE54-AE55)/(AVERAGE(AE54:AE55)))</f>
        <v>0.38090348099686833</v>
      </c>
      <c r="AS54">
        <f>ABS(100*(AVERAGE(AF54:AF55)-5)/5)</f>
        <v>7.3952963370700786</v>
      </c>
      <c r="AT54">
        <f>ABS(100*(AF54-AF55)/(AVERAGE(AF54:AF55)))</f>
        <v>1.0027857250718628</v>
      </c>
      <c r="AX54">
        <f>ABS(100*(AVERAGE(AG54:AG55)-0.5)/0.5)</f>
        <v>0.96966427810789568</v>
      </c>
      <c r="AY54">
        <f>ABS(100*(AG54-AG55)/(AVERAGE(AG54:AG55)))</f>
        <v>1.0477270454224574</v>
      </c>
      <c r="BC54" s="7">
        <f>AVERAGE(AD54:AD55)</f>
        <v>5.9179281029091193</v>
      </c>
      <c r="BD54" s="7">
        <f>AVERAGE(AE54:AE55)</f>
        <v>10.548163286055615</v>
      </c>
      <c r="BE54" s="7">
        <f>AVERAGE(AF54:AF55)</f>
        <v>4.6302351831464961</v>
      </c>
      <c r="BF54" s="7">
        <f>AVERAGE(AG54:AG55)</f>
        <v>0.49515167860946052</v>
      </c>
    </row>
    <row r="55" spans="1:58" x14ac:dyDescent="0.35">
      <c r="A55">
        <v>44</v>
      </c>
      <c r="B55">
        <v>4</v>
      </c>
      <c r="C55" t="s">
        <v>106</v>
      </c>
      <c r="D55" t="s">
        <v>24</v>
      </c>
      <c r="E55" t="s">
        <v>66</v>
      </c>
      <c r="G55">
        <v>0.5</v>
      </c>
      <c r="H55">
        <v>0.5</v>
      </c>
      <c r="I55">
        <v>4725</v>
      </c>
      <c r="J55">
        <v>10725</v>
      </c>
      <c r="L55">
        <v>5443</v>
      </c>
      <c r="M55">
        <v>5.2619999999999996</v>
      </c>
      <c r="N55">
        <v>11.696</v>
      </c>
      <c r="O55">
        <v>6.4340000000000002</v>
      </c>
      <c r="Q55">
        <v>0.61299999999999999</v>
      </c>
      <c r="R55">
        <v>1</v>
      </c>
      <c r="S55">
        <v>0</v>
      </c>
      <c r="T55">
        <v>0</v>
      </c>
      <c r="V55">
        <v>0</v>
      </c>
      <c r="Y55" s="4">
        <v>43887</v>
      </c>
      <c r="Z55" s="3">
        <v>5.5254629629629626E-2</v>
      </c>
      <c r="AB55">
        <v>1</v>
      </c>
      <c r="AD55" s="7">
        <f t="shared" si="6"/>
        <v>5.914801594751105</v>
      </c>
      <c r="AE55" s="7">
        <f t="shared" si="7"/>
        <v>10.568252446624525</v>
      </c>
      <c r="AF55" s="7">
        <f t="shared" si="8"/>
        <v>4.6534508518734201</v>
      </c>
      <c r="AG55" s="7">
        <f t="shared" si="9"/>
        <v>0.49255775958313319</v>
      </c>
    </row>
    <row r="56" spans="1:58" x14ac:dyDescent="0.35">
      <c r="A56">
        <v>45</v>
      </c>
      <c r="B56">
        <v>2</v>
      </c>
      <c r="D56" t="s">
        <v>46</v>
      </c>
      <c r="Y56" s="4">
        <v>43887</v>
      </c>
      <c r="Z56" s="3">
        <v>5.966435185185185E-2</v>
      </c>
      <c r="AB56">
        <v>1</v>
      </c>
      <c r="AD56" s="7" t="e">
        <f t="shared" si="6"/>
        <v>#DIV/0!</v>
      </c>
      <c r="AE56" s="7" t="e">
        <f t="shared" si="7"/>
        <v>#DIV/0!</v>
      </c>
      <c r="AF56" s="7" t="e">
        <f t="shared" si="8"/>
        <v>#DIV/0!</v>
      </c>
      <c r="AG56" s="7" t="e">
        <f t="shared" si="9"/>
        <v>#DIV/0!</v>
      </c>
    </row>
    <row r="57" spans="1:58" x14ac:dyDescent="0.35">
      <c r="A57">
        <v>46</v>
      </c>
      <c r="B57">
        <v>21</v>
      </c>
      <c r="C57" t="s">
        <v>226</v>
      </c>
      <c r="D57" t="s">
        <v>24</v>
      </c>
      <c r="E57" t="s">
        <v>66</v>
      </c>
      <c r="G57">
        <v>0.5</v>
      </c>
      <c r="H57">
        <v>0.5</v>
      </c>
      <c r="I57">
        <v>1554</v>
      </c>
      <c r="J57">
        <v>3020</v>
      </c>
      <c r="L57">
        <v>658</v>
      </c>
      <c r="M57">
        <v>1.8029999999999999</v>
      </c>
      <c r="N57">
        <v>3.3450000000000002</v>
      </c>
      <c r="O57">
        <v>1.542</v>
      </c>
      <c r="Q57">
        <v>6.7000000000000004E-2</v>
      </c>
      <c r="R57">
        <v>1</v>
      </c>
      <c r="S57">
        <v>0</v>
      </c>
      <c r="T57">
        <v>0</v>
      </c>
      <c r="V57">
        <v>0</v>
      </c>
      <c r="Y57" s="4">
        <v>43887</v>
      </c>
      <c r="Z57" s="3">
        <v>6.9918981481481471E-2</v>
      </c>
      <c r="AB57">
        <v>1</v>
      </c>
      <c r="AD57" s="7">
        <f t="shared" si="6"/>
        <v>1.9491386471256702</v>
      </c>
      <c r="AE57" s="7">
        <f t="shared" si="7"/>
        <v>2.8289033374521084</v>
      </c>
      <c r="AF57" s="7">
        <f t="shared" si="8"/>
        <v>0.87976469032643823</v>
      </c>
      <c r="AG57" s="7">
        <f t="shared" si="9"/>
        <v>5.7052407268170784E-2</v>
      </c>
      <c r="AJ57">
        <f>ABS(100*(AD57-AD58)/(AVERAGE(AD57:AD58)))</f>
        <v>2.2834544041179532</v>
      </c>
      <c r="AO57">
        <f>ABS(100*(AE57-AE58)/(AVERAGE(AE57:AE58)))</f>
        <v>0.91893963562186398</v>
      </c>
      <c r="AT57">
        <f>ABS(100*(AF57-AF58)/(AVERAGE(AF57:AF58)))</f>
        <v>2.1723029655403772</v>
      </c>
      <c r="AY57">
        <f>ABS(100*(AG57-AG58)/(AVERAGE(AG57:AG58)))</f>
        <v>3.6030489521450852</v>
      </c>
      <c r="BC57" s="7">
        <f>AVERAGE(AD57:AD58)</f>
        <v>1.9716495058633736</v>
      </c>
      <c r="BD57" s="7">
        <f>AVERAGE(AE57:AE58)</f>
        <v>2.8419612918218995</v>
      </c>
      <c r="BE57" s="7">
        <f>AVERAGE(AF57:AF58)</f>
        <v>0.87031178595852599</v>
      </c>
      <c r="BF57" s="7">
        <f>AVERAGE(AG57:AG58)</f>
        <v>5.8099076348969547E-2</v>
      </c>
    </row>
    <row r="58" spans="1:58" x14ac:dyDescent="0.35">
      <c r="A58">
        <v>47</v>
      </c>
      <c r="B58">
        <v>21</v>
      </c>
      <c r="C58" t="s">
        <v>226</v>
      </c>
      <c r="D58" t="s">
        <v>24</v>
      </c>
      <c r="E58" t="s">
        <v>66</v>
      </c>
      <c r="G58">
        <v>0.5</v>
      </c>
      <c r="H58">
        <v>0.5</v>
      </c>
      <c r="I58">
        <v>1590</v>
      </c>
      <c r="J58">
        <v>3046</v>
      </c>
      <c r="L58">
        <v>681</v>
      </c>
      <c r="M58">
        <v>1.8420000000000001</v>
      </c>
      <c r="N58">
        <v>3.3740000000000001</v>
      </c>
      <c r="O58">
        <v>1.532</v>
      </c>
      <c r="Q58">
        <v>7.0000000000000007E-2</v>
      </c>
      <c r="R58">
        <v>1</v>
      </c>
      <c r="S58">
        <v>0</v>
      </c>
      <c r="T58">
        <v>0</v>
      </c>
      <c r="V58">
        <v>0</v>
      </c>
      <c r="Y58" s="4">
        <v>43887</v>
      </c>
      <c r="Z58" s="3">
        <v>7.5972222222222219E-2</v>
      </c>
      <c r="AB58">
        <v>1</v>
      </c>
      <c r="AD58" s="7">
        <f t="shared" si="6"/>
        <v>1.9941603646010773</v>
      </c>
      <c r="AE58" s="7">
        <f t="shared" si="7"/>
        <v>2.855019246191691</v>
      </c>
      <c r="AF58" s="7">
        <f t="shared" si="8"/>
        <v>0.86085888159061374</v>
      </c>
      <c r="AG58" s="7">
        <f t="shared" si="9"/>
        <v>5.9145745429768304E-2</v>
      </c>
    </row>
    <row r="59" spans="1:58" x14ac:dyDescent="0.35">
      <c r="A59">
        <v>48</v>
      </c>
      <c r="B59">
        <v>22</v>
      </c>
      <c r="C59" t="s">
        <v>227</v>
      </c>
      <c r="D59" t="s">
        <v>24</v>
      </c>
      <c r="E59" t="s">
        <v>66</v>
      </c>
      <c r="G59">
        <v>0.5</v>
      </c>
      <c r="H59">
        <v>0.5</v>
      </c>
      <c r="I59">
        <v>2645</v>
      </c>
      <c r="J59">
        <v>4495</v>
      </c>
      <c r="L59">
        <v>1130</v>
      </c>
      <c r="M59">
        <v>2.9940000000000002</v>
      </c>
      <c r="N59">
        <v>4.9649999999999999</v>
      </c>
      <c r="O59">
        <v>1.9710000000000001</v>
      </c>
      <c r="Q59">
        <v>0.12</v>
      </c>
      <c r="R59">
        <v>1</v>
      </c>
      <c r="S59">
        <v>0</v>
      </c>
      <c r="T59">
        <v>0</v>
      </c>
      <c r="V59">
        <v>0</v>
      </c>
      <c r="Y59" s="4">
        <v>43887</v>
      </c>
      <c r="Z59" s="3">
        <v>8.637731481481481E-2</v>
      </c>
      <c r="AB59">
        <v>1</v>
      </c>
      <c r="AD59" s="7">
        <f t="shared" si="6"/>
        <v>3.3135468072831435</v>
      </c>
      <c r="AE59" s="7">
        <f t="shared" si="7"/>
        <v>4.3104789294091903</v>
      </c>
      <c r="AF59" s="7">
        <f t="shared" si="8"/>
        <v>0.99693212212604676</v>
      </c>
      <c r="AG59" s="7">
        <f t="shared" si="9"/>
        <v>0.10001134693225902</v>
      </c>
      <c r="AJ59">
        <f>ABS(100*(AD59-AD60)/(AVERAGE(AD59:AD60)))</f>
        <v>0.30239358804109473</v>
      </c>
      <c r="AO59">
        <f>ABS(100*(AE59-AE60)/(AVERAGE(AE59:AE60)))</f>
        <v>0.37353957889898681</v>
      </c>
      <c r="AT59">
        <f>ABS(100*(AF59-AF60)/(AVERAGE(AF59:AF60)))</f>
        <v>0.61037420675155507</v>
      </c>
      <c r="AY59">
        <f>ABS(100*(AG59-AG60)/(AVERAGE(AG59:AG60)))</f>
        <v>4.0130262766272171</v>
      </c>
      <c r="BC59" s="7">
        <f>AVERAGE(AD59:AD60)</f>
        <v>3.3085443942303208</v>
      </c>
      <c r="BD59" s="7">
        <f>AVERAGE(AE59:AE60)</f>
        <v>4.3024432651816262</v>
      </c>
      <c r="BE59" s="7">
        <f>AVERAGE(AF59:AF60)</f>
        <v>0.99389887095130591</v>
      </c>
      <c r="BF59" s="7">
        <f>AVERAGE(AG59:AG60)</f>
        <v>0.10205917774251747</v>
      </c>
    </row>
    <row r="60" spans="1:58" x14ac:dyDescent="0.35">
      <c r="A60">
        <v>49</v>
      </c>
      <c r="B60">
        <v>22</v>
      </c>
      <c r="C60" t="s">
        <v>227</v>
      </c>
      <c r="D60" t="s">
        <v>24</v>
      </c>
      <c r="E60" t="s">
        <v>66</v>
      </c>
      <c r="G60">
        <v>0.5</v>
      </c>
      <c r="H60">
        <v>0.5</v>
      </c>
      <c r="I60">
        <v>2637</v>
      </c>
      <c r="J60">
        <v>4479</v>
      </c>
      <c r="L60">
        <v>1175</v>
      </c>
      <c r="M60">
        <v>2.9860000000000002</v>
      </c>
      <c r="N60">
        <v>4.9470000000000001</v>
      </c>
      <c r="O60">
        <v>1.9610000000000001</v>
      </c>
      <c r="Q60">
        <v>0.126</v>
      </c>
      <c r="R60">
        <v>1</v>
      </c>
      <c r="S60">
        <v>0</v>
      </c>
      <c r="T60">
        <v>0</v>
      </c>
      <c r="V60">
        <v>0</v>
      </c>
      <c r="Y60" s="4">
        <v>43887</v>
      </c>
      <c r="Z60" s="3">
        <v>9.2430555555555557E-2</v>
      </c>
      <c r="AB60">
        <v>1</v>
      </c>
      <c r="AD60" s="7">
        <f t="shared" si="6"/>
        <v>3.303541981177498</v>
      </c>
      <c r="AE60" s="7">
        <f t="shared" si="7"/>
        <v>4.294407600954063</v>
      </c>
      <c r="AF60" s="7">
        <f t="shared" si="8"/>
        <v>0.99086561977656507</v>
      </c>
      <c r="AG60" s="7">
        <f t="shared" si="9"/>
        <v>0.10410700855277592</v>
      </c>
    </row>
    <row r="61" spans="1:58" x14ac:dyDescent="0.35">
      <c r="A61">
        <v>50</v>
      </c>
      <c r="B61">
        <v>23</v>
      </c>
      <c r="C61" t="s">
        <v>228</v>
      </c>
      <c r="D61" t="s">
        <v>24</v>
      </c>
      <c r="E61" t="s">
        <v>66</v>
      </c>
      <c r="G61">
        <v>0.5</v>
      </c>
      <c r="H61">
        <v>0.5</v>
      </c>
      <c r="I61">
        <v>1594</v>
      </c>
      <c r="J61">
        <v>3789</v>
      </c>
      <c r="L61">
        <v>1213</v>
      </c>
      <c r="M61">
        <v>1.847</v>
      </c>
      <c r="N61">
        <v>4.1909999999999998</v>
      </c>
      <c r="O61">
        <v>2.343</v>
      </c>
      <c r="Q61">
        <v>0.13</v>
      </c>
      <c r="R61">
        <v>1</v>
      </c>
      <c r="S61">
        <v>0</v>
      </c>
      <c r="T61">
        <v>0</v>
      </c>
      <c r="V61">
        <v>0</v>
      </c>
      <c r="Y61" s="4">
        <v>43887</v>
      </c>
      <c r="Z61" s="3">
        <v>0.10275462962962963</v>
      </c>
      <c r="AB61">
        <v>1</v>
      </c>
      <c r="AD61" s="7">
        <f t="shared" si="6"/>
        <v>1.9991627776539</v>
      </c>
      <c r="AE61" s="7">
        <f t="shared" si="7"/>
        <v>3.6013315613266825</v>
      </c>
      <c r="AF61" s="7">
        <f t="shared" si="8"/>
        <v>1.6021687836727825</v>
      </c>
      <c r="AG61" s="7">
        <f t="shared" si="9"/>
        <v>0.10756556725454572</v>
      </c>
      <c r="AJ61">
        <f>ABS(100*(AD61-AD62)/(AVERAGE(AD61:AD62)))</f>
        <v>0.1250344828859781</v>
      </c>
      <c r="AO61">
        <f>ABS(100*(AE61-AE62)/(AVERAGE(AE61:AE62)))</f>
        <v>0</v>
      </c>
      <c r="AT61">
        <f>ABS(100*(AF61-AF62)/(AVERAGE(AF61:AF62)))</f>
        <v>0.15623575002263448</v>
      </c>
      <c r="AY61">
        <f>ABS(100*(AG61-AG62)/(AVERAGE(AG61:AG62)))</f>
        <v>0.2541622775523833</v>
      </c>
      <c r="BC61" s="7">
        <f>AVERAGE(AD61:AD62)</f>
        <v>2.0004133809171059</v>
      </c>
      <c r="BD61" s="7">
        <f>AVERAGE(AE61:AE62)</f>
        <v>3.6013315613266825</v>
      </c>
      <c r="BE61" s="7">
        <f>AVERAGE(AF61:AF62)</f>
        <v>1.6009181804095767</v>
      </c>
      <c r="BF61" s="7">
        <f>AVERAGE(AG61:AG62)</f>
        <v>0.1074290452005285</v>
      </c>
    </row>
    <row r="62" spans="1:58" x14ac:dyDescent="0.35">
      <c r="A62">
        <v>51</v>
      </c>
      <c r="B62">
        <v>23</v>
      </c>
      <c r="C62" t="s">
        <v>228</v>
      </c>
      <c r="D62" t="s">
        <v>24</v>
      </c>
      <c r="E62" t="s">
        <v>66</v>
      </c>
      <c r="G62">
        <v>0.5</v>
      </c>
      <c r="H62">
        <v>0.5</v>
      </c>
      <c r="I62">
        <v>1596</v>
      </c>
      <c r="J62">
        <v>3789</v>
      </c>
      <c r="L62">
        <v>1210</v>
      </c>
      <c r="M62">
        <v>1.849</v>
      </c>
      <c r="N62">
        <v>4.1909999999999998</v>
      </c>
      <c r="O62">
        <v>2.3420000000000001</v>
      </c>
      <c r="Q62">
        <v>0.13</v>
      </c>
      <c r="R62">
        <v>1</v>
      </c>
      <c r="S62">
        <v>0</v>
      </c>
      <c r="T62">
        <v>0</v>
      </c>
      <c r="V62">
        <v>0</v>
      </c>
      <c r="Y62" s="4">
        <v>43887</v>
      </c>
      <c r="Z62" s="3">
        <v>0.10886574074074074</v>
      </c>
      <c r="AB62">
        <v>1</v>
      </c>
      <c r="AD62" s="7">
        <f t="shared" si="6"/>
        <v>2.0016639841803117</v>
      </c>
      <c r="AE62" s="7">
        <f t="shared" si="7"/>
        <v>3.6013315613266825</v>
      </c>
      <c r="AF62" s="7">
        <f t="shared" si="8"/>
        <v>1.5996675771463709</v>
      </c>
      <c r="AG62" s="7">
        <f t="shared" si="9"/>
        <v>0.10729252314651128</v>
      </c>
    </row>
    <row r="63" spans="1:58" x14ac:dyDescent="0.35">
      <c r="A63">
        <v>52</v>
      </c>
      <c r="B63">
        <v>24</v>
      </c>
      <c r="C63" t="s">
        <v>229</v>
      </c>
      <c r="D63" t="s">
        <v>24</v>
      </c>
      <c r="E63" t="s">
        <v>66</v>
      </c>
      <c r="G63">
        <v>0.5</v>
      </c>
      <c r="H63">
        <v>0.5</v>
      </c>
      <c r="I63">
        <v>3497</v>
      </c>
      <c r="J63">
        <v>5434</v>
      </c>
      <c r="L63">
        <v>1176</v>
      </c>
      <c r="M63">
        <v>3.9239999999999999</v>
      </c>
      <c r="N63">
        <v>5.99</v>
      </c>
      <c r="O63">
        <v>2.0659999999999998</v>
      </c>
      <c r="Q63">
        <v>0.126</v>
      </c>
      <c r="R63">
        <v>1</v>
      </c>
      <c r="S63">
        <v>0</v>
      </c>
      <c r="T63">
        <v>0</v>
      </c>
      <c r="V63">
        <v>0</v>
      </c>
      <c r="Y63" s="4">
        <v>43887</v>
      </c>
      <c r="Z63" s="3">
        <v>0.11934027777777778</v>
      </c>
      <c r="AB63">
        <v>1</v>
      </c>
      <c r="AD63" s="7">
        <f t="shared" si="6"/>
        <v>4.3790607875344438</v>
      </c>
      <c r="AE63" s="7">
        <f t="shared" si="7"/>
        <v>5.253665018119495</v>
      </c>
      <c r="AF63" s="7">
        <f t="shared" si="8"/>
        <v>0.87460423058505121</v>
      </c>
      <c r="AG63" s="7">
        <f t="shared" si="9"/>
        <v>0.10419802325545406</v>
      </c>
      <c r="AJ63">
        <f>ABS(100*(AD63-AD64)/(AVERAGE(AD63:AD64)))</f>
        <v>1.8446149721474239</v>
      </c>
      <c r="AO63">
        <f>ABS(100*(AE63-AE64)/(AVERAGE(AE63:AE64)))</f>
        <v>1.6496493710482196</v>
      </c>
      <c r="AT63">
        <f>ABS(100*(AF63-AF64)/(AVERAGE(AF63:AF64)))</f>
        <v>17.470876243017468</v>
      </c>
      <c r="AY63">
        <f>ABS(100*(AG63-AG64)/(AVERAGE(AG63:AG64)))</f>
        <v>4.8578927789945867</v>
      </c>
      <c r="BC63" s="7">
        <f>AVERAGE(AD63:AD64)</f>
        <v>4.3390414831118598</v>
      </c>
      <c r="BD63" s="7">
        <f>AVERAGE(AE63:AE64)</f>
        <v>5.2973589423568734</v>
      </c>
      <c r="BE63" s="7">
        <f>AVERAGE(AF63:AF64)</f>
        <v>0.9583174592450141</v>
      </c>
      <c r="BF63" s="7">
        <f>AVERAGE(AG63:AG64)</f>
        <v>0.10679194228178143</v>
      </c>
    </row>
    <row r="64" spans="1:58" x14ac:dyDescent="0.35">
      <c r="A64">
        <v>53</v>
      </c>
      <c r="B64">
        <v>24</v>
      </c>
      <c r="C64" t="s">
        <v>229</v>
      </c>
      <c r="D64" t="s">
        <v>24</v>
      </c>
      <c r="E64" t="s">
        <v>66</v>
      </c>
      <c r="G64">
        <v>0.5</v>
      </c>
      <c r="H64">
        <v>0.5</v>
      </c>
      <c r="I64">
        <v>3433</v>
      </c>
      <c r="J64">
        <v>5521</v>
      </c>
      <c r="L64">
        <v>1233</v>
      </c>
      <c r="M64">
        <v>3.8540000000000001</v>
      </c>
      <c r="N64">
        <v>6.085</v>
      </c>
      <c r="O64">
        <v>2.2309999999999999</v>
      </c>
      <c r="Q64">
        <v>0.13300000000000001</v>
      </c>
      <c r="R64">
        <v>1</v>
      </c>
      <c r="S64">
        <v>0</v>
      </c>
      <c r="T64">
        <v>0</v>
      </c>
      <c r="V64">
        <v>0</v>
      </c>
      <c r="Y64" s="4">
        <v>43887</v>
      </c>
      <c r="Z64" s="3">
        <v>0.12552083333333333</v>
      </c>
      <c r="AB64">
        <v>1</v>
      </c>
      <c r="AD64" s="7">
        <f t="shared" si="6"/>
        <v>4.2990221786892748</v>
      </c>
      <c r="AE64" s="7">
        <f t="shared" si="7"/>
        <v>5.3410528665942518</v>
      </c>
      <c r="AF64" s="7">
        <f t="shared" si="8"/>
        <v>1.042030687904977</v>
      </c>
      <c r="AG64" s="7">
        <f t="shared" si="9"/>
        <v>0.10938586130810879</v>
      </c>
    </row>
    <row r="65" spans="1:58" x14ac:dyDescent="0.35">
      <c r="A65">
        <v>54</v>
      </c>
      <c r="B65">
        <v>25</v>
      </c>
      <c r="C65" t="s">
        <v>230</v>
      </c>
      <c r="D65" t="s">
        <v>24</v>
      </c>
      <c r="E65" t="s">
        <v>66</v>
      </c>
      <c r="G65">
        <v>0.5</v>
      </c>
      <c r="H65">
        <v>0.5</v>
      </c>
      <c r="I65">
        <v>3337</v>
      </c>
      <c r="J65">
        <v>7928</v>
      </c>
      <c r="L65">
        <v>2940</v>
      </c>
      <c r="M65">
        <v>3.75</v>
      </c>
      <c r="N65">
        <v>8.6959999999999997</v>
      </c>
      <c r="O65">
        <v>4.9459999999999997</v>
      </c>
      <c r="Q65">
        <v>0.33300000000000002</v>
      </c>
      <c r="R65">
        <v>1</v>
      </c>
      <c r="S65">
        <v>0</v>
      </c>
      <c r="T65">
        <v>0</v>
      </c>
      <c r="V65">
        <v>0</v>
      </c>
      <c r="Y65" s="4">
        <v>43887</v>
      </c>
      <c r="Z65" s="3">
        <v>0.13621527777777778</v>
      </c>
      <c r="AB65">
        <v>1</v>
      </c>
      <c r="AD65" s="7">
        <f t="shared" si="6"/>
        <v>4.1789642654215227</v>
      </c>
      <c r="AE65" s="7">
        <f t="shared" si="7"/>
        <v>7.7587833410625207</v>
      </c>
      <c r="AF65" s="7">
        <f t="shared" si="8"/>
        <v>3.579819075640998</v>
      </c>
      <c r="AG65" s="7">
        <f t="shared" si="9"/>
        <v>0.26474795877971607</v>
      </c>
      <c r="AJ65">
        <f>ABS(100*(AD65-AD66)/(AVERAGE(AD65:AD66)))</f>
        <v>0.72081623627787805</v>
      </c>
      <c r="AO65">
        <f>ABS(100*(AE65-AE66)/(AVERAGE(AE65:AE66)))</f>
        <v>1.1839881593442385</v>
      </c>
      <c r="AT65">
        <f>ABS(100*(AF65-AF66)/(AVERAGE(AF65:AF66)))</f>
        <v>3.3623609361970428</v>
      </c>
      <c r="AY65">
        <f>ABS(100*(AG65-AG66)/(AVERAGE(AG65:AG66)))</f>
        <v>2.9801734628354959</v>
      </c>
      <c r="BC65" s="7">
        <f>AVERAGE(AD65:AD66)</f>
        <v>4.1639570262630539</v>
      </c>
      <c r="BD65" s="7">
        <f>AVERAGE(AE65:AE66)</f>
        <v>7.8049884103710117</v>
      </c>
      <c r="BE65" s="7">
        <f>AVERAGE(AF65:AF66)</f>
        <v>3.6410313841079582</v>
      </c>
      <c r="BF65" s="7">
        <f>AVERAGE(AG65:AG66)</f>
        <v>0.26875260569755477</v>
      </c>
    </row>
    <row r="66" spans="1:58" x14ac:dyDescent="0.35">
      <c r="A66">
        <v>55</v>
      </c>
      <c r="B66">
        <v>25</v>
      </c>
      <c r="C66" t="s">
        <v>230</v>
      </c>
      <c r="D66" t="s">
        <v>24</v>
      </c>
      <c r="E66" t="s">
        <v>66</v>
      </c>
      <c r="G66">
        <v>0.5</v>
      </c>
      <c r="H66">
        <v>0.5</v>
      </c>
      <c r="I66">
        <v>3313</v>
      </c>
      <c r="J66">
        <v>8020</v>
      </c>
      <c r="L66">
        <v>3028</v>
      </c>
      <c r="M66">
        <v>3.7229999999999999</v>
      </c>
      <c r="N66">
        <v>8.7949999999999999</v>
      </c>
      <c r="O66">
        <v>5.0720000000000001</v>
      </c>
      <c r="Q66">
        <v>0.34300000000000003</v>
      </c>
      <c r="R66">
        <v>1</v>
      </c>
      <c r="S66">
        <v>0</v>
      </c>
      <c r="T66">
        <v>0</v>
      </c>
      <c r="V66">
        <v>0</v>
      </c>
      <c r="Y66" s="4">
        <v>43887</v>
      </c>
      <c r="Z66" s="3">
        <v>0.14256944444444444</v>
      </c>
      <c r="AB66">
        <v>1</v>
      </c>
      <c r="AD66" s="7">
        <f t="shared" si="6"/>
        <v>4.1489497871045851</v>
      </c>
      <c r="AE66" s="7">
        <f t="shared" si="7"/>
        <v>7.8511934796795035</v>
      </c>
      <c r="AF66" s="7">
        <f t="shared" si="8"/>
        <v>3.7022436925749185</v>
      </c>
      <c r="AG66" s="7">
        <f t="shared" si="9"/>
        <v>0.27275725261539352</v>
      </c>
    </row>
    <row r="67" spans="1:58" x14ac:dyDescent="0.35">
      <c r="A67">
        <v>56</v>
      </c>
      <c r="B67">
        <v>26</v>
      </c>
      <c r="C67" t="s">
        <v>231</v>
      </c>
      <c r="D67" t="s">
        <v>24</v>
      </c>
      <c r="E67" t="s">
        <v>66</v>
      </c>
      <c r="G67">
        <v>0.5</v>
      </c>
      <c r="H67">
        <v>0.5</v>
      </c>
      <c r="I67">
        <v>4542</v>
      </c>
      <c r="J67">
        <v>7286</v>
      </c>
      <c r="L67">
        <v>8511</v>
      </c>
      <c r="M67">
        <v>5.0620000000000003</v>
      </c>
      <c r="N67">
        <v>8.0020000000000007</v>
      </c>
      <c r="O67">
        <v>2.94</v>
      </c>
      <c r="Q67">
        <v>0.93300000000000005</v>
      </c>
      <c r="R67">
        <v>1</v>
      </c>
      <c r="S67">
        <v>0</v>
      </c>
      <c r="T67">
        <v>0</v>
      </c>
      <c r="V67">
        <v>0</v>
      </c>
      <c r="Y67" s="4">
        <v>43887</v>
      </c>
      <c r="Z67" s="3">
        <v>0.15317129629629631</v>
      </c>
      <c r="AB67">
        <v>1</v>
      </c>
      <c r="AD67" s="7">
        <f t="shared" si="6"/>
        <v>5.6859411975844525</v>
      </c>
      <c r="AE67" s="7">
        <f t="shared" si="7"/>
        <v>7.1139212868005224</v>
      </c>
      <c r="AF67" s="7">
        <f t="shared" si="8"/>
        <v>1.4279800892160699</v>
      </c>
      <c r="AG67" s="7">
        <f t="shared" si="9"/>
        <v>0.77179086739970681</v>
      </c>
      <c r="AJ67">
        <f>ABS(100*(AD67-AD68)/(AVERAGE(AD67:AD68)))</f>
        <v>1.4622607966435111</v>
      </c>
      <c r="AO67">
        <f>ABS(100*(AE67-AE68)/(AVERAGE(AE67:AE68)))</f>
        <v>2.3029099920250422</v>
      </c>
      <c r="AT67">
        <f>ABS(100*(AF67-AF68)/(AVERAGE(AF67:AF68)))</f>
        <v>15.995911688188999</v>
      </c>
      <c r="AY67">
        <f>ABS(100*(AG67-AG68)/(AVERAGE(AG67:AG68)))</f>
        <v>5.1583414060161488</v>
      </c>
      <c r="BC67" s="7">
        <f>AVERAGE(AD67:AD68)</f>
        <v>5.6446712898986622</v>
      </c>
      <c r="BD67" s="7">
        <f>AVERAGE(AE67:AE68)</f>
        <v>7.196789074147274</v>
      </c>
      <c r="BE67" s="7">
        <f>AVERAGE(AF67:AF68)</f>
        <v>1.5521177842486118</v>
      </c>
      <c r="BF67" s="7">
        <f>AVERAGE(AG67:AG68)</f>
        <v>0.79222366815095202</v>
      </c>
    </row>
    <row r="68" spans="1:58" x14ac:dyDescent="0.35">
      <c r="A68">
        <v>57</v>
      </c>
      <c r="B68">
        <v>26</v>
      </c>
      <c r="C68" t="s">
        <v>231</v>
      </c>
      <c r="D68" t="s">
        <v>24</v>
      </c>
      <c r="E68" t="s">
        <v>66</v>
      </c>
      <c r="G68">
        <v>0.5</v>
      </c>
      <c r="H68">
        <v>0.5</v>
      </c>
      <c r="I68">
        <v>4476</v>
      </c>
      <c r="J68">
        <v>7451</v>
      </c>
      <c r="L68">
        <v>8960</v>
      </c>
      <c r="M68">
        <v>4.9909999999999997</v>
      </c>
      <c r="N68">
        <v>8.18</v>
      </c>
      <c r="O68">
        <v>3.19</v>
      </c>
      <c r="Q68">
        <v>0.97799999999999998</v>
      </c>
      <c r="R68">
        <v>1</v>
      </c>
      <c r="S68">
        <v>0</v>
      </c>
      <c r="T68">
        <v>0</v>
      </c>
      <c r="V68">
        <v>0</v>
      </c>
      <c r="Y68" s="4">
        <v>43887</v>
      </c>
      <c r="Z68" s="3">
        <v>0.15934027777777779</v>
      </c>
      <c r="AB68">
        <v>1</v>
      </c>
      <c r="AD68" s="7">
        <f t="shared" si="6"/>
        <v>5.6034013822128728</v>
      </c>
      <c r="AE68" s="7">
        <f t="shared" si="7"/>
        <v>7.2796568614940265</v>
      </c>
      <c r="AF68" s="7">
        <f t="shared" si="8"/>
        <v>1.6762554792811537</v>
      </c>
      <c r="AG68" s="7">
        <f t="shared" si="9"/>
        <v>0.81265646890219734</v>
      </c>
    </row>
    <row r="69" spans="1:58" x14ac:dyDescent="0.35">
      <c r="A69">
        <v>58</v>
      </c>
      <c r="B69">
        <v>27</v>
      </c>
      <c r="C69" t="s">
        <v>232</v>
      </c>
      <c r="D69" t="s">
        <v>24</v>
      </c>
      <c r="E69" t="s">
        <v>66</v>
      </c>
      <c r="G69">
        <v>0.5</v>
      </c>
      <c r="H69">
        <v>0.5</v>
      </c>
      <c r="I69">
        <v>2600</v>
      </c>
      <c r="J69">
        <v>8341</v>
      </c>
      <c r="L69">
        <v>3986</v>
      </c>
      <c r="M69">
        <v>2.9460000000000002</v>
      </c>
      <c r="N69">
        <v>9.141</v>
      </c>
      <c r="O69">
        <v>6.1950000000000003</v>
      </c>
      <c r="Q69">
        <v>0.45200000000000001</v>
      </c>
      <c r="R69">
        <v>1</v>
      </c>
      <c r="S69">
        <v>0</v>
      </c>
      <c r="T69">
        <v>0</v>
      </c>
      <c r="V69">
        <v>0</v>
      </c>
      <c r="Y69" s="4">
        <v>43887</v>
      </c>
      <c r="Z69" s="3">
        <v>0.1700925925925926</v>
      </c>
      <c r="AB69">
        <v>1</v>
      </c>
      <c r="AD69" s="7">
        <f t="shared" si="6"/>
        <v>3.2572696604388853</v>
      </c>
      <c r="AE69" s="7">
        <f t="shared" si="7"/>
        <v>8.1736245068105031</v>
      </c>
      <c r="AF69" s="7">
        <f t="shared" si="8"/>
        <v>4.9163548463716182</v>
      </c>
      <c r="AG69" s="7">
        <f t="shared" si="9"/>
        <v>0.35994933778106414</v>
      </c>
      <c r="AJ69">
        <f>ABS(100*(AD69-AD70)/(AVERAGE(AD69:AD70)))</f>
        <v>0.53896759985340392</v>
      </c>
      <c r="AO69">
        <f>ABS(100*(AE69-AE70)/(AVERAGE(AE69:AE70)))</f>
        <v>0.72243294057324192</v>
      </c>
      <c r="AT69">
        <f>ABS(100*(AF69-AF70)/(AVERAGE(AF69:AF70)))</f>
        <v>1.549454872707859</v>
      </c>
      <c r="AY69">
        <f>ABS(100*(AG69-AG70)/(AVERAGE(AG69:AG70)))</f>
        <v>0.65526699484420958</v>
      </c>
      <c r="BC69" s="7">
        <f>AVERAGE(AD69:AD70)</f>
        <v>3.2485154375964447</v>
      </c>
      <c r="BD69" s="7">
        <f>AVERAGE(AE69:AE70)</f>
        <v>8.2032560186496433</v>
      </c>
      <c r="BE69" s="7">
        <f>AVERAGE(AF69:AF70)</f>
        <v>4.9547405810531995</v>
      </c>
      <c r="BF69" s="7">
        <f>AVERAGE(AG69:AG70)</f>
        <v>0.3611325289158801</v>
      </c>
    </row>
    <row r="70" spans="1:58" x14ac:dyDescent="0.35">
      <c r="A70">
        <v>59</v>
      </c>
      <c r="B70">
        <v>27</v>
      </c>
      <c r="C70" t="s">
        <v>232</v>
      </c>
      <c r="D70" t="s">
        <v>24</v>
      </c>
      <c r="E70" t="s">
        <v>66</v>
      </c>
      <c r="G70">
        <v>0.5</v>
      </c>
      <c r="H70">
        <v>0.5</v>
      </c>
      <c r="I70">
        <v>2586</v>
      </c>
      <c r="J70">
        <v>8400</v>
      </c>
      <c r="L70">
        <v>4012</v>
      </c>
      <c r="M70">
        <v>2.93</v>
      </c>
      <c r="N70">
        <v>9.2050000000000001</v>
      </c>
      <c r="O70">
        <v>6.2750000000000004</v>
      </c>
      <c r="Q70">
        <v>0.45500000000000002</v>
      </c>
      <c r="R70">
        <v>1</v>
      </c>
      <c r="S70">
        <v>0</v>
      </c>
      <c r="T70">
        <v>0</v>
      </c>
      <c r="V70">
        <v>0</v>
      </c>
      <c r="Y70" s="4">
        <v>43887</v>
      </c>
      <c r="Z70" s="3">
        <v>0.17629629629629628</v>
      </c>
      <c r="AB70">
        <v>1</v>
      </c>
      <c r="AD70" s="7">
        <f t="shared" si="6"/>
        <v>3.2397612147540045</v>
      </c>
      <c r="AE70" s="7">
        <f t="shared" si="7"/>
        <v>8.2328875304887852</v>
      </c>
      <c r="AF70" s="7">
        <f t="shared" si="8"/>
        <v>4.9931263157347807</v>
      </c>
      <c r="AG70" s="7">
        <f t="shared" si="9"/>
        <v>0.36231572005069612</v>
      </c>
    </row>
    <row r="71" spans="1:58" x14ac:dyDescent="0.35">
      <c r="A71">
        <v>60</v>
      </c>
      <c r="B71">
        <v>28</v>
      </c>
      <c r="C71" t="s">
        <v>233</v>
      </c>
      <c r="D71" t="s">
        <v>24</v>
      </c>
      <c r="E71" t="s">
        <v>66</v>
      </c>
      <c r="G71">
        <v>0.5</v>
      </c>
      <c r="H71">
        <v>0.5</v>
      </c>
      <c r="I71">
        <v>4551</v>
      </c>
      <c r="J71">
        <v>7851</v>
      </c>
      <c r="L71">
        <v>11057</v>
      </c>
      <c r="M71">
        <v>5.0720000000000001</v>
      </c>
      <c r="N71">
        <v>8.6129999999999995</v>
      </c>
      <c r="O71">
        <v>3.54</v>
      </c>
      <c r="Q71">
        <v>1.18</v>
      </c>
      <c r="R71">
        <v>1</v>
      </c>
      <c r="S71">
        <v>0</v>
      </c>
      <c r="T71">
        <v>0</v>
      </c>
      <c r="V71">
        <v>0</v>
      </c>
      <c r="Y71" s="4">
        <v>43887</v>
      </c>
      <c r="Z71" s="3">
        <v>0.18693287037037035</v>
      </c>
      <c r="AB71">
        <v>1</v>
      </c>
      <c r="AD71" s="7">
        <f t="shared" si="6"/>
        <v>5.6971966269533043</v>
      </c>
      <c r="AE71" s="7">
        <f t="shared" si="7"/>
        <v>7.6814400728722179</v>
      </c>
      <c r="AF71" s="7">
        <f t="shared" si="8"/>
        <v>1.9842434459189136</v>
      </c>
      <c r="AG71" s="7">
        <f t="shared" si="9"/>
        <v>1.0035143004182843</v>
      </c>
      <c r="AJ71">
        <f>ABS(100*(AD71-AD72)/(AVERAGE(AD71:AD72)))</f>
        <v>0.63861759240261151</v>
      </c>
      <c r="AO71">
        <f>ABS(100*(AE71-AE72)/(AVERAGE(AE71:AE72)))</f>
        <v>2.3817879039408658</v>
      </c>
      <c r="AT71">
        <f>ABS(100*(AF71-AF72)/(AVERAGE(AF71:AF72)))</f>
        <v>7.5594543395945273</v>
      </c>
      <c r="AY71">
        <f>ABS(100*(AG71-AG72)/(AVERAGE(AG71:AG72)))</f>
        <v>2.6186794119268977</v>
      </c>
      <c r="BC71" s="7">
        <f>AVERAGE(AD71:AD72)</f>
        <v>5.6790628796368203</v>
      </c>
      <c r="BD71" s="7">
        <f>AVERAGE(AE71:AE72)</f>
        <v>7.5910388503121249</v>
      </c>
      <c r="BE71" s="7">
        <f>AVERAGE(AF71:AF72)</f>
        <v>1.9119759706753041</v>
      </c>
      <c r="BF71" s="7">
        <f>AVERAGE(AG71:AG72)</f>
        <v>0.99054470528664762</v>
      </c>
    </row>
    <row r="72" spans="1:58" x14ac:dyDescent="0.35">
      <c r="A72">
        <v>61</v>
      </c>
      <c r="B72">
        <v>28</v>
      </c>
      <c r="C72" t="s">
        <v>233</v>
      </c>
      <c r="D72" t="s">
        <v>24</v>
      </c>
      <c r="E72" t="s">
        <v>66</v>
      </c>
      <c r="G72">
        <v>0.5</v>
      </c>
      <c r="H72">
        <v>0.5</v>
      </c>
      <c r="I72">
        <v>4522</v>
      </c>
      <c r="J72">
        <v>7671</v>
      </c>
      <c r="L72">
        <v>10772</v>
      </c>
      <c r="M72">
        <v>5.0410000000000004</v>
      </c>
      <c r="N72">
        <v>8.4179999999999993</v>
      </c>
      <c r="O72">
        <v>3.3769999999999998</v>
      </c>
      <c r="Q72">
        <v>1.153</v>
      </c>
      <c r="R72">
        <v>1</v>
      </c>
      <c r="S72">
        <v>0</v>
      </c>
      <c r="T72">
        <v>0</v>
      </c>
      <c r="V72">
        <v>0</v>
      </c>
      <c r="Y72" s="4">
        <v>43887</v>
      </c>
      <c r="Z72" s="3">
        <v>0.1930787037037037</v>
      </c>
      <c r="AB72">
        <v>1</v>
      </c>
      <c r="AD72" s="7">
        <f t="shared" si="6"/>
        <v>5.6609291323203372</v>
      </c>
      <c r="AE72" s="7">
        <f t="shared" si="7"/>
        <v>7.5006376277520319</v>
      </c>
      <c r="AF72" s="7">
        <f t="shared" si="8"/>
        <v>1.8397084954316947</v>
      </c>
      <c r="AG72" s="7">
        <f t="shared" si="9"/>
        <v>0.97757511015501086</v>
      </c>
    </row>
    <row r="73" spans="1:58" x14ac:dyDescent="0.35">
      <c r="A73">
        <v>62</v>
      </c>
      <c r="B73">
        <v>29</v>
      </c>
      <c r="C73" t="s">
        <v>234</v>
      </c>
      <c r="D73" t="s">
        <v>24</v>
      </c>
      <c r="E73" t="s">
        <v>66</v>
      </c>
      <c r="G73">
        <v>0.5</v>
      </c>
      <c r="H73">
        <v>0.5</v>
      </c>
      <c r="I73">
        <v>3369</v>
      </c>
      <c r="J73">
        <v>8503</v>
      </c>
      <c r="L73">
        <v>3794</v>
      </c>
      <c r="M73">
        <v>3.7839999999999998</v>
      </c>
      <c r="N73">
        <v>9.3149999999999995</v>
      </c>
      <c r="O73">
        <v>5.5309999999999997</v>
      </c>
      <c r="Q73">
        <v>0.43</v>
      </c>
      <c r="R73">
        <v>1</v>
      </c>
      <c r="S73">
        <v>0</v>
      </c>
      <c r="T73">
        <v>0</v>
      </c>
      <c r="V73">
        <v>0</v>
      </c>
      <c r="Y73" s="4">
        <v>43887</v>
      </c>
      <c r="Z73" s="3">
        <v>0.20380787037037038</v>
      </c>
      <c r="AB73">
        <v>1</v>
      </c>
      <c r="AD73" s="7">
        <f t="shared" si="6"/>
        <v>4.2189835698441067</v>
      </c>
      <c r="AE73" s="7">
        <f t="shared" si="7"/>
        <v>8.3363467074186701</v>
      </c>
      <c r="AF73" s="7">
        <f t="shared" si="8"/>
        <v>4.1173631375745634</v>
      </c>
      <c r="AG73" s="7">
        <f t="shared" si="9"/>
        <v>0.34247451486685876</v>
      </c>
      <c r="AJ73">
        <f>ABS(100*(AD73-AD74)/(AVERAGE(AD73:AD74)))</f>
        <v>0.11863948717874499</v>
      </c>
      <c r="AO73">
        <f>ABS(100*(AE73-AE74)/(AVERAGE(AE73:AE74)))</f>
        <v>4.8208174594818111E-2</v>
      </c>
      <c r="AT73">
        <f>ABS(100*(AF73-AF74)/(AVERAGE(AF73:AF74)))</f>
        <v>2.3910041434077423E-2</v>
      </c>
      <c r="AY73">
        <f>ABS(100*(AG73-AG74)/(AVERAGE(AG73:AG74)))</f>
        <v>0.31941668109778465</v>
      </c>
      <c r="BC73" s="7">
        <f>AVERAGE(AD73:AD74)</f>
        <v>4.2164823633176951</v>
      </c>
      <c r="BD73" s="7">
        <f>AVERAGE(AE73:AE74)</f>
        <v>8.3343377913617793</v>
      </c>
      <c r="BE73" s="7">
        <f>AVERAGE(AF73:AF74)</f>
        <v>4.1178554280440842</v>
      </c>
      <c r="BF73" s="7">
        <f>AVERAGE(AG73:AG74)</f>
        <v>0.34192842665078982</v>
      </c>
    </row>
    <row r="74" spans="1:58" x14ac:dyDescent="0.35">
      <c r="A74">
        <v>63</v>
      </c>
      <c r="B74">
        <v>29</v>
      </c>
      <c r="C74" t="s">
        <v>234</v>
      </c>
      <c r="D74" t="s">
        <v>24</v>
      </c>
      <c r="E74" t="s">
        <v>66</v>
      </c>
      <c r="G74">
        <v>0.5</v>
      </c>
      <c r="H74">
        <v>0.5</v>
      </c>
      <c r="I74">
        <v>3365</v>
      </c>
      <c r="J74">
        <v>8499</v>
      </c>
      <c r="L74">
        <v>3782</v>
      </c>
      <c r="M74">
        <v>3.78</v>
      </c>
      <c r="N74">
        <v>9.3109999999999999</v>
      </c>
      <c r="O74">
        <v>5.5309999999999997</v>
      </c>
      <c r="Q74">
        <v>0.42899999999999999</v>
      </c>
      <c r="R74">
        <v>1</v>
      </c>
      <c r="S74">
        <v>0</v>
      </c>
      <c r="T74">
        <v>0</v>
      </c>
      <c r="V74">
        <v>0</v>
      </c>
      <c r="Y74" s="4">
        <v>43887</v>
      </c>
      <c r="Z74" s="3">
        <v>0.21008101851851854</v>
      </c>
      <c r="AB74">
        <v>1</v>
      </c>
      <c r="AD74" s="7">
        <f t="shared" si="6"/>
        <v>4.2139811567912844</v>
      </c>
      <c r="AE74" s="7">
        <f t="shared" si="7"/>
        <v>8.3323288753048885</v>
      </c>
      <c r="AF74" s="7">
        <f t="shared" si="8"/>
        <v>4.1183477185136041</v>
      </c>
      <c r="AG74" s="7">
        <f t="shared" si="9"/>
        <v>0.34138233843472093</v>
      </c>
    </row>
    <row r="75" spans="1:58" x14ac:dyDescent="0.35">
      <c r="A75">
        <v>64</v>
      </c>
      <c r="B75">
        <v>30</v>
      </c>
      <c r="C75" t="s">
        <v>235</v>
      </c>
      <c r="D75" t="s">
        <v>24</v>
      </c>
      <c r="E75" t="s">
        <v>66</v>
      </c>
      <c r="G75">
        <v>0.5</v>
      </c>
      <c r="H75">
        <v>0.5</v>
      </c>
      <c r="I75">
        <v>2446</v>
      </c>
      <c r="J75">
        <v>4914</v>
      </c>
      <c r="L75">
        <v>1456</v>
      </c>
      <c r="M75">
        <v>2.7770000000000001</v>
      </c>
      <c r="N75">
        <v>5.423</v>
      </c>
      <c r="O75">
        <v>2.6459999999999999</v>
      </c>
      <c r="Q75">
        <v>0.159</v>
      </c>
      <c r="R75">
        <v>1</v>
      </c>
      <c r="S75">
        <v>0</v>
      </c>
      <c r="T75">
        <v>0</v>
      </c>
      <c r="V75">
        <v>0</v>
      </c>
      <c r="Y75" s="4">
        <v>43887</v>
      </c>
      <c r="Z75" s="3">
        <v>0.22052083333333336</v>
      </c>
      <c r="AB75">
        <v>1</v>
      </c>
      <c r="AD75" s="7">
        <f t="shared" si="6"/>
        <v>3.0646767579051994</v>
      </c>
      <c r="AE75" s="7">
        <f t="shared" si="7"/>
        <v>4.7313468433278461</v>
      </c>
      <c r="AF75" s="7">
        <f t="shared" si="8"/>
        <v>1.6666700854226466</v>
      </c>
      <c r="AG75" s="7">
        <f t="shared" si="9"/>
        <v>0.1296821400053369</v>
      </c>
      <c r="AJ75">
        <f>ABS(100*(AD75-AD76)/(AVERAGE(AD75:AD76)))</f>
        <v>1.7702330239273552</v>
      </c>
      <c r="AO75">
        <f>ABS(100*(AE75-AE76)/(AVERAGE(AE75:AE76)))</f>
        <v>0.27636947581327143</v>
      </c>
      <c r="AT75">
        <f>ABS(100*(AF75-AF76)/(AVERAGE(AF75:AF76)))</f>
        <v>2.4135912338128578</v>
      </c>
      <c r="AY75">
        <f>ABS(100*(AG75-AG76)/(AVERAGE(AG75:AG76)))</f>
        <v>1.1166569787924574</v>
      </c>
      <c r="BB75" s="2"/>
      <c r="BC75" s="7">
        <f>AVERAGE(AD75:AD76)</f>
        <v>3.0377887877462761</v>
      </c>
      <c r="BD75" s="7">
        <f>AVERAGE(AE75:AE76)</f>
        <v>4.724817866142951</v>
      </c>
      <c r="BE75" s="7">
        <f>AVERAGE(AF75:AF76)</f>
        <v>1.6870290783966746</v>
      </c>
      <c r="BF75" s="7">
        <f>AVERAGE(AG75:AG76)</f>
        <v>0.13041025762676212</v>
      </c>
    </row>
    <row r="76" spans="1:58" x14ac:dyDescent="0.35">
      <c r="A76">
        <v>65</v>
      </c>
      <c r="B76">
        <v>30</v>
      </c>
      <c r="C76" t="s">
        <v>235</v>
      </c>
      <c r="D76" t="s">
        <v>24</v>
      </c>
      <c r="E76" t="s">
        <v>66</v>
      </c>
      <c r="G76">
        <v>0.5</v>
      </c>
      <c r="H76">
        <v>0.5</v>
      </c>
      <c r="I76">
        <v>2403</v>
      </c>
      <c r="J76">
        <v>4901</v>
      </c>
      <c r="L76">
        <v>1472</v>
      </c>
      <c r="M76">
        <v>2.73</v>
      </c>
      <c r="N76">
        <v>5.4080000000000004</v>
      </c>
      <c r="O76">
        <v>2.6779999999999999</v>
      </c>
      <c r="Q76">
        <v>0.161</v>
      </c>
      <c r="R76">
        <v>1</v>
      </c>
      <c r="S76">
        <v>0</v>
      </c>
      <c r="T76">
        <v>0</v>
      </c>
      <c r="V76">
        <v>0</v>
      </c>
      <c r="Y76" s="4">
        <v>43887</v>
      </c>
      <c r="Z76" s="3">
        <v>0.22667824074074075</v>
      </c>
      <c r="AB76">
        <v>1</v>
      </c>
      <c r="AD76" s="7">
        <f t="shared" si="6"/>
        <v>3.0109008175873524</v>
      </c>
      <c r="AE76" s="7">
        <f t="shared" si="7"/>
        <v>4.718288888958055</v>
      </c>
      <c r="AF76" s="7">
        <f t="shared" si="8"/>
        <v>1.7073880713707026</v>
      </c>
      <c r="AG76" s="7">
        <f t="shared" si="9"/>
        <v>0.13113837524818736</v>
      </c>
    </row>
    <row r="77" spans="1:58" x14ac:dyDescent="0.35">
      <c r="A77">
        <v>66</v>
      </c>
      <c r="B77">
        <v>31</v>
      </c>
      <c r="C77" t="s">
        <v>236</v>
      </c>
      <c r="D77" t="s">
        <v>24</v>
      </c>
      <c r="E77" t="s">
        <v>66</v>
      </c>
      <c r="G77">
        <v>0.5</v>
      </c>
      <c r="H77">
        <v>0.5</v>
      </c>
      <c r="I77">
        <v>4911</v>
      </c>
      <c r="J77">
        <v>10731</v>
      </c>
      <c r="L77">
        <v>4011</v>
      </c>
      <c r="M77">
        <v>5.4640000000000004</v>
      </c>
      <c r="N77">
        <v>11.702999999999999</v>
      </c>
      <c r="O77">
        <v>6.2389999999999999</v>
      </c>
      <c r="Q77">
        <v>0.45500000000000002</v>
      </c>
      <c r="R77">
        <v>1</v>
      </c>
      <c r="S77">
        <v>0</v>
      </c>
      <c r="T77">
        <v>0</v>
      </c>
      <c r="V77">
        <v>0</v>
      </c>
      <c r="Y77" s="4">
        <v>43887</v>
      </c>
      <c r="Z77" s="3">
        <v>0.23730324074074075</v>
      </c>
      <c r="AB77">
        <v>1</v>
      </c>
      <c r="AD77" s="7">
        <f t="shared" ref="AD77:AD87" si="14">((I77*$E$8)+$E$9)*1000/G77</f>
        <v>6.1474138017073745</v>
      </c>
      <c r="AE77" s="7">
        <f t="shared" ref="AE77:AE87" si="15">((J77*$G$8)+$G$9)*1000/H77</f>
        <v>10.574279194795198</v>
      </c>
      <c r="AF77" s="7">
        <f t="shared" ref="AF77:AF87" si="16">AE77-AD77</f>
        <v>4.426865393087823</v>
      </c>
      <c r="AG77" s="7">
        <f t="shared" ref="AG77:AG87" si="17">((L77*$I$8)+$I$9)*1000/H77</f>
        <v>0.36222470534801798</v>
      </c>
      <c r="AJ77">
        <f>ABS(100*(AD77-AD78)/(AVERAGE(AD77:AD78)))</f>
        <v>0.30468862529969903</v>
      </c>
      <c r="AL77">
        <f>100*((AVERAGE(AD77:AD78)*50)-(AVERAGE(AD75:AD76)*50))/(1000*0.15)</f>
        <v>103.96681794783804</v>
      </c>
      <c r="AO77">
        <f>ABS(100*(AE77-AE78)/(AVERAGE(AE77:AE78)))</f>
        <v>1.2714074449703161</v>
      </c>
      <c r="AQ77">
        <f>100*((AVERAGE(AE77:AE78)*50)-(AVERAGE(AE75:AE76)*50))/(2000*0.15)</f>
        <v>96.377747829343704</v>
      </c>
      <c r="AT77">
        <f>ABS(100*(AF77-AF78)/(AVERAGE(AF77:AF78)))</f>
        <v>3.501789081769088</v>
      </c>
      <c r="AV77">
        <f>100*((AVERAGE(AF77:AF78)*50)-(AVERAGE(AF75:AF76)*50))/(1000*0.15)</f>
        <v>88.788677710849356</v>
      </c>
      <c r="AY77">
        <f>ABS(100*(AG77-AG78)/(AVERAGE(AG77:AG78)))</f>
        <v>2.5188607638756846</v>
      </c>
      <c r="BA77">
        <f>100*((AVERAGE(AG77:AG78)*50)-(AVERAGE(AG75:AG76)*50))/(100*0.15)</f>
        <v>75.769739979562431</v>
      </c>
      <c r="BC77" s="7">
        <f>AVERAGE(AD77:AD78)</f>
        <v>6.1567933261814174</v>
      </c>
      <c r="BD77" s="7">
        <f>AVERAGE(AE77:AE78)</f>
        <v>10.507482735903572</v>
      </c>
      <c r="BE77" s="7">
        <f>AVERAGE(AF77:AF78)</f>
        <v>4.3506894097221558</v>
      </c>
      <c r="BF77" s="7">
        <f>AVERAGE(AG77:AG78)</f>
        <v>0.35771947756544942</v>
      </c>
    </row>
    <row r="78" spans="1:58" x14ac:dyDescent="0.35">
      <c r="A78">
        <v>67</v>
      </c>
      <c r="B78">
        <v>31</v>
      </c>
      <c r="C78" t="s">
        <v>236</v>
      </c>
      <c r="D78" t="s">
        <v>24</v>
      </c>
      <c r="E78" t="s">
        <v>66</v>
      </c>
      <c r="G78">
        <v>0.5</v>
      </c>
      <c r="H78">
        <v>0.5</v>
      </c>
      <c r="I78">
        <v>4926</v>
      </c>
      <c r="J78">
        <v>10598</v>
      </c>
      <c r="L78">
        <v>3912</v>
      </c>
      <c r="M78">
        <v>5.4809999999999999</v>
      </c>
      <c r="N78">
        <v>11.56</v>
      </c>
      <c r="O78">
        <v>6.0789999999999997</v>
      </c>
      <c r="Q78">
        <v>0.44400000000000001</v>
      </c>
      <c r="R78">
        <v>1</v>
      </c>
      <c r="S78">
        <v>0</v>
      </c>
      <c r="T78">
        <v>0</v>
      </c>
      <c r="V78">
        <v>0</v>
      </c>
      <c r="Y78" s="4">
        <v>43887</v>
      </c>
      <c r="Z78" s="3">
        <v>0.24348379629629627</v>
      </c>
      <c r="AB78">
        <v>1</v>
      </c>
      <c r="AD78" s="7">
        <f t="shared" si="14"/>
        <v>6.1661728506554603</v>
      </c>
      <c r="AE78" s="7">
        <f t="shared" si="15"/>
        <v>10.440686277011949</v>
      </c>
      <c r="AF78" s="7">
        <f t="shared" si="16"/>
        <v>4.2745134263564886</v>
      </c>
      <c r="AG78" s="7">
        <f t="shared" si="17"/>
        <v>0.3532142497828808</v>
      </c>
    </row>
    <row r="79" spans="1:58" x14ac:dyDescent="0.35">
      <c r="A79">
        <v>68</v>
      </c>
      <c r="B79">
        <v>32</v>
      </c>
      <c r="C79" t="s">
        <v>237</v>
      </c>
      <c r="D79" t="s">
        <v>24</v>
      </c>
      <c r="E79" t="s">
        <v>66</v>
      </c>
      <c r="G79">
        <v>0.5</v>
      </c>
      <c r="H79">
        <v>0.5</v>
      </c>
      <c r="I79">
        <v>3096</v>
      </c>
      <c r="J79">
        <v>8630</v>
      </c>
      <c r="L79">
        <v>3568</v>
      </c>
      <c r="M79">
        <v>3.4860000000000002</v>
      </c>
      <c r="N79">
        <v>9.4529999999999994</v>
      </c>
      <c r="O79">
        <v>5.9660000000000002</v>
      </c>
      <c r="Q79">
        <v>0.40500000000000003</v>
      </c>
      <c r="R79">
        <v>1</v>
      </c>
      <c r="S79">
        <v>0</v>
      </c>
      <c r="T79">
        <v>0</v>
      </c>
      <c r="V79">
        <v>0</v>
      </c>
      <c r="Y79" s="4">
        <v>43887</v>
      </c>
      <c r="Z79" s="3">
        <v>0.25408564814814816</v>
      </c>
      <c r="AB79">
        <v>1</v>
      </c>
      <c r="AD79" s="7">
        <f t="shared" si="14"/>
        <v>3.8775688789889373</v>
      </c>
      <c r="AE79" s="7">
        <f t="shared" si="15"/>
        <v>8.4639128770312464</v>
      </c>
      <c r="AF79" s="7">
        <f t="shared" si="16"/>
        <v>4.5863439980423095</v>
      </c>
      <c r="AG79" s="7">
        <f t="shared" si="17"/>
        <v>0.32190519206159618</v>
      </c>
      <c r="AJ79">
        <f>ABS(100*(AD79-AD80)/(AVERAGE(AD79:AD80)))</f>
        <v>1.2818217288201466</v>
      </c>
      <c r="AK79">
        <f>ABS(100*((AVERAGE(AD79:AD80)-AVERAGE(AD65:AD66))/(AVERAGE(AD65:AD66,AD79:AD80))))</f>
        <v>6.4805021178937965</v>
      </c>
      <c r="AO79">
        <f>ABS(100*(AE79-AE80)/(AVERAGE(AE79:AE80)))</f>
        <v>0.42814593418304758</v>
      </c>
      <c r="AP79">
        <f>ABS(100*((AVERAGE(AE79:AE80)-AVERAGE(AE65:AE66))/(AVERAGE(AE65:AE66,AE79:AE80))))</f>
        <v>7.8869150113321354</v>
      </c>
      <c r="AT79">
        <f>ABS(100*(AF79-AF80)/(AVERAGE(AF79:AF80)))</f>
        <v>1.8969809613421824</v>
      </c>
      <c r="AU79">
        <f>ABS(100*((AVERAGE(AF79:AF80)-AVERAGE(AF65:AF66))/(AVERAGE(AF65:AF66,AF79:AF80))))</f>
        <v>22.047631935010717</v>
      </c>
      <c r="AY79">
        <f>ABS(100*(AG79-AG80)/(AVERAGE(AG79:AG80)))</f>
        <v>0.62009416520029992</v>
      </c>
      <c r="AZ79">
        <f>ABS(100*((AVERAGE(AG79:AG80)-AVERAGE(AG65:AG66))/(AVERAGE(AG65:AG66,AG79:AG80))))</f>
        <v>18.305730767707086</v>
      </c>
      <c r="BC79" s="7">
        <f>AVERAGE(AD79:AD80)</f>
        <v>3.9025809442530521</v>
      </c>
      <c r="BD79" s="7">
        <f>AVERAGE(AE79:AE80)</f>
        <v>8.4458326325192274</v>
      </c>
      <c r="BE79" s="7">
        <f>AVERAGE(AF79:AF80)</f>
        <v>4.5432516882661762</v>
      </c>
      <c r="BF79" s="7">
        <f>AVERAGE(AG79:AG80)</f>
        <v>0.32290635379105587</v>
      </c>
    </row>
    <row r="80" spans="1:58" x14ac:dyDescent="0.35">
      <c r="A80">
        <v>69</v>
      </c>
      <c r="B80">
        <v>32</v>
      </c>
      <c r="C80" t="s">
        <v>237</v>
      </c>
      <c r="D80" t="s">
        <v>24</v>
      </c>
      <c r="E80" t="s">
        <v>66</v>
      </c>
      <c r="G80">
        <v>0.5</v>
      </c>
      <c r="H80">
        <v>0.5</v>
      </c>
      <c r="I80">
        <v>3136</v>
      </c>
      <c r="J80">
        <v>8594</v>
      </c>
      <c r="L80">
        <v>3590</v>
      </c>
      <c r="M80">
        <v>3.53</v>
      </c>
      <c r="N80">
        <v>9.4139999999999997</v>
      </c>
      <c r="O80">
        <v>5.8840000000000003</v>
      </c>
      <c r="Q80">
        <v>0.40699999999999997</v>
      </c>
      <c r="R80">
        <v>1</v>
      </c>
      <c r="S80">
        <v>0</v>
      </c>
      <c r="T80">
        <v>0</v>
      </c>
      <c r="V80">
        <v>0</v>
      </c>
      <c r="Y80" s="4">
        <v>43887</v>
      </c>
      <c r="Z80" s="3">
        <v>0.26027777777777777</v>
      </c>
      <c r="AB80">
        <v>1</v>
      </c>
      <c r="AD80" s="7">
        <f t="shared" si="14"/>
        <v>3.9275930095171674</v>
      </c>
      <c r="AE80" s="7">
        <f t="shared" si="15"/>
        <v>8.4277523880072103</v>
      </c>
      <c r="AF80" s="7">
        <f t="shared" si="16"/>
        <v>4.5001593784900429</v>
      </c>
      <c r="AG80" s="7">
        <f t="shared" si="17"/>
        <v>0.32390751552051555</v>
      </c>
    </row>
    <row r="81" spans="1:58" x14ac:dyDescent="0.35">
      <c r="A81">
        <v>70</v>
      </c>
      <c r="B81">
        <v>2</v>
      </c>
      <c r="D81" t="s">
        <v>46</v>
      </c>
      <c r="Y81" s="4">
        <v>43887</v>
      </c>
      <c r="Z81" s="3">
        <v>0.26450231481481484</v>
      </c>
      <c r="AB81">
        <v>1</v>
      </c>
      <c r="AD81" s="7" t="e">
        <f t="shared" si="14"/>
        <v>#DIV/0!</v>
      </c>
      <c r="AE81" s="7" t="e">
        <f t="shared" si="15"/>
        <v>#DIV/0!</v>
      </c>
      <c r="AF81" s="7" t="e">
        <f t="shared" si="16"/>
        <v>#DIV/0!</v>
      </c>
      <c r="AG81" s="7" t="e">
        <f t="shared" si="17"/>
        <v>#DIV/0!</v>
      </c>
    </row>
    <row r="82" spans="1:58" x14ac:dyDescent="0.35">
      <c r="A82">
        <v>71</v>
      </c>
      <c r="B82">
        <v>3</v>
      </c>
      <c r="C82" t="s">
        <v>44</v>
      </c>
      <c r="D82" t="s">
        <v>24</v>
      </c>
      <c r="E82" t="s">
        <v>66</v>
      </c>
      <c r="G82">
        <v>0.5</v>
      </c>
      <c r="H82">
        <v>0.5</v>
      </c>
      <c r="I82">
        <v>52</v>
      </c>
      <c r="J82">
        <v>392</v>
      </c>
      <c r="L82">
        <v>153</v>
      </c>
      <c r="M82">
        <v>6.4000000000000001E-2</v>
      </c>
      <c r="N82">
        <v>0.435</v>
      </c>
      <c r="O82">
        <v>0.371</v>
      </c>
      <c r="Q82">
        <v>1.6E-2</v>
      </c>
      <c r="R82">
        <v>1</v>
      </c>
      <c r="S82">
        <v>0</v>
      </c>
      <c r="T82">
        <v>0</v>
      </c>
      <c r="V82">
        <v>0</v>
      </c>
      <c r="Y82" s="4">
        <v>43887</v>
      </c>
      <c r="Z82" s="3">
        <v>0.27431712962962962</v>
      </c>
      <c r="AB82">
        <v>1</v>
      </c>
      <c r="AD82" s="7">
        <f t="shared" si="14"/>
        <v>7.0732545790632859E-2</v>
      </c>
      <c r="AE82" s="7">
        <f t="shared" si="15"/>
        <v>0.1891876386973898</v>
      </c>
      <c r="AF82" s="7">
        <f t="shared" si="16"/>
        <v>0.11845509290675695</v>
      </c>
      <c r="AG82" s="7">
        <f t="shared" si="17"/>
        <v>1.1089982415703489E-2</v>
      </c>
    </row>
    <row r="83" spans="1:58" x14ac:dyDescent="0.35">
      <c r="A83">
        <v>72</v>
      </c>
      <c r="B83">
        <v>3</v>
      </c>
      <c r="C83" t="s">
        <v>44</v>
      </c>
      <c r="D83" t="s">
        <v>24</v>
      </c>
      <c r="E83" t="s">
        <v>66</v>
      </c>
      <c r="G83">
        <v>0.5</v>
      </c>
      <c r="H83">
        <v>0.5</v>
      </c>
      <c r="I83">
        <v>29</v>
      </c>
      <c r="J83">
        <v>292</v>
      </c>
      <c r="L83">
        <v>117</v>
      </c>
      <c r="M83">
        <v>3.5000000000000003E-2</v>
      </c>
      <c r="N83">
        <v>0.32500000000000001</v>
      </c>
      <c r="O83">
        <v>0.28999999999999998</v>
      </c>
      <c r="Q83">
        <v>1.2E-2</v>
      </c>
      <c r="R83">
        <v>1</v>
      </c>
      <c r="S83">
        <v>0</v>
      </c>
      <c r="T83">
        <v>0</v>
      </c>
      <c r="V83">
        <v>0</v>
      </c>
      <c r="Y83" s="4">
        <v>43887</v>
      </c>
      <c r="Z83" s="3">
        <v>0.2797337962962963</v>
      </c>
      <c r="AB83">
        <v>1</v>
      </c>
      <c r="AD83" s="7">
        <f t="shared" si="14"/>
        <v>4.1968670736900603E-2</v>
      </c>
      <c r="AE83" s="7">
        <f t="shared" si="15"/>
        <v>8.8741835852841899E-2</v>
      </c>
      <c r="AF83" s="7">
        <f t="shared" si="16"/>
        <v>4.6773165115941297E-2</v>
      </c>
      <c r="AG83" s="7">
        <f t="shared" si="17"/>
        <v>7.8134531192899804E-3</v>
      </c>
    </row>
    <row r="84" spans="1:58" x14ac:dyDescent="0.35">
      <c r="A84">
        <v>73</v>
      </c>
      <c r="B84">
        <v>1</v>
      </c>
      <c r="C84" t="s">
        <v>45</v>
      </c>
      <c r="D84" t="s">
        <v>24</v>
      </c>
      <c r="E84" t="s">
        <v>66</v>
      </c>
      <c r="G84">
        <v>0.5</v>
      </c>
      <c r="H84">
        <v>0.5</v>
      </c>
      <c r="I84">
        <v>5190</v>
      </c>
      <c r="J84">
        <v>7745</v>
      </c>
      <c r="L84">
        <v>13322</v>
      </c>
      <c r="M84">
        <v>5.7690000000000001</v>
      </c>
      <c r="N84">
        <v>8.4990000000000006</v>
      </c>
      <c r="O84">
        <v>2.73</v>
      </c>
      <c r="Q84">
        <v>1.385</v>
      </c>
      <c r="R84">
        <v>1</v>
      </c>
      <c r="S84">
        <v>0</v>
      </c>
      <c r="T84">
        <v>0</v>
      </c>
      <c r="V84">
        <v>0</v>
      </c>
      <c r="Y84" s="4">
        <v>43887</v>
      </c>
      <c r="Z84" s="3">
        <v>0.29020833333333335</v>
      </c>
      <c r="AB84">
        <v>1</v>
      </c>
      <c r="AD84" s="7">
        <f t="shared" si="14"/>
        <v>6.4963321121417792</v>
      </c>
      <c r="AE84" s="7">
        <f t="shared" si="15"/>
        <v>7.5749675218569967</v>
      </c>
      <c r="AF84" s="7">
        <f t="shared" si="16"/>
        <v>1.0786354097152175</v>
      </c>
      <c r="AG84" s="7">
        <f t="shared" si="17"/>
        <v>1.2096626019843009</v>
      </c>
      <c r="AJ84">
        <f>ABS(100*(AD84-AD85)/(AVERAGE(AD84:AD85)))</f>
        <v>0.88948037343579089</v>
      </c>
      <c r="AO84">
        <f>ABS(100*(AE84-AE85)/(AVERAGE(AE84:AE85)))</f>
        <v>0.17253168262802876</v>
      </c>
      <c r="AT84">
        <f>ABS(100*(AF84-AF85)/(AVERAGE(AF84:AF85)))</f>
        <v>4.0395126865821922</v>
      </c>
      <c r="AY84">
        <f>ABS(100*(AG84-AG85)/(AVERAGE(AG84:AG85)))</f>
        <v>0.21044960055120973</v>
      </c>
      <c r="BC84" s="7">
        <f>AVERAGE(AD84:AD85)</f>
        <v>6.467568237088047</v>
      </c>
      <c r="BD84" s="7">
        <f>AVERAGE(AE84:AE85)</f>
        <v>7.5684385446721016</v>
      </c>
      <c r="BE84" s="7">
        <f>AVERAGE(AF84:AF85)</f>
        <v>1.1008703075840547</v>
      </c>
      <c r="BF84" s="7">
        <f>AVERAGE(AG84:AG85)</f>
        <v>1.210936807821795</v>
      </c>
    </row>
    <row r="85" spans="1:58" x14ac:dyDescent="0.35">
      <c r="A85">
        <v>74</v>
      </c>
      <c r="B85">
        <v>1</v>
      </c>
      <c r="C85" t="s">
        <v>45</v>
      </c>
      <c r="D85" t="s">
        <v>24</v>
      </c>
      <c r="E85" t="s">
        <v>66</v>
      </c>
      <c r="G85">
        <v>0.5</v>
      </c>
      <c r="H85">
        <v>0.5</v>
      </c>
      <c r="I85">
        <v>5144</v>
      </c>
      <c r="J85">
        <v>7732</v>
      </c>
      <c r="L85">
        <v>13350</v>
      </c>
      <c r="M85">
        <v>5.718</v>
      </c>
      <c r="N85">
        <v>8.484</v>
      </c>
      <c r="O85">
        <v>2.766</v>
      </c>
      <c r="Q85">
        <v>1.387</v>
      </c>
      <c r="R85">
        <v>1</v>
      </c>
      <c r="S85">
        <v>0</v>
      </c>
      <c r="T85">
        <v>0</v>
      </c>
      <c r="V85">
        <v>0</v>
      </c>
      <c r="Y85" s="4">
        <v>43887</v>
      </c>
      <c r="Z85" s="3">
        <v>0.29620370370370369</v>
      </c>
      <c r="AB85">
        <v>1</v>
      </c>
      <c r="AD85" s="7">
        <f t="shared" si="14"/>
        <v>6.4388043620343138</v>
      </c>
      <c r="AE85" s="7">
        <f t="shared" si="15"/>
        <v>7.5619095674872057</v>
      </c>
      <c r="AF85" s="7">
        <f t="shared" si="16"/>
        <v>1.1231052054528918</v>
      </c>
      <c r="AG85" s="7">
        <f t="shared" si="17"/>
        <v>1.2122110136592894</v>
      </c>
    </row>
    <row r="86" spans="1:58" x14ac:dyDescent="0.35">
      <c r="A86">
        <v>75</v>
      </c>
      <c r="B86">
        <v>4</v>
      </c>
      <c r="C86" t="s">
        <v>106</v>
      </c>
      <c r="D86" t="s">
        <v>24</v>
      </c>
      <c r="E86" t="s">
        <v>66</v>
      </c>
      <c r="G86">
        <v>0.5</v>
      </c>
      <c r="H86">
        <v>0.5</v>
      </c>
      <c r="I86">
        <v>4368</v>
      </c>
      <c r="J86">
        <v>10675</v>
      </c>
      <c r="L86">
        <v>5272</v>
      </c>
      <c r="M86">
        <v>4.8739999999999997</v>
      </c>
      <c r="N86">
        <v>11.643000000000001</v>
      </c>
      <c r="O86">
        <v>6.7690000000000001</v>
      </c>
      <c r="Q86">
        <v>0.59399999999999997</v>
      </c>
      <c r="R86">
        <v>1</v>
      </c>
      <c r="S86">
        <v>0</v>
      </c>
      <c r="T86">
        <v>0</v>
      </c>
      <c r="V86">
        <v>0</v>
      </c>
      <c r="Y86" s="4">
        <v>43887</v>
      </c>
      <c r="Z86" s="3">
        <v>0.30702546296296296</v>
      </c>
      <c r="AB86">
        <v>1</v>
      </c>
      <c r="AD86" s="7">
        <f t="shared" si="14"/>
        <v>5.4683362297866527</v>
      </c>
      <c r="AE86" s="7">
        <f t="shared" si="15"/>
        <v>10.518029545202252</v>
      </c>
      <c r="AF86" s="7">
        <f t="shared" si="16"/>
        <v>5.049693315415599</v>
      </c>
      <c r="AG86" s="7">
        <f t="shared" si="17"/>
        <v>0.47699424542516894</v>
      </c>
      <c r="AI86">
        <f>ABS(100*(AVERAGE(AD86:AD87)-5)/5)</f>
        <v>9.1040979104598385</v>
      </c>
      <c r="AJ86">
        <f>ABS(100*(AD86-AD87)/(AVERAGE(AD86:AD87)))</f>
        <v>0.48142405336369498</v>
      </c>
      <c r="AN86">
        <f>ABS(100*(AVERAGE(AE86:AE87)-10)/10)</f>
        <v>5.280741254867074</v>
      </c>
      <c r="AO86">
        <f>ABS(100*(AE86-AE87)/(AVERAGE(AE86:AE87)))</f>
        <v>0.19081515127517243</v>
      </c>
      <c r="AS86">
        <f>ABS(100*(AVERAGE(AF86:AF87)-5)/5)</f>
        <v>1.4573845992742918</v>
      </c>
      <c r="AT86">
        <f>ABS(100*(AF86-AF87)/(AVERAGE(AF86:AF87)))</f>
        <v>0.91372016496003394</v>
      </c>
      <c r="AX86">
        <f>ABS(100*(AVERAGE(AG86:AG87)-0.5)/0.5)</f>
        <v>4.2006862231823376</v>
      </c>
      <c r="AY86">
        <f>ABS(100*(AG86-AG87)/(AVERAGE(AG86:AG87)))</f>
        <v>0.83604918656689353</v>
      </c>
      <c r="BC86" s="7">
        <f>AVERAGE(AD86:AD87)</f>
        <v>5.4552048955229919</v>
      </c>
      <c r="BD86" s="7">
        <f>AVERAGE(AE86:AE87)</f>
        <v>10.528074125486707</v>
      </c>
      <c r="BE86" s="7">
        <f>AVERAGE(AF86:AF87)</f>
        <v>5.0728692299637146</v>
      </c>
      <c r="BF86" s="7">
        <f>AVERAGE(AG86:AG87)</f>
        <v>0.47899656888408831</v>
      </c>
    </row>
    <row r="87" spans="1:58" x14ac:dyDescent="0.35">
      <c r="A87">
        <v>76</v>
      </c>
      <c r="B87">
        <v>4</v>
      </c>
      <c r="C87" t="s">
        <v>106</v>
      </c>
      <c r="D87" t="s">
        <v>24</v>
      </c>
      <c r="E87" t="s">
        <v>66</v>
      </c>
      <c r="G87">
        <v>0.5</v>
      </c>
      <c r="H87">
        <v>0.5</v>
      </c>
      <c r="I87">
        <v>4347</v>
      </c>
      <c r="J87">
        <v>10695</v>
      </c>
      <c r="L87">
        <v>5316</v>
      </c>
      <c r="M87">
        <v>4.8499999999999996</v>
      </c>
      <c r="N87">
        <v>11.664</v>
      </c>
      <c r="O87">
        <v>6.8140000000000001</v>
      </c>
      <c r="Q87">
        <v>0.59899999999999998</v>
      </c>
      <c r="R87">
        <v>1</v>
      </c>
      <c r="S87">
        <v>0</v>
      </c>
      <c r="T87">
        <v>0</v>
      </c>
      <c r="V87">
        <v>0</v>
      </c>
      <c r="Y87" s="4">
        <v>43887</v>
      </c>
      <c r="Z87" s="3">
        <v>0.31306712962962963</v>
      </c>
      <c r="AB87">
        <v>1</v>
      </c>
      <c r="AD87" s="7">
        <f t="shared" si="14"/>
        <v>5.4420735612593312</v>
      </c>
      <c r="AE87" s="7">
        <f t="shared" si="15"/>
        <v>10.538118705771161</v>
      </c>
      <c r="AF87" s="7">
        <f t="shared" si="16"/>
        <v>5.0960451445118302</v>
      </c>
      <c r="AG87" s="7">
        <f t="shared" si="17"/>
        <v>0.48099889234300769</v>
      </c>
    </row>
    <row r="88" spans="1:58" x14ac:dyDescent="0.35">
      <c r="A88">
        <v>77</v>
      </c>
      <c r="B88">
        <v>2</v>
      </c>
      <c r="D88" t="s">
        <v>46</v>
      </c>
      <c r="Y88" s="4">
        <v>43887</v>
      </c>
      <c r="Z88" s="3">
        <v>0.31725694444444447</v>
      </c>
      <c r="AD88" s="7"/>
      <c r="AE88" s="7"/>
      <c r="AF88" s="7"/>
      <c r="AG88" s="7"/>
    </row>
    <row r="89" spans="1:58" x14ac:dyDescent="0.35">
      <c r="A89">
        <v>78</v>
      </c>
      <c r="B89">
        <v>30</v>
      </c>
      <c r="R89">
        <v>1</v>
      </c>
    </row>
  </sheetData>
  <conditionalFormatting sqref="AR17:AR21 AW17:AW21 AJ17:AK21 AT17:AU21 AY17:AZ21">
    <cfRule type="cellIs" dxfId="1435" priority="399" operator="greaterThan">
      <formula>20</formula>
    </cfRule>
  </conditionalFormatting>
  <conditionalFormatting sqref="AL17:AM21 BA17:BA21 AV17:AV21">
    <cfRule type="cellIs" dxfId="1434" priority="398" operator="between">
      <formula>80</formula>
      <formula>120</formula>
    </cfRule>
  </conditionalFormatting>
  <conditionalFormatting sqref="AO17:AP21">
    <cfRule type="cellIs" dxfId="1433" priority="397" operator="greaterThan">
      <formula>20</formula>
    </cfRule>
  </conditionalFormatting>
  <conditionalFormatting sqref="AQ17:AQ21">
    <cfRule type="cellIs" dxfId="1432" priority="396" operator="between">
      <formula>80</formula>
      <formula>120</formula>
    </cfRule>
  </conditionalFormatting>
  <conditionalFormatting sqref="AJ22">
    <cfRule type="cellIs" dxfId="1431" priority="395" operator="greaterThan">
      <formula>20</formula>
    </cfRule>
  </conditionalFormatting>
  <conditionalFormatting sqref="AO22">
    <cfRule type="cellIs" dxfId="1430" priority="394" operator="greaterThan">
      <formula>20</formula>
    </cfRule>
  </conditionalFormatting>
  <conditionalFormatting sqref="AT22">
    <cfRule type="cellIs" dxfId="1429" priority="393" operator="greaterThan">
      <formula>20</formula>
    </cfRule>
  </conditionalFormatting>
  <conditionalFormatting sqref="AY22">
    <cfRule type="cellIs" dxfId="1428" priority="392" operator="greaterThan">
      <formula>20</formula>
    </cfRule>
  </conditionalFormatting>
  <conditionalFormatting sqref="AR24 AW24 AJ24:AK24 AT24:AU24 AY24:AZ24">
    <cfRule type="cellIs" dxfId="1427" priority="391" operator="greaterThan">
      <formula>20</formula>
    </cfRule>
  </conditionalFormatting>
  <conditionalFormatting sqref="AL24:AM24 BA24 AV24">
    <cfRule type="cellIs" dxfId="1426" priority="390" operator="between">
      <formula>80</formula>
      <formula>120</formula>
    </cfRule>
  </conditionalFormatting>
  <conditionalFormatting sqref="AO24:AP24">
    <cfRule type="cellIs" dxfId="1425" priority="389" operator="greaterThan">
      <formula>20</formula>
    </cfRule>
  </conditionalFormatting>
  <conditionalFormatting sqref="AQ24">
    <cfRule type="cellIs" dxfId="1424" priority="388" operator="between">
      <formula>80</formula>
      <formula>120</formula>
    </cfRule>
  </conditionalFormatting>
  <conditionalFormatting sqref="AI17:AI21 AN17:AN21 AS17:AS21 AX17:AX21">
    <cfRule type="cellIs" dxfId="1423" priority="387" operator="lessThan">
      <formula>20</formula>
    </cfRule>
  </conditionalFormatting>
  <conditionalFormatting sqref="AW41 AR41 AJ81:AK81 AW72 AW79:AW83 AR25:AR39 AW25:AW39 AT36:AU36 AY36:AZ36 AJ26:AK26 AK39 AK82:AK83 AT26:AU26 AT38:AU38 AU41 AS80:AU80 AR81:AU83 AS79 AY26:AZ26 AY38:AZ38 AZ41 AY80:AZ83 AK25 AJ28:AK28 AK27 AJ30:AK30 AK29 AJ32:AK32 AK31 AJ34:AK34 AK33 AJ36:AK36 AK35 AJ38:AK38 AK37 AU25 AT28:AU28 AU27 AT30:AU30 AU29 AT32:AU32 AU31 AT34:AU34 AU33 AU39 AZ25 AY28:AZ28 AZ27 AY30:AZ30 AZ29 AY32:AZ32 AZ31 AY34:AZ34 AZ33 AZ39">
    <cfRule type="cellIs" dxfId="1422" priority="386" operator="greaterThan">
      <formula>20</formula>
    </cfRule>
  </conditionalFormatting>
  <conditionalFormatting sqref="AV41 BA41 AL25:AM34 AL81:AM83 BA25:BA34 AV25:AV34 AV80:AV83 BA80:BA83 AL38:AM39 AV38:AV39 BA38:BA39 AL36:AM36 AV36 BA36">
    <cfRule type="cellIs" dxfId="1421" priority="385" operator="between">
      <formula>80</formula>
      <formula>120</formula>
    </cfRule>
  </conditionalFormatting>
  <conditionalFormatting sqref="AV84 BA84">
    <cfRule type="cellIs" dxfId="1420" priority="384" operator="between">
      <formula>80</formula>
      <formula>120</formula>
    </cfRule>
  </conditionalFormatting>
  <conditionalFormatting sqref="AW84 AR84:AS84 AK84 AZ84 AU84">
    <cfRule type="cellIs" dxfId="1419" priority="383" operator="greaterThan">
      <formula>20</formula>
    </cfRule>
  </conditionalFormatting>
  <conditionalFormatting sqref="AL84:AM84">
    <cfRule type="cellIs" dxfId="1418" priority="382" operator="between">
      <formula>80</formula>
      <formula>120</formula>
    </cfRule>
  </conditionalFormatting>
  <conditionalFormatting sqref="AV84">
    <cfRule type="cellIs" dxfId="1417" priority="381" operator="between">
      <formula>80</formula>
      <formula>120</formula>
    </cfRule>
  </conditionalFormatting>
  <conditionalFormatting sqref="BA84">
    <cfRule type="cellIs" dxfId="1416" priority="380" operator="between">
      <formula>80</formula>
      <formula>120</formula>
    </cfRule>
  </conditionalFormatting>
  <conditionalFormatting sqref="AS80:AU80 AW80 AY80:AZ80">
    <cfRule type="cellIs" dxfId="1415" priority="379" operator="greaterThan">
      <formula>20</formula>
    </cfRule>
  </conditionalFormatting>
  <conditionalFormatting sqref="AV80 BA80">
    <cfRule type="cellIs" dxfId="1414" priority="378" operator="between">
      <formula>80</formula>
      <formula>120</formula>
    </cfRule>
  </conditionalFormatting>
  <conditionalFormatting sqref="AK82 AR82:AU82 AW82 AY82:AZ82">
    <cfRule type="cellIs" dxfId="1413" priority="377" operator="greaterThan">
      <formula>20</formula>
    </cfRule>
  </conditionalFormatting>
  <conditionalFormatting sqref="AL82:AM82 AV82 BA82">
    <cfRule type="cellIs" dxfId="1412" priority="376" operator="between">
      <formula>80</formula>
      <formula>120</formula>
    </cfRule>
  </conditionalFormatting>
  <conditionalFormatting sqref="AK86 AR86 AW86 AZ86 AU86">
    <cfRule type="cellIs" dxfId="1411" priority="375" operator="greaterThan">
      <formula>20</formula>
    </cfRule>
  </conditionalFormatting>
  <conditionalFormatting sqref="AL86:AM86 AV86 BA86">
    <cfRule type="cellIs" dxfId="1410" priority="374" operator="between">
      <formula>80</formula>
      <formula>120</formula>
    </cfRule>
  </conditionalFormatting>
  <conditionalFormatting sqref="AJ88:AK88 AR88:AU88 AW88 AY88:AZ88">
    <cfRule type="cellIs" dxfId="1409" priority="373" operator="greaterThan">
      <formula>20</formula>
    </cfRule>
  </conditionalFormatting>
  <conditionalFormatting sqref="AL88:AM88 AV88 BA88">
    <cfRule type="cellIs" dxfId="1408" priority="372" operator="between">
      <formula>80</formula>
      <formula>120</formula>
    </cfRule>
  </conditionalFormatting>
  <conditionalFormatting sqref="AJ81:AK81 AR81:AU81 AW81 AY81:AZ81">
    <cfRule type="cellIs" dxfId="1407" priority="371" operator="greaterThan">
      <formula>20</formula>
    </cfRule>
  </conditionalFormatting>
  <conditionalFormatting sqref="AL81:AM81 AV81 BA81">
    <cfRule type="cellIs" dxfId="1406" priority="370" operator="between">
      <formula>80</formula>
      <formula>120</formula>
    </cfRule>
  </conditionalFormatting>
  <conditionalFormatting sqref="AK83 AR83:AU83 AW83 AY83:AZ83">
    <cfRule type="cellIs" dxfId="1405" priority="369" operator="greaterThan">
      <formula>20</formula>
    </cfRule>
  </conditionalFormatting>
  <conditionalFormatting sqref="AL83:AM83 AV83 BA83">
    <cfRule type="cellIs" dxfId="1404" priority="368" operator="between">
      <formula>80</formula>
      <formula>120</formula>
    </cfRule>
  </conditionalFormatting>
  <conditionalFormatting sqref="AV85 BA85">
    <cfRule type="cellIs" dxfId="1403" priority="367" operator="between">
      <formula>80</formula>
      <formula>120</formula>
    </cfRule>
  </conditionalFormatting>
  <conditionalFormatting sqref="AW85 AR85:AU85 AK85 AY85:AZ85">
    <cfRule type="cellIs" dxfId="1402" priority="366" operator="greaterThan">
      <formula>20</formula>
    </cfRule>
  </conditionalFormatting>
  <conditionalFormatting sqref="AL85:AM85">
    <cfRule type="cellIs" dxfId="1401" priority="365" operator="between">
      <formula>80</formula>
      <formula>120</formula>
    </cfRule>
  </conditionalFormatting>
  <conditionalFormatting sqref="AV85">
    <cfRule type="cellIs" dxfId="1400" priority="364" operator="between">
      <formula>80</formula>
      <formula>120</formula>
    </cfRule>
  </conditionalFormatting>
  <conditionalFormatting sqref="BA85">
    <cfRule type="cellIs" dxfId="1399" priority="363" operator="between">
      <formula>80</formula>
      <formula>120</formula>
    </cfRule>
  </conditionalFormatting>
  <conditionalFormatting sqref="AK84 AR84:AS84 AW84 AZ84 AU84">
    <cfRule type="cellIs" dxfId="1398" priority="352" operator="greaterThan">
      <formula>20</formula>
    </cfRule>
  </conditionalFormatting>
  <conditionalFormatting sqref="AL84:AM84 AV84 BA84">
    <cfRule type="cellIs" dxfId="1397" priority="351" operator="between">
      <formula>80</formula>
      <formula>120</formula>
    </cfRule>
  </conditionalFormatting>
  <conditionalFormatting sqref="AJ81:AK81 AR81:AU81 AW81 AY81:AZ81">
    <cfRule type="cellIs" dxfId="1396" priority="362" operator="greaterThan">
      <formula>20</formula>
    </cfRule>
  </conditionalFormatting>
  <conditionalFormatting sqref="AL81:AM81 AV81 BA81">
    <cfRule type="cellIs" dxfId="1395" priority="361" operator="between">
      <formula>80</formula>
      <formula>120</formula>
    </cfRule>
  </conditionalFormatting>
  <conditionalFormatting sqref="AK83 AR83:AU83 AW83 AY83:AZ83">
    <cfRule type="cellIs" dxfId="1394" priority="360" operator="greaterThan">
      <formula>20</formula>
    </cfRule>
  </conditionalFormatting>
  <conditionalFormatting sqref="AL83:AM83 AV83 BA83">
    <cfRule type="cellIs" dxfId="1393" priority="359" operator="between">
      <formula>80</formula>
      <formula>120</formula>
    </cfRule>
  </conditionalFormatting>
  <conditionalFormatting sqref="AK87 AR87:AU87 AW87 AY87:AZ87">
    <cfRule type="cellIs" dxfId="1392" priority="358" operator="greaterThan">
      <formula>20</formula>
    </cfRule>
  </conditionalFormatting>
  <conditionalFormatting sqref="AL87:AM87 AV87 BA87">
    <cfRule type="cellIs" dxfId="1391" priority="357" operator="between">
      <formula>80</formula>
      <formula>120</formula>
    </cfRule>
  </conditionalFormatting>
  <conditionalFormatting sqref="AS80:AU80 AW80 AY80:AZ80">
    <cfRule type="cellIs" dxfId="1390" priority="356" operator="greaterThan">
      <formula>20</formula>
    </cfRule>
  </conditionalFormatting>
  <conditionalFormatting sqref="AV80 BA80">
    <cfRule type="cellIs" dxfId="1389" priority="355" operator="between">
      <formula>80</formula>
      <formula>120</formula>
    </cfRule>
  </conditionalFormatting>
  <conditionalFormatting sqref="AK82 AR82:AU82 AW82 AY82:AZ82">
    <cfRule type="cellIs" dxfId="1388" priority="354" operator="greaterThan">
      <formula>20</formula>
    </cfRule>
  </conditionalFormatting>
  <conditionalFormatting sqref="AL82:AM82 AV82 BA82">
    <cfRule type="cellIs" dxfId="1387" priority="353" operator="between">
      <formula>80</formula>
      <formula>120</formula>
    </cfRule>
  </conditionalFormatting>
  <conditionalFormatting sqref="AV85 BA85">
    <cfRule type="cellIs" dxfId="1386" priority="350" operator="between">
      <formula>80</formula>
      <formula>120</formula>
    </cfRule>
  </conditionalFormatting>
  <conditionalFormatting sqref="AW85 AR85:AU85 AK85 AY85:AZ85">
    <cfRule type="cellIs" dxfId="1385" priority="349" operator="greaterThan">
      <formula>20</formula>
    </cfRule>
  </conditionalFormatting>
  <conditionalFormatting sqref="AL85:AM85">
    <cfRule type="cellIs" dxfId="1384" priority="348" operator="between">
      <formula>80</formula>
      <formula>120</formula>
    </cfRule>
  </conditionalFormatting>
  <conditionalFormatting sqref="AV85">
    <cfRule type="cellIs" dxfId="1383" priority="347" operator="between">
      <formula>80</formula>
      <formula>120</formula>
    </cfRule>
  </conditionalFormatting>
  <conditionalFormatting sqref="BA85">
    <cfRule type="cellIs" dxfId="1382" priority="346" operator="between">
      <formula>80</formula>
      <formula>120</formula>
    </cfRule>
  </conditionalFormatting>
  <conditionalFormatting sqref="AS80:AU80 AW80 AY80:AZ80">
    <cfRule type="cellIs" dxfId="1381" priority="335" operator="greaterThan">
      <formula>20</formula>
    </cfRule>
  </conditionalFormatting>
  <conditionalFormatting sqref="AV80 BA80">
    <cfRule type="cellIs" dxfId="1380" priority="334" operator="between">
      <formula>80</formula>
      <formula>120</formula>
    </cfRule>
  </conditionalFormatting>
  <conditionalFormatting sqref="AJ81:AK81 AR81:AU81 AW81 AY81:AZ81">
    <cfRule type="cellIs" dxfId="1379" priority="345" operator="greaterThan">
      <formula>20</formula>
    </cfRule>
  </conditionalFormatting>
  <conditionalFormatting sqref="AL81:AM81 AV81 BA81">
    <cfRule type="cellIs" dxfId="1378" priority="344" operator="between">
      <formula>80</formula>
      <formula>120</formula>
    </cfRule>
  </conditionalFormatting>
  <conditionalFormatting sqref="AK83 AR83:AU83 AW83 AY83:AZ83">
    <cfRule type="cellIs" dxfId="1377" priority="343" operator="greaterThan">
      <formula>20</formula>
    </cfRule>
  </conditionalFormatting>
  <conditionalFormatting sqref="AL83:AM83 AV83 BA83">
    <cfRule type="cellIs" dxfId="1376" priority="342" operator="between">
      <formula>80</formula>
      <formula>120</formula>
    </cfRule>
  </conditionalFormatting>
  <conditionalFormatting sqref="AS80:AU80 AW80 AY80:AZ80">
    <cfRule type="cellIs" dxfId="1375" priority="341" operator="greaterThan">
      <formula>20</formula>
    </cfRule>
  </conditionalFormatting>
  <conditionalFormatting sqref="AV80 BA80">
    <cfRule type="cellIs" dxfId="1374" priority="340" operator="between">
      <formula>80</formula>
      <formula>120</formula>
    </cfRule>
  </conditionalFormatting>
  <conditionalFormatting sqref="AK82 AR82:AU82 AW82 AY82:AZ82">
    <cfRule type="cellIs" dxfId="1373" priority="339" operator="greaterThan">
      <formula>20</formula>
    </cfRule>
  </conditionalFormatting>
  <conditionalFormatting sqref="AL82:AM82 AV82 BA82">
    <cfRule type="cellIs" dxfId="1372" priority="338" operator="between">
      <formula>80</formula>
      <formula>120</formula>
    </cfRule>
  </conditionalFormatting>
  <conditionalFormatting sqref="AK84 AR84:AS84 AW84 AZ84 AU84">
    <cfRule type="cellIs" dxfId="1371" priority="337" operator="greaterThan">
      <formula>20</formula>
    </cfRule>
  </conditionalFormatting>
  <conditionalFormatting sqref="AL84:AM84 AV84 BA84">
    <cfRule type="cellIs" dxfId="1370" priority="336" operator="between">
      <formula>80</formula>
      <formula>120</formula>
    </cfRule>
  </conditionalFormatting>
  <conditionalFormatting sqref="AK82 AR82:AU82 AW82 AY82:AZ82">
    <cfRule type="cellIs" dxfId="1369" priority="333" operator="greaterThan">
      <formula>20</formula>
    </cfRule>
  </conditionalFormatting>
  <conditionalFormatting sqref="AL82:AM82 AV82 BA82">
    <cfRule type="cellIs" dxfId="1368" priority="332" operator="between">
      <formula>80</formula>
      <formula>120</formula>
    </cfRule>
  </conditionalFormatting>
  <conditionalFormatting sqref="AK84 AR84:AS84 AW84 AZ84 AU84">
    <cfRule type="cellIs" dxfId="1367" priority="331" operator="greaterThan">
      <formula>20</formula>
    </cfRule>
  </conditionalFormatting>
  <conditionalFormatting sqref="AL84:AM84 AV84 BA84">
    <cfRule type="cellIs" dxfId="1366" priority="330" operator="between">
      <formula>80</formula>
      <formula>120</formula>
    </cfRule>
  </conditionalFormatting>
  <conditionalFormatting sqref="AJ81:AK81 AR81:AU81 AW81 AY81:AZ81">
    <cfRule type="cellIs" dxfId="1365" priority="329" operator="greaterThan">
      <formula>20</formula>
    </cfRule>
  </conditionalFormatting>
  <conditionalFormatting sqref="AL81:AM81 AV81 BA81">
    <cfRule type="cellIs" dxfId="1364" priority="328" operator="between">
      <formula>80</formula>
      <formula>120</formula>
    </cfRule>
  </conditionalFormatting>
  <conditionalFormatting sqref="AK83 AR83:AU83 AW83 AY83:AZ83">
    <cfRule type="cellIs" dxfId="1363" priority="327" operator="greaterThan">
      <formula>20</formula>
    </cfRule>
  </conditionalFormatting>
  <conditionalFormatting sqref="AL83:AM83 AV83 BA83">
    <cfRule type="cellIs" dxfId="1362" priority="326" operator="between">
      <formula>80</formula>
      <formula>120</formula>
    </cfRule>
  </conditionalFormatting>
  <conditionalFormatting sqref="AK85 AR85:AU85 AW85 AY85:AZ85">
    <cfRule type="cellIs" dxfId="1361" priority="325" operator="greaterThan">
      <formula>20</formula>
    </cfRule>
  </conditionalFormatting>
  <conditionalFormatting sqref="AL85:AM85 AV85 BA85">
    <cfRule type="cellIs" dxfId="1360" priority="324" operator="between">
      <formula>80</formula>
      <formula>120</formula>
    </cfRule>
  </conditionalFormatting>
  <conditionalFormatting sqref="AW79 AS79">
    <cfRule type="cellIs" dxfId="1359" priority="323" operator="greaterThan">
      <formula>20</formula>
    </cfRule>
  </conditionalFormatting>
  <conditionalFormatting sqref="AV85 BA85">
    <cfRule type="cellIs" dxfId="1358" priority="322" operator="between">
      <formula>80</formula>
      <formula>120</formula>
    </cfRule>
  </conditionalFormatting>
  <conditionalFormatting sqref="AW85 AR85:AU85 AK85 AY85:AZ85">
    <cfRule type="cellIs" dxfId="1357" priority="321" operator="greaterThan">
      <formula>20</formula>
    </cfRule>
  </conditionalFormatting>
  <conditionalFormatting sqref="AL85:AM85">
    <cfRule type="cellIs" dxfId="1356" priority="320" operator="between">
      <formula>80</formula>
      <formula>120</formula>
    </cfRule>
  </conditionalFormatting>
  <conditionalFormatting sqref="AV85">
    <cfRule type="cellIs" dxfId="1355" priority="319" operator="between">
      <formula>80</formula>
      <formula>120</formula>
    </cfRule>
  </conditionalFormatting>
  <conditionalFormatting sqref="BA85">
    <cfRule type="cellIs" dxfId="1354" priority="318" operator="between">
      <formula>80</formula>
      <formula>120</formula>
    </cfRule>
  </conditionalFormatting>
  <conditionalFormatting sqref="AS79 AW79">
    <cfRule type="cellIs" dxfId="1353" priority="317" operator="greaterThan">
      <formula>20</formula>
    </cfRule>
  </conditionalFormatting>
  <conditionalFormatting sqref="AJ81:AK81 AR81:AU81 AW81 AY81:AZ81">
    <cfRule type="cellIs" dxfId="1352" priority="316" operator="greaterThan">
      <formula>20</formula>
    </cfRule>
  </conditionalFormatting>
  <conditionalFormatting sqref="AL81:AM81 AV81 BA81">
    <cfRule type="cellIs" dxfId="1351" priority="315" operator="between">
      <formula>80</formula>
      <formula>120</formula>
    </cfRule>
  </conditionalFormatting>
  <conditionalFormatting sqref="AK83 AR83:AU83 AW83 AY83:AZ83">
    <cfRule type="cellIs" dxfId="1350" priority="314" operator="greaterThan">
      <formula>20</formula>
    </cfRule>
  </conditionalFormatting>
  <conditionalFormatting sqref="AL83:AM83 AV83 BA83">
    <cfRule type="cellIs" dxfId="1349" priority="313" operator="between">
      <formula>80</formula>
      <formula>120</formula>
    </cfRule>
  </conditionalFormatting>
  <conditionalFormatting sqref="AK82 AR82:AU82 AW82 AY82:AZ82">
    <cfRule type="cellIs" dxfId="1348" priority="312" operator="greaterThan">
      <formula>20</formula>
    </cfRule>
  </conditionalFormatting>
  <conditionalFormatting sqref="AL82:AM82 AV82 BA82">
    <cfRule type="cellIs" dxfId="1347" priority="311" operator="between">
      <formula>80</formula>
      <formula>120</formula>
    </cfRule>
  </conditionalFormatting>
  <conditionalFormatting sqref="AK84 AR84:AS84 AW84 AZ84 AU84">
    <cfRule type="cellIs" dxfId="1346" priority="310" operator="greaterThan">
      <formula>20</formula>
    </cfRule>
  </conditionalFormatting>
  <conditionalFormatting sqref="AL84:AM84 AV84 BA84">
    <cfRule type="cellIs" dxfId="1345" priority="309" operator="between">
      <formula>80</formula>
      <formula>120</formula>
    </cfRule>
  </conditionalFormatting>
  <conditionalFormatting sqref="AV86 BA86">
    <cfRule type="cellIs" dxfId="1344" priority="308" operator="between">
      <formula>80</formula>
      <formula>120</formula>
    </cfRule>
  </conditionalFormatting>
  <conditionalFormatting sqref="AW86 AR86 AK86 AZ86 AU86">
    <cfRule type="cellIs" dxfId="1343" priority="307" operator="greaterThan">
      <formula>20</formula>
    </cfRule>
  </conditionalFormatting>
  <conditionalFormatting sqref="AL86:AM86">
    <cfRule type="cellIs" dxfId="1342" priority="306" operator="between">
      <formula>80</formula>
      <formula>120</formula>
    </cfRule>
  </conditionalFormatting>
  <conditionalFormatting sqref="AV86">
    <cfRule type="cellIs" dxfId="1341" priority="305" operator="between">
      <formula>80</formula>
      <formula>120</formula>
    </cfRule>
  </conditionalFormatting>
  <conditionalFormatting sqref="BA86">
    <cfRule type="cellIs" dxfId="1340" priority="304" operator="between">
      <formula>80</formula>
      <formula>120</formula>
    </cfRule>
  </conditionalFormatting>
  <conditionalFormatting sqref="AK85 AR85:AU85 AW85 AY85:AZ85">
    <cfRule type="cellIs" dxfId="1339" priority="295" operator="greaterThan">
      <formula>20</formula>
    </cfRule>
  </conditionalFormatting>
  <conditionalFormatting sqref="AL85:AM85 AV85 BA85">
    <cfRule type="cellIs" dxfId="1338" priority="294" operator="between">
      <formula>80</formula>
      <formula>120</formula>
    </cfRule>
  </conditionalFormatting>
  <conditionalFormatting sqref="AK82 AR82:AU82 AW82 AY82:AZ82">
    <cfRule type="cellIs" dxfId="1337" priority="303" operator="greaterThan">
      <formula>20</formula>
    </cfRule>
  </conditionalFormatting>
  <conditionalFormatting sqref="AL82:AM82 AV82 BA82">
    <cfRule type="cellIs" dxfId="1336" priority="302" operator="between">
      <formula>80</formula>
      <formula>120</formula>
    </cfRule>
  </conditionalFormatting>
  <conditionalFormatting sqref="AK84 AR84:AS84 AW84 AZ84 AU84">
    <cfRule type="cellIs" dxfId="1335" priority="301" operator="greaterThan">
      <formula>20</formula>
    </cfRule>
  </conditionalFormatting>
  <conditionalFormatting sqref="AL84:AM84 AV84 BA84">
    <cfRule type="cellIs" dxfId="1334" priority="300" operator="between">
      <formula>80</formula>
      <formula>120</formula>
    </cfRule>
  </conditionalFormatting>
  <conditionalFormatting sqref="AJ81:AK81 AR81:AU81 AW81 AY81:AZ81">
    <cfRule type="cellIs" dxfId="1333" priority="299" operator="greaterThan">
      <formula>20</formula>
    </cfRule>
  </conditionalFormatting>
  <conditionalFormatting sqref="AL81:AM81 AV81 BA81">
    <cfRule type="cellIs" dxfId="1332" priority="298" operator="between">
      <formula>80</formula>
      <formula>120</formula>
    </cfRule>
  </conditionalFormatting>
  <conditionalFormatting sqref="AK83 AR83:AU83 AW83 AY83:AZ83">
    <cfRule type="cellIs" dxfId="1331" priority="297" operator="greaterThan">
      <formula>20</formula>
    </cfRule>
  </conditionalFormatting>
  <conditionalFormatting sqref="AL83:AM83 AV83 BA83">
    <cfRule type="cellIs" dxfId="1330" priority="296" operator="between">
      <formula>80</formula>
      <formula>120</formula>
    </cfRule>
  </conditionalFormatting>
  <conditionalFormatting sqref="AV86 BA86">
    <cfRule type="cellIs" dxfId="1329" priority="293" operator="between">
      <formula>80</formula>
      <formula>120</formula>
    </cfRule>
  </conditionalFormatting>
  <conditionalFormatting sqref="AW86 AR86 AK86 AZ86 AU86">
    <cfRule type="cellIs" dxfId="1328" priority="292" operator="greaterThan">
      <formula>20</formula>
    </cfRule>
  </conditionalFormatting>
  <conditionalFormatting sqref="AL86:AM86">
    <cfRule type="cellIs" dxfId="1327" priority="291" operator="between">
      <formula>80</formula>
      <formula>120</formula>
    </cfRule>
  </conditionalFormatting>
  <conditionalFormatting sqref="AV86">
    <cfRule type="cellIs" dxfId="1326" priority="290" operator="between">
      <formula>80</formula>
      <formula>120</formula>
    </cfRule>
  </conditionalFormatting>
  <conditionalFormatting sqref="BA86">
    <cfRule type="cellIs" dxfId="1325" priority="289" operator="between">
      <formula>80</formula>
      <formula>120</formula>
    </cfRule>
  </conditionalFormatting>
  <conditionalFormatting sqref="AJ81:AK81 AR81:AU81 AW81 AY81:AZ81">
    <cfRule type="cellIs" dxfId="1324" priority="278" operator="greaterThan">
      <formula>20</formula>
    </cfRule>
  </conditionalFormatting>
  <conditionalFormatting sqref="AL81:AM81 AV81 BA81">
    <cfRule type="cellIs" dxfId="1323" priority="277" operator="between">
      <formula>80</formula>
      <formula>120</formula>
    </cfRule>
  </conditionalFormatting>
  <conditionalFormatting sqref="AK82 AR82:AU82 AW82 AY82:AZ82">
    <cfRule type="cellIs" dxfId="1322" priority="288" operator="greaterThan">
      <formula>20</formula>
    </cfRule>
  </conditionalFormatting>
  <conditionalFormatting sqref="AL82:AM82 AV82 BA82">
    <cfRule type="cellIs" dxfId="1321" priority="287" operator="between">
      <formula>80</formula>
      <formula>120</formula>
    </cfRule>
  </conditionalFormatting>
  <conditionalFormatting sqref="AK84 AR84:AS84 AW84 AZ84 AU84">
    <cfRule type="cellIs" dxfId="1320" priority="286" operator="greaterThan">
      <formula>20</formula>
    </cfRule>
  </conditionalFormatting>
  <conditionalFormatting sqref="AL84:AM84 AV84 BA84">
    <cfRule type="cellIs" dxfId="1319" priority="285" operator="between">
      <formula>80</formula>
      <formula>120</formula>
    </cfRule>
  </conditionalFormatting>
  <conditionalFormatting sqref="AJ81:AK81 AR81:AU81 AW81 AY81:AZ81">
    <cfRule type="cellIs" dxfId="1318" priority="284" operator="greaterThan">
      <formula>20</formula>
    </cfRule>
  </conditionalFormatting>
  <conditionalFormatting sqref="AL81:AM81 AV81 BA81">
    <cfRule type="cellIs" dxfId="1317" priority="283" operator="between">
      <formula>80</formula>
      <formula>120</formula>
    </cfRule>
  </conditionalFormatting>
  <conditionalFormatting sqref="AK83 AR83:AU83 AW83 AY83:AZ83">
    <cfRule type="cellIs" dxfId="1316" priority="282" operator="greaterThan">
      <formula>20</formula>
    </cfRule>
  </conditionalFormatting>
  <conditionalFormatting sqref="AL83:AM83 AV83 BA83">
    <cfRule type="cellIs" dxfId="1315" priority="281" operator="between">
      <formula>80</formula>
      <formula>120</formula>
    </cfRule>
  </conditionalFormatting>
  <conditionalFormatting sqref="AK85 AR85:AU85 AW85 AY85:AZ85">
    <cfRule type="cellIs" dxfId="1314" priority="280" operator="greaterThan">
      <formula>20</formula>
    </cfRule>
  </conditionalFormatting>
  <conditionalFormatting sqref="AL85:AM85 AV85 BA85">
    <cfRule type="cellIs" dxfId="1313" priority="279" operator="between">
      <formula>80</formula>
      <formula>120</formula>
    </cfRule>
  </conditionalFormatting>
  <conditionalFormatting sqref="AK83 AR83:AU83 AW83 AY83:AZ83">
    <cfRule type="cellIs" dxfId="1312" priority="276" operator="greaterThan">
      <formula>20</formula>
    </cfRule>
  </conditionalFormatting>
  <conditionalFormatting sqref="AL83:AM83 AV83 BA83">
    <cfRule type="cellIs" dxfId="1311" priority="275" operator="between">
      <formula>80</formula>
      <formula>120</formula>
    </cfRule>
  </conditionalFormatting>
  <conditionalFormatting sqref="AK85 AR85:AU85 AW85 AY85:AZ85">
    <cfRule type="cellIs" dxfId="1310" priority="274" operator="greaterThan">
      <formula>20</formula>
    </cfRule>
  </conditionalFormatting>
  <conditionalFormatting sqref="AL85:AM85 AV85 BA85">
    <cfRule type="cellIs" dxfId="1309" priority="273" operator="between">
      <formula>80</formula>
      <formula>120</formula>
    </cfRule>
  </conditionalFormatting>
  <conditionalFormatting sqref="AK82 AR82:AU82 AW82 AY82:AZ82">
    <cfRule type="cellIs" dxfId="1308" priority="272" operator="greaterThan">
      <formula>20</formula>
    </cfRule>
  </conditionalFormatting>
  <conditionalFormatting sqref="AL82:AM82 AV82 BA82">
    <cfRule type="cellIs" dxfId="1307" priority="271" operator="between">
      <formula>80</formula>
      <formula>120</formula>
    </cfRule>
  </conditionalFormatting>
  <conditionalFormatting sqref="AK84 AR84:AS84 AW84 AZ84 AU84">
    <cfRule type="cellIs" dxfId="1306" priority="270" operator="greaterThan">
      <formula>20</formula>
    </cfRule>
  </conditionalFormatting>
  <conditionalFormatting sqref="AL84:AM84 AV84 BA84">
    <cfRule type="cellIs" dxfId="1305" priority="269" operator="between">
      <formula>80</formula>
      <formula>120</formula>
    </cfRule>
  </conditionalFormatting>
  <conditionalFormatting sqref="AK86 AR86 AW86 AZ86 AU86">
    <cfRule type="cellIs" dxfId="1304" priority="268" operator="greaterThan">
      <formula>20</formula>
    </cfRule>
  </conditionalFormatting>
  <conditionalFormatting sqref="AL86:AM86 AV86 BA86">
    <cfRule type="cellIs" dxfId="1303" priority="267" operator="between">
      <formula>80</formula>
      <formula>120</formula>
    </cfRule>
  </conditionalFormatting>
  <conditionalFormatting sqref="AW80 AS80:AU80 AY80:AZ80">
    <cfRule type="cellIs" dxfId="1302" priority="266" operator="greaterThan">
      <formula>20</formula>
    </cfRule>
  </conditionalFormatting>
  <conditionalFormatting sqref="AV80 BA80">
    <cfRule type="cellIs" dxfId="1301" priority="265" operator="between">
      <formula>80</formula>
      <formula>120</formula>
    </cfRule>
  </conditionalFormatting>
  <conditionalFormatting sqref="BA40">
    <cfRule type="cellIs" dxfId="1300" priority="264" operator="between">
      <formula>80</formula>
      <formula>120</formula>
    </cfRule>
  </conditionalFormatting>
  <conditionalFormatting sqref="AK39">
    <cfRule type="cellIs" dxfId="1299" priority="263" operator="greaterThan">
      <formula>20</formula>
    </cfRule>
  </conditionalFormatting>
  <conditionalFormatting sqref="AL39:AM39">
    <cfRule type="cellIs" dxfId="1298" priority="262" operator="between">
      <formula>80</formula>
      <formula>120</formula>
    </cfRule>
  </conditionalFormatting>
  <conditionalFormatting sqref="AK41">
    <cfRule type="cellIs" dxfId="1297" priority="261" operator="greaterThan">
      <formula>20</formula>
    </cfRule>
  </conditionalFormatting>
  <conditionalFormatting sqref="AL41:AM41">
    <cfRule type="cellIs" dxfId="1296" priority="260" operator="between">
      <formula>80</formula>
      <formula>120</formula>
    </cfRule>
  </conditionalFormatting>
  <conditionalFormatting sqref="AW37">
    <cfRule type="cellIs" dxfId="1295" priority="259" operator="greaterThan">
      <formula>20</formula>
    </cfRule>
  </conditionalFormatting>
  <conditionalFormatting sqref="AW43 AR43 AK43 AJ46:AK46 AR45:AR56 AW45:AW67 AT46:AU46 AU43 AY46:AZ46 AZ43 AK45 AJ48:AK51 AT48:AU49 AU45 AT51:AU51 AU50 AT53:AU53 AU52 AT55:AU56 AU54 AZ45 AY48:AZ49 AY51:AZ51 AZ50 AY53:AZ53 AZ52 AY55:AZ56 AZ54 AJ53:AK53 AK52 AJ55:AK56 AK54">
    <cfRule type="cellIs" dxfId="1294" priority="258" operator="greaterThan">
      <formula>20</formula>
    </cfRule>
  </conditionalFormatting>
  <conditionalFormatting sqref="AV43 BA43 AL43:AM43 AL46:AM56 AV46:AV56 BA47:BA56">
    <cfRule type="cellIs" dxfId="1293" priority="257" operator="between">
      <formula>80</formula>
      <formula>120</formula>
    </cfRule>
  </conditionalFormatting>
  <conditionalFormatting sqref="AJ44:AK44 AR44 AW44 AT44:AU44 AY44:AZ44">
    <cfRule type="cellIs" dxfId="1292" priority="254" operator="greaterThan">
      <formula>20</formula>
    </cfRule>
  </conditionalFormatting>
  <conditionalFormatting sqref="AL44:AM44 BA44 AV44">
    <cfRule type="cellIs" dxfId="1291" priority="253" operator="between">
      <formula>80</formula>
      <formula>120</formula>
    </cfRule>
  </conditionalFormatting>
  <conditionalFormatting sqref="AW42 AR42 AJ42:AK42 AT42:AU42 AY42:AZ42">
    <cfRule type="cellIs" dxfId="1290" priority="256" operator="greaterThan">
      <formula>20</formula>
    </cfRule>
  </conditionalFormatting>
  <conditionalFormatting sqref="AV42 BA42 AL42:AM42">
    <cfRule type="cellIs" dxfId="1289" priority="255" operator="between">
      <formula>80</formula>
      <formula>120</formula>
    </cfRule>
  </conditionalFormatting>
  <conditionalFormatting sqref="AJ40:AK40 AR40 AW40 AT40:AU40 AY40:AZ40">
    <cfRule type="cellIs" dxfId="1288" priority="252" operator="greaterThan">
      <formula>20</formula>
    </cfRule>
  </conditionalFormatting>
  <conditionalFormatting sqref="AL40:AM40 AV40">
    <cfRule type="cellIs" dxfId="1287" priority="251" operator="between">
      <formula>80</formula>
      <formula>120</formula>
    </cfRule>
  </conditionalFormatting>
  <conditionalFormatting sqref="AW74">
    <cfRule type="cellIs" dxfId="1286" priority="250" operator="greaterThan">
      <formula>20</formula>
    </cfRule>
  </conditionalFormatting>
  <conditionalFormatting sqref="AW76 AW78">
    <cfRule type="cellIs" dxfId="1285" priority="249" operator="greaterThan">
      <formula>20</formula>
    </cfRule>
  </conditionalFormatting>
  <conditionalFormatting sqref="AW77">
    <cfRule type="cellIs" dxfId="1284" priority="247" operator="greaterThan">
      <formula>20</formula>
    </cfRule>
  </conditionalFormatting>
  <conditionalFormatting sqref="AW75">
    <cfRule type="cellIs" dxfId="1283" priority="248" operator="greaterThan">
      <formula>20</formula>
    </cfRule>
  </conditionalFormatting>
  <conditionalFormatting sqref="AW73">
    <cfRule type="cellIs" dxfId="1282" priority="246" operator="greaterThan">
      <formula>20</formula>
    </cfRule>
  </conditionalFormatting>
  <conditionalFormatting sqref="AU35">
    <cfRule type="cellIs" dxfId="1281" priority="245" operator="greaterThan">
      <formula>20</formula>
    </cfRule>
  </conditionalFormatting>
  <conditionalFormatting sqref="AZ35">
    <cfRule type="cellIs" dxfId="1280" priority="244" operator="greaterThan">
      <formula>20</formula>
    </cfRule>
  </conditionalFormatting>
  <conditionalFormatting sqref="AL35:AM35">
    <cfRule type="cellIs" dxfId="1279" priority="243" operator="between">
      <formula>80</formula>
      <formula>120</formula>
    </cfRule>
  </conditionalFormatting>
  <conditionalFormatting sqref="AV35">
    <cfRule type="cellIs" dxfId="1278" priority="242" operator="between">
      <formula>80</formula>
      <formula>120</formula>
    </cfRule>
  </conditionalFormatting>
  <conditionalFormatting sqref="AV35">
    <cfRule type="cellIs" dxfId="1277" priority="241" operator="between">
      <formula>80</formula>
      <formula>120</formula>
    </cfRule>
  </conditionalFormatting>
  <conditionalFormatting sqref="BA35">
    <cfRule type="cellIs" dxfId="1276" priority="240" operator="between">
      <formula>80</formula>
      <formula>120</formula>
    </cfRule>
  </conditionalFormatting>
  <conditionalFormatting sqref="BA35">
    <cfRule type="cellIs" dxfId="1275" priority="239" operator="between">
      <formula>80</formula>
      <formula>120</formula>
    </cfRule>
  </conditionalFormatting>
  <conditionalFormatting sqref="AU37">
    <cfRule type="cellIs" dxfId="1274" priority="238" operator="greaterThan">
      <formula>20</formula>
    </cfRule>
  </conditionalFormatting>
  <conditionalFormatting sqref="AZ37">
    <cfRule type="cellIs" dxfId="1273" priority="237" operator="greaterThan">
      <formula>20</formula>
    </cfRule>
  </conditionalFormatting>
  <conditionalFormatting sqref="AW68:AW71">
    <cfRule type="cellIs" dxfId="1272" priority="236" operator="greaterThan">
      <formula>20</formula>
    </cfRule>
  </conditionalFormatting>
  <conditionalFormatting sqref="AW70">
    <cfRule type="cellIs" dxfId="1271" priority="235" operator="greaterThan">
      <formula>20</formula>
    </cfRule>
  </conditionalFormatting>
  <conditionalFormatting sqref="AL45:AM45">
    <cfRule type="cellIs" dxfId="1270" priority="234" operator="between">
      <formula>80</formula>
      <formula>120</formula>
    </cfRule>
  </conditionalFormatting>
  <conditionalFormatting sqref="AK47">
    <cfRule type="cellIs" dxfId="1269" priority="233" operator="greaterThan">
      <formula>20</formula>
    </cfRule>
  </conditionalFormatting>
  <conditionalFormatting sqref="AJ82:AJ83 AJ85 AJ87">
    <cfRule type="cellIs" dxfId="1268" priority="232" operator="greaterThan">
      <formula>20</formula>
    </cfRule>
  </conditionalFormatting>
  <conditionalFormatting sqref="AR73 AR57:AR71 AJ58:AK58 AK71 AK57 AJ60:AK60 AK59 AJ62:AK62 AK61 AJ64:AK64 AK63 AJ66:AK66 AK65 AJ68:AK68 AK67 AJ70:AK70 AK69">
    <cfRule type="cellIs" dxfId="1267" priority="231" operator="greaterThan">
      <formula>20</formula>
    </cfRule>
  </conditionalFormatting>
  <conditionalFormatting sqref="AL57:AM66 AL70:AM71 AL68:AM68">
    <cfRule type="cellIs" dxfId="1266" priority="230" operator="between">
      <formula>80</formula>
      <formula>120</formula>
    </cfRule>
  </conditionalFormatting>
  <conditionalFormatting sqref="AK71">
    <cfRule type="cellIs" dxfId="1265" priority="229" operator="greaterThan">
      <formula>20</formula>
    </cfRule>
  </conditionalFormatting>
  <conditionalFormatting sqref="AL71:AM71">
    <cfRule type="cellIs" dxfId="1264" priority="228" operator="between">
      <formula>80</formula>
      <formula>120</formula>
    </cfRule>
  </conditionalFormatting>
  <conditionalFormatting sqref="AK73">
    <cfRule type="cellIs" dxfId="1263" priority="227" operator="greaterThan">
      <formula>20</formula>
    </cfRule>
  </conditionalFormatting>
  <conditionalFormatting sqref="AL73:AM73">
    <cfRule type="cellIs" dxfId="1262" priority="226" operator="between">
      <formula>80</formula>
      <formula>120</formula>
    </cfRule>
  </conditionalFormatting>
  <conditionalFormatting sqref="AR75 AK75 AJ78:AK78 AR77:AR80 AK77 AJ80:AK80">
    <cfRule type="cellIs" dxfId="1261" priority="225" operator="greaterThan">
      <formula>20</formula>
    </cfRule>
  </conditionalFormatting>
  <conditionalFormatting sqref="AL75:AM75 AL78:AM80">
    <cfRule type="cellIs" dxfId="1260" priority="224" operator="between">
      <formula>80</formula>
      <formula>120</formula>
    </cfRule>
  </conditionalFormatting>
  <conditionalFormatting sqref="AJ76:AK76 AR76">
    <cfRule type="cellIs" dxfId="1259" priority="221" operator="greaterThan">
      <formula>20</formula>
    </cfRule>
  </conditionalFormatting>
  <conditionalFormatting sqref="AL76:AM76">
    <cfRule type="cellIs" dxfId="1258" priority="220" operator="between">
      <formula>80</formula>
      <formula>120</formula>
    </cfRule>
  </conditionalFormatting>
  <conditionalFormatting sqref="AR74 AJ74:AK74">
    <cfRule type="cellIs" dxfId="1257" priority="223" operator="greaterThan">
      <formula>20</formula>
    </cfRule>
  </conditionalFormatting>
  <conditionalFormatting sqref="AL74:AM74">
    <cfRule type="cellIs" dxfId="1256" priority="222" operator="between">
      <formula>80</formula>
      <formula>120</formula>
    </cfRule>
  </conditionalFormatting>
  <conditionalFormatting sqref="AJ72:AK72 AR72">
    <cfRule type="cellIs" dxfId="1255" priority="219" operator="greaterThan">
      <formula>20</formula>
    </cfRule>
  </conditionalFormatting>
  <conditionalFormatting sqref="AL72:AM72">
    <cfRule type="cellIs" dxfId="1254" priority="218" operator="between">
      <formula>80</formula>
      <formula>120</formula>
    </cfRule>
  </conditionalFormatting>
  <conditionalFormatting sqref="AL67:AM67">
    <cfRule type="cellIs" dxfId="1253" priority="217" operator="between">
      <formula>80</formula>
      <formula>120</formula>
    </cfRule>
  </conditionalFormatting>
  <conditionalFormatting sqref="AM77">
    <cfRule type="cellIs" dxfId="1252" priority="216" operator="between">
      <formula>80</formula>
      <formula>120</formula>
    </cfRule>
  </conditionalFormatting>
  <conditionalFormatting sqref="AK79">
    <cfRule type="cellIs" dxfId="1251" priority="215" operator="greaterThan">
      <formula>20</formula>
    </cfRule>
  </conditionalFormatting>
  <conditionalFormatting sqref="AU47">
    <cfRule type="cellIs" dxfId="1250" priority="214" operator="greaterThan">
      <formula>20</formula>
    </cfRule>
  </conditionalFormatting>
  <conditionalFormatting sqref="AV45">
    <cfRule type="cellIs" dxfId="1249" priority="213" operator="between">
      <formula>80</formula>
      <formula>120</formula>
    </cfRule>
  </conditionalFormatting>
  <conditionalFormatting sqref="AV45">
    <cfRule type="cellIs" dxfId="1248" priority="212" operator="between">
      <formula>80</formula>
      <formula>120</formula>
    </cfRule>
  </conditionalFormatting>
  <conditionalFormatting sqref="AT82 AT50">
    <cfRule type="cellIs" dxfId="1247" priority="211" operator="greaterThan">
      <formula>20</formula>
    </cfRule>
  </conditionalFormatting>
  <conditionalFormatting sqref="AT50">
    <cfRule type="cellIs" dxfId="1246" priority="210" operator="greaterThan">
      <formula>20</formula>
    </cfRule>
  </conditionalFormatting>
  <conditionalFormatting sqref="AT68:AU68 AT58:AU58 AT70:AU70 AU73 AU57 AT60:AU60 AU59 AT62:AU62 AU61 AT64:AU64 AU63 AT66:AU66 AU65 AU71">
    <cfRule type="cellIs" dxfId="1245" priority="209" operator="greaterThan">
      <formula>20</formula>
    </cfRule>
  </conditionalFormatting>
  <conditionalFormatting sqref="AV73 AV57:AV66 AV70:AV71 AV68">
    <cfRule type="cellIs" dxfId="1244" priority="208" operator="between">
      <formula>80</formula>
      <formula>120</formula>
    </cfRule>
  </conditionalFormatting>
  <conditionalFormatting sqref="AT78 AU75">
    <cfRule type="cellIs" dxfId="1243" priority="207" operator="greaterThan">
      <formula>20</formula>
    </cfRule>
  </conditionalFormatting>
  <conditionalFormatting sqref="AV75">
    <cfRule type="cellIs" dxfId="1242" priority="206" operator="between">
      <formula>80</formula>
      <formula>120</formula>
    </cfRule>
  </conditionalFormatting>
  <conditionalFormatting sqref="AT76:AU76">
    <cfRule type="cellIs" dxfId="1241" priority="203" operator="greaterThan">
      <formula>20</formula>
    </cfRule>
  </conditionalFormatting>
  <conditionalFormatting sqref="AV76">
    <cfRule type="cellIs" dxfId="1240" priority="202" operator="between">
      <formula>80</formula>
      <formula>120</formula>
    </cfRule>
  </conditionalFormatting>
  <conditionalFormatting sqref="AT74:AU74">
    <cfRule type="cellIs" dxfId="1239" priority="205" operator="greaterThan">
      <formula>20</formula>
    </cfRule>
  </conditionalFormatting>
  <conditionalFormatting sqref="AV74">
    <cfRule type="cellIs" dxfId="1238" priority="204" operator="between">
      <formula>80</formula>
      <formula>120</formula>
    </cfRule>
  </conditionalFormatting>
  <conditionalFormatting sqref="AT72:AU72">
    <cfRule type="cellIs" dxfId="1237" priority="201" operator="greaterThan">
      <formula>20</formula>
    </cfRule>
  </conditionalFormatting>
  <conditionalFormatting sqref="AV72">
    <cfRule type="cellIs" dxfId="1236" priority="200" operator="between">
      <formula>80</formula>
      <formula>120</formula>
    </cfRule>
  </conditionalFormatting>
  <conditionalFormatting sqref="AU67">
    <cfRule type="cellIs" dxfId="1235" priority="199" operator="greaterThan">
      <formula>20</formula>
    </cfRule>
  </conditionalFormatting>
  <conditionalFormatting sqref="AV67">
    <cfRule type="cellIs" dxfId="1234" priority="198" operator="between">
      <formula>80</formula>
      <formula>120</formula>
    </cfRule>
  </conditionalFormatting>
  <conditionalFormatting sqref="AV67">
    <cfRule type="cellIs" dxfId="1233" priority="197" operator="between">
      <formula>80</formula>
      <formula>120</formula>
    </cfRule>
  </conditionalFormatting>
  <conditionalFormatting sqref="AU69">
    <cfRule type="cellIs" dxfId="1232" priority="196" operator="greaterThan">
      <formula>20</formula>
    </cfRule>
  </conditionalFormatting>
  <conditionalFormatting sqref="AY50">
    <cfRule type="cellIs" dxfId="1231" priority="195" operator="greaterThan">
      <formula>20</formula>
    </cfRule>
  </conditionalFormatting>
  <conditionalFormatting sqref="AY50">
    <cfRule type="cellIs" dxfId="1230" priority="194" operator="greaterThan">
      <formula>20</formula>
    </cfRule>
  </conditionalFormatting>
  <conditionalFormatting sqref="AY82">
    <cfRule type="cellIs" dxfId="1229" priority="193" operator="greaterThan">
      <formula>20</formula>
    </cfRule>
  </conditionalFormatting>
  <conditionalFormatting sqref="AZ47">
    <cfRule type="cellIs" dxfId="1228" priority="192" operator="greaterThan">
      <formula>20</formula>
    </cfRule>
  </conditionalFormatting>
  <conditionalFormatting sqref="BA46">
    <cfRule type="cellIs" dxfId="1227" priority="191" operator="between">
      <formula>80</formula>
      <formula>120</formula>
    </cfRule>
  </conditionalFormatting>
  <conditionalFormatting sqref="BA46">
    <cfRule type="cellIs" dxfId="1226" priority="190" operator="between">
      <formula>80</formula>
      <formula>120</formula>
    </cfRule>
  </conditionalFormatting>
  <conditionalFormatting sqref="BA45">
    <cfRule type="cellIs" dxfId="1225" priority="189" operator="between">
      <formula>80</formula>
      <formula>120</formula>
    </cfRule>
  </conditionalFormatting>
  <conditionalFormatting sqref="BA45">
    <cfRule type="cellIs" dxfId="1224" priority="188" operator="between">
      <formula>80</formula>
      <formula>120</formula>
    </cfRule>
  </conditionalFormatting>
  <conditionalFormatting sqref="AY68:AZ68 AY58:AZ58 AY70:AZ70 AZ73 AZ57 AY60:AZ60 AZ59 AY62:AZ62 AZ61 AY64:AZ64 AZ63 AY66:AZ66 AZ65 AZ71">
    <cfRule type="cellIs" dxfId="1223" priority="187" operator="greaterThan">
      <formula>20</formula>
    </cfRule>
  </conditionalFormatting>
  <conditionalFormatting sqref="BA73 BA57:BA66 BA70:BA71 BA68">
    <cfRule type="cellIs" dxfId="1222" priority="186" operator="between">
      <formula>80</formula>
      <formula>120</formula>
    </cfRule>
  </conditionalFormatting>
  <conditionalFormatting sqref="BA72">
    <cfRule type="cellIs" dxfId="1221" priority="185" operator="between">
      <formula>80</formula>
      <formula>120</formula>
    </cfRule>
  </conditionalFormatting>
  <conditionalFormatting sqref="AY78 AZ75">
    <cfRule type="cellIs" dxfId="1220" priority="184" operator="greaterThan">
      <formula>20</formula>
    </cfRule>
  </conditionalFormatting>
  <conditionalFormatting sqref="BA75">
    <cfRule type="cellIs" dxfId="1219" priority="183" operator="between">
      <formula>80</formula>
      <formula>120</formula>
    </cfRule>
  </conditionalFormatting>
  <conditionalFormatting sqref="AY76:AZ76">
    <cfRule type="cellIs" dxfId="1218" priority="180" operator="greaterThan">
      <formula>20</formula>
    </cfRule>
  </conditionalFormatting>
  <conditionalFormatting sqref="BA76">
    <cfRule type="cellIs" dxfId="1217" priority="179" operator="between">
      <formula>80</formula>
      <formula>120</formula>
    </cfRule>
  </conditionalFormatting>
  <conditionalFormatting sqref="AY74:AZ74">
    <cfRule type="cellIs" dxfId="1216" priority="182" operator="greaterThan">
      <formula>20</formula>
    </cfRule>
  </conditionalFormatting>
  <conditionalFormatting sqref="BA74">
    <cfRule type="cellIs" dxfId="1215" priority="181" operator="between">
      <formula>80</formula>
      <formula>120</formula>
    </cfRule>
  </conditionalFormatting>
  <conditionalFormatting sqref="AY72:AZ72">
    <cfRule type="cellIs" dxfId="1214" priority="178" operator="greaterThan">
      <formula>20</formula>
    </cfRule>
  </conditionalFormatting>
  <conditionalFormatting sqref="AZ67">
    <cfRule type="cellIs" dxfId="1213" priority="177" operator="greaterThan">
      <formula>20</formula>
    </cfRule>
  </conditionalFormatting>
  <conditionalFormatting sqref="BA67">
    <cfRule type="cellIs" dxfId="1212" priority="176" operator="between">
      <formula>80</formula>
      <formula>120</formula>
    </cfRule>
  </conditionalFormatting>
  <conditionalFormatting sqref="BA67">
    <cfRule type="cellIs" dxfId="1211" priority="175" operator="between">
      <formula>80</formula>
      <formula>120</formula>
    </cfRule>
  </conditionalFormatting>
  <conditionalFormatting sqref="AZ69">
    <cfRule type="cellIs" dxfId="1210" priority="174" operator="greaterThan">
      <formula>20</formula>
    </cfRule>
  </conditionalFormatting>
  <conditionalFormatting sqref="AO36:AP36 AN80:AP81 AN79 AO26:AP26 AO38:AP38 AP41 AN83:AP83 AN82 AP82 AP25 AO28:AP28 AP27 AO30:AP30 AP29 AO32:AP32 AP31 AO34:AP34 AP33 AP39">
    <cfRule type="cellIs" dxfId="1209" priority="173" operator="greaterThan">
      <formula>20</formula>
    </cfRule>
  </conditionalFormatting>
  <conditionalFormatting sqref="AQ41 AQ25:AQ34 AQ80:AQ83 AQ38:AQ39 AQ36">
    <cfRule type="cellIs" dxfId="1208" priority="172" operator="between">
      <formula>80</formula>
      <formula>120</formula>
    </cfRule>
  </conditionalFormatting>
  <conditionalFormatting sqref="AQ84">
    <cfRule type="cellIs" dxfId="1207" priority="171" operator="between">
      <formula>80</formula>
      <formula>120</formula>
    </cfRule>
  </conditionalFormatting>
  <conditionalFormatting sqref="AN84 AP84">
    <cfRule type="cellIs" dxfId="1206" priority="170" operator="greaterThan">
      <formula>20</formula>
    </cfRule>
  </conditionalFormatting>
  <conditionalFormatting sqref="AQ84">
    <cfRule type="cellIs" dxfId="1205" priority="169" operator="between">
      <formula>80</formula>
      <formula>120</formula>
    </cfRule>
  </conditionalFormatting>
  <conditionalFormatting sqref="AN80:AP80">
    <cfRule type="cellIs" dxfId="1204" priority="168" operator="greaterThan">
      <formula>20</formula>
    </cfRule>
  </conditionalFormatting>
  <conditionalFormatting sqref="AQ80">
    <cfRule type="cellIs" dxfId="1203" priority="167" operator="between">
      <formula>80</formula>
      <formula>120</formula>
    </cfRule>
  </conditionalFormatting>
  <conditionalFormatting sqref="AN82 AP82">
    <cfRule type="cellIs" dxfId="1202" priority="166" operator="greaterThan">
      <formula>20</formula>
    </cfRule>
  </conditionalFormatting>
  <conditionalFormatting sqref="AQ82">
    <cfRule type="cellIs" dxfId="1201" priority="165" operator="between">
      <formula>80</formula>
      <formula>120</formula>
    </cfRule>
  </conditionalFormatting>
  <conditionalFormatting sqref="AP86">
    <cfRule type="cellIs" dxfId="1200" priority="164" operator="greaterThan">
      <formula>20</formula>
    </cfRule>
  </conditionalFormatting>
  <conditionalFormatting sqref="AQ86">
    <cfRule type="cellIs" dxfId="1199" priority="163" operator="between">
      <formula>80</formula>
      <formula>120</formula>
    </cfRule>
  </conditionalFormatting>
  <conditionalFormatting sqref="AN88:AP88">
    <cfRule type="cellIs" dxfId="1198" priority="162" operator="greaterThan">
      <formula>20</formula>
    </cfRule>
  </conditionalFormatting>
  <conditionalFormatting sqref="AQ88">
    <cfRule type="cellIs" dxfId="1197" priority="161" operator="between">
      <formula>80</formula>
      <formula>120</formula>
    </cfRule>
  </conditionalFormatting>
  <conditionalFormatting sqref="AN81:AP81">
    <cfRule type="cellIs" dxfId="1196" priority="160" operator="greaterThan">
      <formula>20</formula>
    </cfRule>
  </conditionalFormatting>
  <conditionalFormatting sqref="AQ81">
    <cfRule type="cellIs" dxfId="1195" priority="159" operator="between">
      <formula>80</formula>
      <formula>120</formula>
    </cfRule>
  </conditionalFormatting>
  <conditionalFormatting sqref="AN83:AP83">
    <cfRule type="cellIs" dxfId="1194" priority="158" operator="greaterThan">
      <formula>20</formula>
    </cfRule>
  </conditionalFormatting>
  <conditionalFormatting sqref="AQ83">
    <cfRule type="cellIs" dxfId="1193" priority="157" operator="between">
      <formula>80</formula>
      <formula>120</formula>
    </cfRule>
  </conditionalFormatting>
  <conditionalFormatting sqref="AQ85">
    <cfRule type="cellIs" dxfId="1192" priority="156" operator="between">
      <formula>80</formula>
      <formula>120</formula>
    </cfRule>
  </conditionalFormatting>
  <conditionalFormatting sqref="AN85:AP85">
    <cfRule type="cellIs" dxfId="1191" priority="155" operator="greaterThan">
      <formula>20</formula>
    </cfRule>
  </conditionalFormatting>
  <conditionalFormatting sqref="AQ85">
    <cfRule type="cellIs" dxfId="1190" priority="154" operator="between">
      <formula>80</formula>
      <formula>120</formula>
    </cfRule>
  </conditionalFormatting>
  <conditionalFormatting sqref="AN84 AP84">
    <cfRule type="cellIs" dxfId="1189" priority="143" operator="greaterThan">
      <formula>20</formula>
    </cfRule>
  </conditionalFormatting>
  <conditionalFormatting sqref="AQ84">
    <cfRule type="cellIs" dxfId="1188" priority="142" operator="between">
      <formula>80</formula>
      <formula>120</formula>
    </cfRule>
  </conditionalFormatting>
  <conditionalFormatting sqref="AN81:AP81">
    <cfRule type="cellIs" dxfId="1187" priority="153" operator="greaterThan">
      <formula>20</formula>
    </cfRule>
  </conditionalFormatting>
  <conditionalFormatting sqref="AQ81">
    <cfRule type="cellIs" dxfId="1186" priority="152" operator="between">
      <formula>80</formula>
      <formula>120</formula>
    </cfRule>
  </conditionalFormatting>
  <conditionalFormatting sqref="AN83:AP83">
    <cfRule type="cellIs" dxfId="1185" priority="151" operator="greaterThan">
      <formula>20</formula>
    </cfRule>
  </conditionalFormatting>
  <conditionalFormatting sqref="AQ83">
    <cfRule type="cellIs" dxfId="1184" priority="150" operator="between">
      <formula>80</formula>
      <formula>120</formula>
    </cfRule>
  </conditionalFormatting>
  <conditionalFormatting sqref="AN87:AP87">
    <cfRule type="cellIs" dxfId="1183" priority="149" operator="greaterThan">
      <formula>20</formula>
    </cfRule>
  </conditionalFormatting>
  <conditionalFormatting sqref="AQ87">
    <cfRule type="cellIs" dxfId="1182" priority="148" operator="between">
      <formula>80</formula>
      <formula>120</formula>
    </cfRule>
  </conditionalFormatting>
  <conditionalFormatting sqref="AN80:AP80">
    <cfRule type="cellIs" dxfId="1181" priority="147" operator="greaterThan">
      <formula>20</formula>
    </cfRule>
  </conditionalFormatting>
  <conditionalFormatting sqref="AQ80">
    <cfRule type="cellIs" dxfId="1180" priority="146" operator="between">
      <formula>80</formula>
      <formula>120</formula>
    </cfRule>
  </conditionalFormatting>
  <conditionalFormatting sqref="AN82 AP82">
    <cfRule type="cellIs" dxfId="1179" priority="145" operator="greaterThan">
      <formula>20</formula>
    </cfRule>
  </conditionalFormatting>
  <conditionalFormatting sqref="AQ82">
    <cfRule type="cellIs" dxfId="1178" priority="144" operator="between">
      <formula>80</formula>
      <formula>120</formula>
    </cfRule>
  </conditionalFormatting>
  <conditionalFormatting sqref="AQ85">
    <cfRule type="cellIs" dxfId="1177" priority="141" operator="between">
      <formula>80</formula>
      <formula>120</formula>
    </cfRule>
  </conditionalFormatting>
  <conditionalFormatting sqref="AN85:AP85">
    <cfRule type="cellIs" dxfId="1176" priority="140" operator="greaterThan">
      <formula>20</formula>
    </cfRule>
  </conditionalFormatting>
  <conditionalFormatting sqref="AQ85">
    <cfRule type="cellIs" dxfId="1175" priority="139" operator="between">
      <formula>80</formula>
      <formula>120</formula>
    </cfRule>
  </conditionalFormatting>
  <conditionalFormatting sqref="AN80:AP80">
    <cfRule type="cellIs" dxfId="1174" priority="128" operator="greaterThan">
      <formula>20</formula>
    </cfRule>
  </conditionalFormatting>
  <conditionalFormatting sqref="AQ80">
    <cfRule type="cellIs" dxfId="1173" priority="127" operator="between">
      <formula>80</formula>
      <formula>120</formula>
    </cfRule>
  </conditionalFormatting>
  <conditionalFormatting sqref="AN81:AP81">
    <cfRule type="cellIs" dxfId="1172" priority="138" operator="greaterThan">
      <formula>20</formula>
    </cfRule>
  </conditionalFormatting>
  <conditionalFormatting sqref="AQ81">
    <cfRule type="cellIs" dxfId="1171" priority="137" operator="between">
      <formula>80</formula>
      <formula>120</formula>
    </cfRule>
  </conditionalFormatting>
  <conditionalFormatting sqref="AN83:AP83">
    <cfRule type="cellIs" dxfId="1170" priority="136" operator="greaterThan">
      <formula>20</formula>
    </cfRule>
  </conditionalFormatting>
  <conditionalFormatting sqref="AQ83">
    <cfRule type="cellIs" dxfId="1169" priority="135" operator="between">
      <formula>80</formula>
      <formula>120</formula>
    </cfRule>
  </conditionalFormatting>
  <conditionalFormatting sqref="AN80:AP80">
    <cfRule type="cellIs" dxfId="1168" priority="134" operator="greaterThan">
      <formula>20</formula>
    </cfRule>
  </conditionalFormatting>
  <conditionalFormatting sqref="AQ80">
    <cfRule type="cellIs" dxfId="1167" priority="133" operator="between">
      <formula>80</formula>
      <formula>120</formula>
    </cfRule>
  </conditionalFormatting>
  <conditionalFormatting sqref="AN82 AP82">
    <cfRule type="cellIs" dxfId="1166" priority="132" operator="greaterThan">
      <formula>20</formula>
    </cfRule>
  </conditionalFormatting>
  <conditionalFormatting sqref="AQ82">
    <cfRule type="cellIs" dxfId="1165" priority="131" operator="between">
      <formula>80</formula>
      <formula>120</formula>
    </cfRule>
  </conditionalFormatting>
  <conditionalFormatting sqref="AN84 AP84">
    <cfRule type="cellIs" dxfId="1164" priority="130" operator="greaterThan">
      <formula>20</formula>
    </cfRule>
  </conditionalFormatting>
  <conditionalFormatting sqref="AQ84">
    <cfRule type="cellIs" dxfId="1163" priority="129" operator="between">
      <formula>80</formula>
      <formula>120</formula>
    </cfRule>
  </conditionalFormatting>
  <conditionalFormatting sqref="AN82 AP82">
    <cfRule type="cellIs" dxfId="1162" priority="126" operator="greaterThan">
      <formula>20</formula>
    </cfRule>
  </conditionalFormatting>
  <conditionalFormatting sqref="AQ82">
    <cfRule type="cellIs" dxfId="1161" priority="125" operator="between">
      <formula>80</formula>
      <formula>120</formula>
    </cfRule>
  </conditionalFormatting>
  <conditionalFormatting sqref="AN84 AP84">
    <cfRule type="cellIs" dxfId="1160" priority="124" operator="greaterThan">
      <formula>20</formula>
    </cfRule>
  </conditionalFormatting>
  <conditionalFormatting sqref="AQ84">
    <cfRule type="cellIs" dxfId="1159" priority="123" operator="between">
      <formula>80</formula>
      <formula>120</formula>
    </cfRule>
  </conditionalFormatting>
  <conditionalFormatting sqref="AN81:AP81">
    <cfRule type="cellIs" dxfId="1158" priority="122" operator="greaterThan">
      <formula>20</formula>
    </cfRule>
  </conditionalFormatting>
  <conditionalFormatting sqref="AQ81">
    <cfRule type="cellIs" dxfId="1157" priority="121" operator="between">
      <formula>80</formula>
      <formula>120</formula>
    </cfRule>
  </conditionalFormatting>
  <conditionalFormatting sqref="AN83:AP83">
    <cfRule type="cellIs" dxfId="1156" priority="120" operator="greaterThan">
      <formula>20</formula>
    </cfRule>
  </conditionalFormatting>
  <conditionalFormatting sqref="AQ83">
    <cfRule type="cellIs" dxfId="1155" priority="119" operator="between">
      <formula>80</formula>
      <formula>120</formula>
    </cfRule>
  </conditionalFormatting>
  <conditionalFormatting sqref="AN85:AP85">
    <cfRule type="cellIs" dxfId="1154" priority="118" operator="greaterThan">
      <formula>20</formula>
    </cfRule>
  </conditionalFormatting>
  <conditionalFormatting sqref="AQ85">
    <cfRule type="cellIs" dxfId="1153" priority="117" operator="between">
      <formula>80</formula>
      <formula>120</formula>
    </cfRule>
  </conditionalFormatting>
  <conditionalFormatting sqref="AN79">
    <cfRule type="cellIs" dxfId="1152" priority="116" operator="greaterThan">
      <formula>20</formula>
    </cfRule>
  </conditionalFormatting>
  <conditionalFormatting sqref="AQ85">
    <cfRule type="cellIs" dxfId="1151" priority="115" operator="between">
      <formula>80</formula>
      <formula>120</formula>
    </cfRule>
  </conditionalFormatting>
  <conditionalFormatting sqref="AN85:AP85">
    <cfRule type="cellIs" dxfId="1150" priority="114" operator="greaterThan">
      <formula>20</formula>
    </cfRule>
  </conditionalFormatting>
  <conditionalFormatting sqref="AQ85">
    <cfRule type="cellIs" dxfId="1149" priority="113" operator="between">
      <formula>80</formula>
      <formula>120</formula>
    </cfRule>
  </conditionalFormatting>
  <conditionalFormatting sqref="AN79">
    <cfRule type="cellIs" dxfId="1148" priority="112" operator="greaterThan">
      <formula>20</formula>
    </cfRule>
  </conditionalFormatting>
  <conditionalFormatting sqref="AN81:AP81">
    <cfRule type="cellIs" dxfId="1147" priority="111" operator="greaterThan">
      <formula>20</formula>
    </cfRule>
  </conditionalFormatting>
  <conditionalFormatting sqref="AQ81">
    <cfRule type="cellIs" dxfId="1146" priority="110" operator="between">
      <formula>80</formula>
      <formula>120</formula>
    </cfRule>
  </conditionalFormatting>
  <conditionalFormatting sqref="AN83:AP83">
    <cfRule type="cellIs" dxfId="1145" priority="109" operator="greaterThan">
      <formula>20</formula>
    </cfRule>
  </conditionalFormatting>
  <conditionalFormatting sqref="AQ83">
    <cfRule type="cellIs" dxfId="1144" priority="108" operator="between">
      <formula>80</formula>
      <formula>120</formula>
    </cfRule>
  </conditionalFormatting>
  <conditionalFormatting sqref="AN82 AP82">
    <cfRule type="cellIs" dxfId="1143" priority="107" operator="greaterThan">
      <formula>20</formula>
    </cfRule>
  </conditionalFormatting>
  <conditionalFormatting sqref="AQ82">
    <cfRule type="cellIs" dxfId="1142" priority="106" operator="between">
      <formula>80</formula>
      <formula>120</formula>
    </cfRule>
  </conditionalFormatting>
  <conditionalFormatting sqref="AN84 AP84">
    <cfRule type="cellIs" dxfId="1141" priority="105" operator="greaterThan">
      <formula>20</formula>
    </cfRule>
  </conditionalFormatting>
  <conditionalFormatting sqref="AQ84">
    <cfRule type="cellIs" dxfId="1140" priority="104" operator="between">
      <formula>80</formula>
      <formula>120</formula>
    </cfRule>
  </conditionalFormatting>
  <conditionalFormatting sqref="AQ86">
    <cfRule type="cellIs" dxfId="1139" priority="103" operator="between">
      <formula>80</formula>
      <formula>120</formula>
    </cfRule>
  </conditionalFormatting>
  <conditionalFormatting sqref="AP86">
    <cfRule type="cellIs" dxfId="1138" priority="102" operator="greaterThan">
      <formula>20</formula>
    </cfRule>
  </conditionalFormatting>
  <conditionalFormatting sqref="AQ86">
    <cfRule type="cellIs" dxfId="1137" priority="101" operator="between">
      <formula>80</formula>
      <formula>120</formula>
    </cfRule>
  </conditionalFormatting>
  <conditionalFormatting sqref="AN85:AP85">
    <cfRule type="cellIs" dxfId="1136" priority="92" operator="greaterThan">
      <formula>20</formula>
    </cfRule>
  </conditionalFormatting>
  <conditionalFormatting sqref="AQ85">
    <cfRule type="cellIs" dxfId="1135" priority="91" operator="between">
      <formula>80</formula>
      <formula>120</formula>
    </cfRule>
  </conditionalFormatting>
  <conditionalFormatting sqref="AN82 AP82">
    <cfRule type="cellIs" dxfId="1134" priority="100" operator="greaterThan">
      <formula>20</formula>
    </cfRule>
  </conditionalFormatting>
  <conditionalFormatting sqref="AQ82">
    <cfRule type="cellIs" dxfId="1133" priority="99" operator="between">
      <formula>80</formula>
      <formula>120</formula>
    </cfRule>
  </conditionalFormatting>
  <conditionalFormatting sqref="AN84 AP84">
    <cfRule type="cellIs" dxfId="1132" priority="98" operator="greaterThan">
      <formula>20</formula>
    </cfRule>
  </conditionalFormatting>
  <conditionalFormatting sqref="AQ84">
    <cfRule type="cellIs" dxfId="1131" priority="97" operator="between">
      <formula>80</formula>
      <formula>120</formula>
    </cfRule>
  </conditionalFormatting>
  <conditionalFormatting sqref="AN81:AP81">
    <cfRule type="cellIs" dxfId="1130" priority="96" operator="greaterThan">
      <formula>20</formula>
    </cfRule>
  </conditionalFormatting>
  <conditionalFormatting sqref="AQ81">
    <cfRule type="cellIs" dxfId="1129" priority="95" operator="between">
      <formula>80</formula>
      <formula>120</formula>
    </cfRule>
  </conditionalFormatting>
  <conditionalFormatting sqref="AN83:AP83">
    <cfRule type="cellIs" dxfId="1128" priority="94" operator="greaterThan">
      <formula>20</formula>
    </cfRule>
  </conditionalFormatting>
  <conditionalFormatting sqref="AQ83">
    <cfRule type="cellIs" dxfId="1127" priority="93" operator="between">
      <formula>80</formula>
      <formula>120</formula>
    </cfRule>
  </conditionalFormatting>
  <conditionalFormatting sqref="AQ86">
    <cfRule type="cellIs" dxfId="1126" priority="90" operator="between">
      <formula>80</formula>
      <formula>120</formula>
    </cfRule>
  </conditionalFormatting>
  <conditionalFormatting sqref="AP86">
    <cfRule type="cellIs" dxfId="1125" priority="89" operator="greaterThan">
      <formula>20</formula>
    </cfRule>
  </conditionalFormatting>
  <conditionalFormatting sqref="AQ86">
    <cfRule type="cellIs" dxfId="1124" priority="88" operator="between">
      <formula>80</formula>
      <formula>120</formula>
    </cfRule>
  </conditionalFormatting>
  <conditionalFormatting sqref="AN81:AP81">
    <cfRule type="cellIs" dxfId="1123" priority="77" operator="greaterThan">
      <formula>20</formula>
    </cfRule>
  </conditionalFormatting>
  <conditionalFormatting sqref="AQ81">
    <cfRule type="cellIs" dxfId="1122" priority="76" operator="between">
      <formula>80</formula>
      <formula>120</formula>
    </cfRule>
  </conditionalFormatting>
  <conditionalFormatting sqref="AN82 AP82">
    <cfRule type="cellIs" dxfId="1121" priority="87" operator="greaterThan">
      <formula>20</formula>
    </cfRule>
  </conditionalFormatting>
  <conditionalFormatting sqref="AQ82">
    <cfRule type="cellIs" dxfId="1120" priority="86" operator="between">
      <formula>80</formula>
      <formula>120</formula>
    </cfRule>
  </conditionalFormatting>
  <conditionalFormatting sqref="AN84 AP84">
    <cfRule type="cellIs" dxfId="1119" priority="85" operator="greaterThan">
      <formula>20</formula>
    </cfRule>
  </conditionalFormatting>
  <conditionalFormatting sqref="AQ84">
    <cfRule type="cellIs" dxfId="1118" priority="84" operator="between">
      <formula>80</formula>
      <formula>120</formula>
    </cfRule>
  </conditionalFormatting>
  <conditionalFormatting sqref="AN81:AP81">
    <cfRule type="cellIs" dxfId="1117" priority="83" operator="greaterThan">
      <formula>20</formula>
    </cfRule>
  </conditionalFormatting>
  <conditionalFormatting sqref="AQ81">
    <cfRule type="cellIs" dxfId="1116" priority="82" operator="between">
      <formula>80</formula>
      <formula>120</formula>
    </cfRule>
  </conditionalFormatting>
  <conditionalFormatting sqref="AN83:AP83">
    <cfRule type="cellIs" dxfId="1115" priority="81" operator="greaterThan">
      <formula>20</formula>
    </cfRule>
  </conditionalFormatting>
  <conditionalFormatting sqref="AQ83">
    <cfRule type="cellIs" dxfId="1114" priority="80" operator="between">
      <formula>80</formula>
      <formula>120</formula>
    </cfRule>
  </conditionalFormatting>
  <conditionalFormatting sqref="AN85:AP85">
    <cfRule type="cellIs" dxfId="1113" priority="79" operator="greaterThan">
      <formula>20</formula>
    </cfRule>
  </conditionalFormatting>
  <conditionalFormatting sqref="AQ85">
    <cfRule type="cellIs" dxfId="1112" priority="78" operator="between">
      <formula>80</formula>
      <formula>120</formula>
    </cfRule>
  </conditionalFormatting>
  <conditionalFormatting sqref="AN83:AP83">
    <cfRule type="cellIs" dxfId="1111" priority="75" operator="greaterThan">
      <formula>20</formula>
    </cfRule>
  </conditionalFormatting>
  <conditionalFormatting sqref="AQ83">
    <cfRule type="cellIs" dxfId="1110" priority="74" operator="between">
      <formula>80</formula>
      <formula>120</formula>
    </cfRule>
  </conditionalFormatting>
  <conditionalFormatting sqref="AN85:AP85">
    <cfRule type="cellIs" dxfId="1109" priority="73" operator="greaterThan">
      <formula>20</formula>
    </cfRule>
  </conditionalFormatting>
  <conditionalFormatting sqref="AQ85">
    <cfRule type="cellIs" dxfId="1108" priority="72" operator="between">
      <formula>80</formula>
      <formula>120</formula>
    </cfRule>
  </conditionalFormatting>
  <conditionalFormatting sqref="AN82 AP82">
    <cfRule type="cellIs" dxfId="1107" priority="71" operator="greaterThan">
      <formula>20</formula>
    </cfRule>
  </conditionalFormatting>
  <conditionalFormatting sqref="AQ82">
    <cfRule type="cellIs" dxfId="1106" priority="70" operator="between">
      <formula>80</formula>
      <formula>120</formula>
    </cfRule>
  </conditionalFormatting>
  <conditionalFormatting sqref="AN84 AP84">
    <cfRule type="cellIs" dxfId="1105" priority="69" operator="greaterThan">
      <formula>20</formula>
    </cfRule>
  </conditionalFormatting>
  <conditionalFormatting sqref="AQ84">
    <cfRule type="cellIs" dxfId="1104" priority="68" operator="between">
      <formula>80</formula>
      <formula>120</formula>
    </cfRule>
  </conditionalFormatting>
  <conditionalFormatting sqref="AP86">
    <cfRule type="cellIs" dxfId="1103" priority="67" operator="greaterThan">
      <formula>20</formula>
    </cfRule>
  </conditionalFormatting>
  <conditionalFormatting sqref="AQ86">
    <cfRule type="cellIs" dxfId="1102" priority="66" operator="between">
      <formula>80</formula>
      <formula>120</formula>
    </cfRule>
  </conditionalFormatting>
  <conditionalFormatting sqref="AN80:AP80">
    <cfRule type="cellIs" dxfId="1101" priority="65" operator="greaterThan">
      <formula>20</formula>
    </cfRule>
  </conditionalFormatting>
  <conditionalFormatting sqref="AQ80">
    <cfRule type="cellIs" dxfId="1100" priority="64" operator="between">
      <formula>80</formula>
      <formula>120</formula>
    </cfRule>
  </conditionalFormatting>
  <conditionalFormatting sqref="AO46 AP43 AO48:AP49 AO51:AP51 AP50 AO53:AP53 AP52 AO55:AP56 AP54">
    <cfRule type="cellIs" dxfId="1099" priority="63" operator="greaterThan">
      <formula>20</formula>
    </cfRule>
  </conditionalFormatting>
  <conditionalFormatting sqref="AQ43 AQ48:AQ56">
    <cfRule type="cellIs" dxfId="1098" priority="62" operator="between">
      <formula>80</formula>
      <formula>120</formula>
    </cfRule>
  </conditionalFormatting>
  <conditionalFormatting sqref="AO44:AP44">
    <cfRule type="cellIs" dxfId="1097" priority="59" operator="greaterThan">
      <formula>20</formula>
    </cfRule>
  </conditionalFormatting>
  <conditionalFormatting sqref="AQ44">
    <cfRule type="cellIs" dxfId="1096" priority="58" operator="between">
      <formula>80</formula>
      <formula>120</formula>
    </cfRule>
  </conditionalFormatting>
  <conditionalFormatting sqref="AO42:AP42">
    <cfRule type="cellIs" dxfId="1095" priority="61" operator="greaterThan">
      <formula>20</formula>
    </cfRule>
  </conditionalFormatting>
  <conditionalFormatting sqref="AQ42">
    <cfRule type="cellIs" dxfId="1094" priority="60" operator="between">
      <formula>80</formula>
      <formula>120</formula>
    </cfRule>
  </conditionalFormatting>
  <conditionalFormatting sqref="AO40:AP40">
    <cfRule type="cellIs" dxfId="1093" priority="57" operator="greaterThan">
      <formula>20</formula>
    </cfRule>
  </conditionalFormatting>
  <conditionalFormatting sqref="AQ40">
    <cfRule type="cellIs" dxfId="1092" priority="56" operator="between">
      <formula>80</formula>
      <formula>120</formula>
    </cfRule>
  </conditionalFormatting>
  <conditionalFormatting sqref="AP35">
    <cfRule type="cellIs" dxfId="1091" priority="55" operator="greaterThan">
      <formula>20</formula>
    </cfRule>
  </conditionalFormatting>
  <conditionalFormatting sqref="AQ35">
    <cfRule type="cellIs" dxfId="1090" priority="54" operator="between">
      <formula>80</formula>
      <formula>120</formula>
    </cfRule>
  </conditionalFormatting>
  <conditionalFormatting sqref="AQ35">
    <cfRule type="cellIs" dxfId="1089" priority="53" operator="between">
      <formula>80</formula>
      <formula>120</formula>
    </cfRule>
  </conditionalFormatting>
  <conditionalFormatting sqref="AP37">
    <cfRule type="cellIs" dxfId="1088" priority="52" operator="greaterThan">
      <formula>20</formula>
    </cfRule>
  </conditionalFormatting>
  <conditionalFormatting sqref="AO68:AP68 AO58:AP58 AO70:AP70 AP73 AP57 AO60:AP60 AP59 AO62:AP62 AP61 AO64:AP64 AP63 AO66:AP66 AP65 AP71">
    <cfRule type="cellIs" dxfId="1087" priority="51" operator="greaterThan">
      <formula>20</formula>
    </cfRule>
  </conditionalFormatting>
  <conditionalFormatting sqref="AQ73 AQ57:AQ66 AQ70:AQ71 AQ68">
    <cfRule type="cellIs" dxfId="1086" priority="50" operator="between">
      <formula>80</formula>
      <formula>120</formula>
    </cfRule>
  </conditionalFormatting>
  <conditionalFormatting sqref="AO78 AP75">
    <cfRule type="cellIs" dxfId="1085" priority="49" operator="greaterThan">
      <formula>20</formula>
    </cfRule>
  </conditionalFormatting>
  <conditionalFormatting sqref="AQ75">
    <cfRule type="cellIs" dxfId="1084" priority="48" operator="between">
      <formula>80</formula>
      <formula>120</formula>
    </cfRule>
  </conditionalFormatting>
  <conditionalFormatting sqref="AO76:AP76">
    <cfRule type="cellIs" dxfId="1083" priority="45" operator="greaterThan">
      <formula>20</formula>
    </cfRule>
  </conditionalFormatting>
  <conditionalFormatting sqref="AQ76">
    <cfRule type="cellIs" dxfId="1082" priority="44" operator="between">
      <formula>80</formula>
      <formula>120</formula>
    </cfRule>
  </conditionalFormatting>
  <conditionalFormatting sqref="AO74:AP74">
    <cfRule type="cellIs" dxfId="1081" priority="47" operator="greaterThan">
      <formula>20</formula>
    </cfRule>
  </conditionalFormatting>
  <conditionalFormatting sqref="AQ74">
    <cfRule type="cellIs" dxfId="1080" priority="46" operator="between">
      <formula>80</formula>
      <formula>120</formula>
    </cfRule>
  </conditionalFormatting>
  <conditionalFormatting sqref="AO72:AP72">
    <cfRule type="cellIs" dxfId="1079" priority="43" operator="greaterThan">
      <formula>20</formula>
    </cfRule>
  </conditionalFormatting>
  <conditionalFormatting sqref="AQ72">
    <cfRule type="cellIs" dxfId="1078" priority="42" operator="between">
      <formula>80</formula>
      <formula>120</formula>
    </cfRule>
  </conditionalFormatting>
  <conditionalFormatting sqref="AP67">
    <cfRule type="cellIs" dxfId="1077" priority="41" operator="greaterThan">
      <formula>20</formula>
    </cfRule>
  </conditionalFormatting>
  <conditionalFormatting sqref="AQ67">
    <cfRule type="cellIs" dxfId="1076" priority="40" operator="between">
      <formula>80</formula>
      <formula>120</formula>
    </cfRule>
  </conditionalFormatting>
  <conditionalFormatting sqref="AQ67">
    <cfRule type="cellIs" dxfId="1075" priority="39" operator="between">
      <formula>80</formula>
      <formula>120</formula>
    </cfRule>
  </conditionalFormatting>
  <conditionalFormatting sqref="AP69">
    <cfRule type="cellIs" dxfId="1074" priority="38" operator="greaterThan">
      <formula>20</formula>
    </cfRule>
  </conditionalFormatting>
  <conditionalFormatting sqref="AO50">
    <cfRule type="cellIs" dxfId="1073" priority="37" operator="greaterThan">
      <formula>20</formula>
    </cfRule>
  </conditionalFormatting>
  <conditionalFormatting sqref="AO82">
    <cfRule type="cellIs" dxfId="1072" priority="36" operator="greaterThan">
      <formula>20</formula>
    </cfRule>
  </conditionalFormatting>
  <conditionalFormatting sqref="AP45:AP46">
    <cfRule type="cellIs" dxfId="1071" priority="35" operator="greaterThan">
      <formula>20</formula>
    </cfRule>
  </conditionalFormatting>
  <conditionalFormatting sqref="AQ46:AQ47">
    <cfRule type="cellIs" dxfId="1070" priority="34" operator="between">
      <formula>80</formula>
      <formula>120</formula>
    </cfRule>
  </conditionalFormatting>
  <conditionalFormatting sqref="AP47">
    <cfRule type="cellIs" dxfId="1069" priority="33" operator="greaterThan">
      <formula>20</formula>
    </cfRule>
  </conditionalFormatting>
  <conditionalFormatting sqref="AQ45">
    <cfRule type="cellIs" dxfId="1068" priority="32" operator="between">
      <formula>80</formula>
      <formula>120</formula>
    </cfRule>
  </conditionalFormatting>
  <conditionalFormatting sqref="AQ45">
    <cfRule type="cellIs" dxfId="1067" priority="31" operator="between">
      <formula>80</formula>
      <formula>120</formula>
    </cfRule>
  </conditionalFormatting>
  <conditionalFormatting sqref="AK47 AP47 AU47 AZ47 AK79">
    <cfRule type="cellIs" dxfId="1066" priority="30" operator="lessThan">
      <formula>20</formula>
    </cfRule>
  </conditionalFormatting>
  <conditionalFormatting sqref="AJ47 AJ45 AJ43 AJ41 AJ39 AJ37 AJ35 AJ33 AJ31 AJ29 AJ27 AJ25">
    <cfRule type="cellIs" dxfId="1065" priority="29" operator="greaterThan">
      <formula>20</formula>
    </cfRule>
  </conditionalFormatting>
  <conditionalFormatting sqref="AJ79 AJ77 AJ75 AJ73 AJ71 AJ69 AJ67 AJ65 AJ63 AJ61 AJ59 AJ57 AJ54 AJ52">
    <cfRule type="cellIs" dxfId="1064" priority="28" operator="greaterThan">
      <formula>20</formula>
    </cfRule>
  </conditionalFormatting>
  <conditionalFormatting sqref="AJ86 AJ84">
    <cfRule type="cellIs" dxfId="1063" priority="27" operator="greaterThan">
      <formula>20</formula>
    </cfRule>
  </conditionalFormatting>
  <conditionalFormatting sqref="AK79">
    <cfRule type="cellIs" dxfId="1062" priority="26" operator="greaterThan">
      <formula>20</formula>
    </cfRule>
  </conditionalFormatting>
  <conditionalFormatting sqref="AL77">
    <cfRule type="cellIs" dxfId="1061" priority="25" operator="between">
      <formula>80</formula>
      <formula>120</formula>
    </cfRule>
  </conditionalFormatting>
  <conditionalFormatting sqref="AO47 AO45 AO43 AO41 AO39 AO37 AO35 AO33 AO31 AO29 AO27 AO25">
    <cfRule type="cellIs" dxfId="1060" priority="24" operator="greaterThan">
      <formula>20</formula>
    </cfRule>
  </conditionalFormatting>
  <conditionalFormatting sqref="AO86 AO84 AO79 AO77 AO75 AO73 AO71 AO69 AO67 AO65 AO63 AO61 AO59 AO57 AO54 AO52">
    <cfRule type="cellIs" dxfId="1059" priority="23" operator="greaterThan">
      <formula>20</formula>
    </cfRule>
  </conditionalFormatting>
  <conditionalFormatting sqref="AP77:AP78">
    <cfRule type="cellIs" dxfId="1058" priority="22" operator="greaterThan">
      <formula>20</formula>
    </cfRule>
  </conditionalFormatting>
  <conditionalFormatting sqref="AQ78:AQ79">
    <cfRule type="cellIs" dxfId="1057" priority="21" operator="between">
      <formula>80</formula>
      <formula>120</formula>
    </cfRule>
  </conditionalFormatting>
  <conditionalFormatting sqref="AP79">
    <cfRule type="cellIs" dxfId="1056" priority="20" operator="greaterThan">
      <formula>20</formula>
    </cfRule>
  </conditionalFormatting>
  <conditionalFormatting sqref="AQ77">
    <cfRule type="cellIs" dxfId="1055" priority="19" operator="between">
      <formula>80</formula>
      <formula>120</formula>
    </cfRule>
  </conditionalFormatting>
  <conditionalFormatting sqref="AQ77">
    <cfRule type="cellIs" dxfId="1054" priority="18" operator="between">
      <formula>80</formula>
      <formula>120</formula>
    </cfRule>
  </conditionalFormatting>
  <conditionalFormatting sqref="AP79">
    <cfRule type="cellIs" dxfId="1053" priority="17" operator="lessThan">
      <formula>20</formula>
    </cfRule>
  </conditionalFormatting>
  <conditionalFormatting sqref="AT86 AT84 AT79 AT77 AT75 AT73 AT71 AT69 AT67 AT65 AT63 AT61 AT59 AT57 AT54 AT52 AT47 AT45 AT43 AT41 AT39 AT37 AT35 AT33 AT31 AT29 AT27 AT25">
    <cfRule type="cellIs" dxfId="1052" priority="16" operator="greaterThan">
      <formula>20</formula>
    </cfRule>
  </conditionalFormatting>
  <conditionalFormatting sqref="AU77:AU78">
    <cfRule type="cellIs" dxfId="1051" priority="15" operator="greaterThan">
      <formula>20</formula>
    </cfRule>
  </conditionalFormatting>
  <conditionalFormatting sqref="AV78:AV79">
    <cfRule type="cellIs" dxfId="1050" priority="14" operator="between">
      <formula>80</formula>
      <formula>120</formula>
    </cfRule>
  </conditionalFormatting>
  <conditionalFormatting sqref="AU79">
    <cfRule type="cellIs" dxfId="1049" priority="13" operator="greaterThan">
      <formula>20</formula>
    </cfRule>
  </conditionalFormatting>
  <conditionalFormatting sqref="AV77">
    <cfRule type="cellIs" dxfId="1048" priority="12" operator="between">
      <formula>80</formula>
      <formula>120</formula>
    </cfRule>
  </conditionalFormatting>
  <conditionalFormatting sqref="AV77">
    <cfRule type="cellIs" dxfId="1047" priority="11" operator="between">
      <formula>80</formula>
      <formula>120</formula>
    </cfRule>
  </conditionalFormatting>
  <conditionalFormatting sqref="AU79">
    <cfRule type="cellIs" dxfId="1046" priority="10" operator="lessThan">
      <formula>20</formula>
    </cfRule>
  </conditionalFormatting>
  <conditionalFormatting sqref="AY86 AY84 AY79 AY77 AY75 AY73 AY71 AY69 AY67 AY65 AY63 AY61 AY59 AY57 AY54 AY52 AY47 AY45 AY43 AY41 AY39 AY37 AY35 AY33 AY31 AY29 AY27 AY25">
    <cfRule type="cellIs" dxfId="1045" priority="9" operator="greaterThan">
      <formula>20</formula>
    </cfRule>
  </conditionalFormatting>
  <conditionalFormatting sqref="AZ77:AZ78">
    <cfRule type="cellIs" dxfId="1044" priority="8" operator="greaterThan">
      <formula>20</formula>
    </cfRule>
  </conditionalFormatting>
  <conditionalFormatting sqref="BA79">
    <cfRule type="cellIs" dxfId="1043" priority="7" operator="between">
      <formula>80</formula>
      <formula>120</formula>
    </cfRule>
  </conditionalFormatting>
  <conditionalFormatting sqref="AZ79">
    <cfRule type="cellIs" dxfId="1042" priority="6" operator="greaterThan">
      <formula>20</formula>
    </cfRule>
  </conditionalFormatting>
  <conditionalFormatting sqref="BA78">
    <cfRule type="cellIs" dxfId="1041" priority="5" operator="between">
      <formula>80</formula>
      <formula>120</formula>
    </cfRule>
  </conditionalFormatting>
  <conditionalFormatting sqref="BA78">
    <cfRule type="cellIs" dxfId="1040" priority="4" operator="between">
      <formula>80</formula>
      <formula>120</formula>
    </cfRule>
  </conditionalFormatting>
  <conditionalFormatting sqref="BA77">
    <cfRule type="cellIs" dxfId="1039" priority="3" operator="between">
      <formula>80</formula>
      <formula>120</formula>
    </cfRule>
  </conditionalFormatting>
  <conditionalFormatting sqref="BA77">
    <cfRule type="cellIs" dxfId="1038" priority="2" operator="between">
      <formula>80</formula>
      <formula>120</formula>
    </cfRule>
  </conditionalFormatting>
  <conditionalFormatting sqref="AZ79">
    <cfRule type="cellIs" dxfId="1037" priority="1" operator="lessThan">
      <formula>20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opLeftCell="A43" workbookViewId="0">
      <selection activeCell="A84" activeCellId="2" sqref="A22:XFD23 A52:XFD53 A84:XFD85"/>
    </sheetView>
  </sheetViews>
  <sheetFormatPr defaultRowHeight="14.5" x14ac:dyDescent="0.35"/>
  <cols>
    <col min="3" max="3" width="26.36328125" customWidth="1"/>
    <col min="5" max="5" width="11.81640625" bestFit="1" customWidth="1"/>
    <col min="7" max="7" width="12" customWidth="1"/>
    <col min="9" max="9" width="11.6328125" customWidth="1"/>
  </cols>
  <sheetData>
    <row r="1" spans="1:58" ht="29" x14ac:dyDescent="0.35">
      <c r="A1" t="s">
        <v>209</v>
      </c>
      <c r="D1" t="s">
        <v>210</v>
      </c>
      <c r="E1" s="1" t="s">
        <v>12</v>
      </c>
      <c r="F1" t="s">
        <v>211</v>
      </c>
      <c r="G1" s="1" t="s">
        <v>13</v>
      </c>
      <c r="H1" t="s">
        <v>212</v>
      </c>
      <c r="I1" s="1" t="s">
        <v>14</v>
      </c>
    </row>
    <row r="2" spans="1:58" x14ac:dyDescent="0.35">
      <c r="D2">
        <v>0</v>
      </c>
      <c r="E2">
        <f>I16</f>
        <v>36</v>
      </c>
      <c r="F2">
        <v>0</v>
      </c>
      <c r="G2" s="1">
        <f>J16</f>
        <v>155</v>
      </c>
      <c r="H2">
        <v>0</v>
      </c>
      <c r="I2" s="1">
        <f>L16</f>
        <v>0</v>
      </c>
    </row>
    <row r="3" spans="1:58" x14ac:dyDescent="0.35">
      <c r="D3">
        <f>5*G17/1000</f>
        <v>5.0000000000000001E-4</v>
      </c>
      <c r="E3">
        <f>I17</f>
        <v>675</v>
      </c>
      <c r="F3">
        <f>10*H17/1000</f>
        <v>1E-3</v>
      </c>
      <c r="G3" s="1">
        <f t="shared" ref="G3:G7" si="0">J17</f>
        <v>1856</v>
      </c>
      <c r="H3">
        <f>0.5*H17/1000</f>
        <v>5.0000000000000002E-5</v>
      </c>
      <c r="I3" s="1">
        <f t="shared" ref="I3:I7" si="1">L17</f>
        <v>830</v>
      </c>
    </row>
    <row r="4" spans="1:58" x14ac:dyDescent="0.35">
      <c r="D4">
        <f t="shared" ref="D4:D7" si="2">5*G18/1000</f>
        <v>1.5E-3</v>
      </c>
      <c r="E4">
        <f t="shared" ref="E4:E7" si="3">I18</f>
        <v>2191</v>
      </c>
      <c r="F4">
        <f t="shared" ref="F4:F7" si="4">10*H18/1000</f>
        <v>3.0000000000000001E-3</v>
      </c>
      <c r="G4" s="1">
        <f t="shared" si="0"/>
        <v>6116</v>
      </c>
      <c r="H4">
        <f t="shared" ref="H4:H7" si="5">0.5*H18/1000</f>
        <v>1.4999999999999999E-4</v>
      </c>
      <c r="I4" s="1">
        <f t="shared" si="1"/>
        <v>3217</v>
      </c>
    </row>
    <row r="5" spans="1:58" x14ac:dyDescent="0.35">
      <c r="D5">
        <f t="shared" si="2"/>
        <v>2.5000000000000001E-3</v>
      </c>
      <c r="E5">
        <f t="shared" si="3"/>
        <v>3670</v>
      </c>
      <c r="F5">
        <f t="shared" si="4"/>
        <v>5.0000000000000001E-3</v>
      </c>
      <c r="G5" s="1">
        <f t="shared" si="0"/>
        <v>10110</v>
      </c>
      <c r="H5">
        <f t="shared" si="5"/>
        <v>2.5000000000000001E-4</v>
      </c>
      <c r="I5" s="1">
        <f t="shared" si="1"/>
        <v>5478</v>
      </c>
    </row>
    <row r="6" spans="1:58" x14ac:dyDescent="0.35">
      <c r="D6">
        <f t="shared" si="2"/>
        <v>3.5000000000000001E-3</v>
      </c>
      <c r="E6">
        <f t="shared" si="3"/>
        <v>5092</v>
      </c>
      <c r="F6">
        <f t="shared" si="4"/>
        <v>7.0000000000000001E-3</v>
      </c>
      <c r="G6" s="1">
        <f t="shared" si="0"/>
        <v>13842</v>
      </c>
      <c r="H6">
        <f t="shared" si="5"/>
        <v>3.5E-4</v>
      </c>
      <c r="I6" s="1">
        <f t="shared" si="1"/>
        <v>7263</v>
      </c>
    </row>
    <row r="7" spans="1:58" x14ac:dyDescent="0.35">
      <c r="D7">
        <f t="shared" si="2"/>
        <v>4.4999999999999997E-3</v>
      </c>
      <c r="E7">
        <f t="shared" si="3"/>
        <v>6671</v>
      </c>
      <c r="F7">
        <f t="shared" si="4"/>
        <v>8.9999999999999993E-3</v>
      </c>
      <c r="G7" s="1">
        <f t="shared" si="0"/>
        <v>17892</v>
      </c>
      <c r="H7">
        <f t="shared" si="5"/>
        <v>4.4999999999999999E-4</v>
      </c>
      <c r="I7" s="1">
        <f t="shared" si="1"/>
        <v>9602</v>
      </c>
    </row>
    <row r="8" spans="1:58" x14ac:dyDescent="0.35">
      <c r="C8" t="s">
        <v>207</v>
      </c>
      <c r="E8">
        <f>SLOPE(D2:D7,E2:E7)</f>
        <v>6.7744440293970787E-7</v>
      </c>
      <c r="G8">
        <f>SLOPE(F2:F7,G2:G7)</f>
        <v>5.0481823925289334E-7</v>
      </c>
      <c r="I8">
        <f>SLOPE(H2:H7,I2:I7)</f>
        <v>4.6601767152167548E-8</v>
      </c>
    </row>
    <row r="9" spans="1:58" x14ac:dyDescent="0.35">
      <c r="C9" t="s">
        <v>208</v>
      </c>
      <c r="E9" s="6">
        <f>INTERCEPT(D2:D7,E2:E7)</f>
        <v>1.3176145350075885E-5</v>
      </c>
      <c r="G9" s="6">
        <f>INTERCEPT(F2:F7,G2:G7)</f>
        <v>-3.7712038951055564E-5</v>
      </c>
      <c r="I9" s="6">
        <f>INTERCEPT(H2:H7,I2:I7)</f>
        <v>3.3632274757163655E-6</v>
      </c>
    </row>
    <row r="10" spans="1:58" x14ac:dyDescent="0.35">
      <c r="C10" t="s">
        <v>213</v>
      </c>
      <c r="E10">
        <f>RSQ(D2:D7,E2:E7)</f>
        <v>0.99968892931559283</v>
      </c>
      <c r="G10">
        <f>RSQ(F2:F7,G2:G7)</f>
        <v>0.99965214187793294</v>
      </c>
      <c r="I10">
        <f>RSQ(H2:H7,I2:I7)</f>
        <v>0.99850350737052451</v>
      </c>
    </row>
    <row r="11" spans="1:58" s="1" customFormat="1" ht="174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6</v>
      </c>
      <c r="L11" s="1" t="s">
        <v>14</v>
      </c>
      <c r="M11" s="1" t="s">
        <v>15</v>
      </c>
      <c r="N11" s="1" t="s">
        <v>16</v>
      </c>
      <c r="O11" s="1" t="s">
        <v>17</v>
      </c>
      <c r="P11" s="1" t="s">
        <v>7</v>
      </c>
      <c r="Q11" s="1" t="s">
        <v>18</v>
      </c>
      <c r="R11" s="1" t="s">
        <v>8</v>
      </c>
      <c r="S11" s="1" t="s">
        <v>19</v>
      </c>
      <c r="T11" s="1" t="s">
        <v>20</v>
      </c>
      <c r="U11" s="1" t="s">
        <v>9</v>
      </c>
      <c r="V11" s="1" t="s">
        <v>21</v>
      </c>
      <c r="W11" s="1" t="s">
        <v>22</v>
      </c>
      <c r="X11" s="1" t="s">
        <v>23</v>
      </c>
      <c r="Y11" s="1" t="s">
        <v>48</v>
      </c>
      <c r="Z11" s="1" t="s">
        <v>49</v>
      </c>
      <c r="AA11" s="1" t="s">
        <v>33</v>
      </c>
      <c r="AB11" s="1" t="s">
        <v>25</v>
      </c>
      <c r="AC11" s="1" t="s">
        <v>26</v>
      </c>
      <c r="AD11" s="1" t="s">
        <v>203</v>
      </c>
      <c r="AE11" s="1" t="s">
        <v>204</v>
      </c>
      <c r="AF11" s="1" t="s">
        <v>205</v>
      </c>
      <c r="AG11" s="1" t="s">
        <v>206</v>
      </c>
      <c r="AI11" s="1" t="s">
        <v>35</v>
      </c>
      <c r="AJ11" s="1" t="s">
        <v>36</v>
      </c>
      <c r="AK11" s="1" t="s">
        <v>37</v>
      </c>
      <c r="AL11" s="1" t="s">
        <v>27</v>
      </c>
      <c r="AN11" s="1" t="s">
        <v>77</v>
      </c>
      <c r="AO11" s="1" t="s">
        <v>78</v>
      </c>
      <c r="AP11" s="1" t="s">
        <v>79</v>
      </c>
      <c r="AQ11" s="1" t="s">
        <v>80</v>
      </c>
      <c r="AS11" s="1" t="s">
        <v>38</v>
      </c>
      <c r="AT11" s="1" t="s">
        <v>39</v>
      </c>
      <c r="AU11" s="1" t="s">
        <v>40</v>
      </c>
      <c r="AV11" s="1" t="s">
        <v>32</v>
      </c>
      <c r="AX11" s="1" t="s">
        <v>41</v>
      </c>
      <c r="AY11" s="1" t="s">
        <v>42</v>
      </c>
      <c r="AZ11" s="1" t="s">
        <v>43</v>
      </c>
      <c r="BA11" s="1" t="s">
        <v>28</v>
      </c>
      <c r="BC11" s="1" t="s">
        <v>34</v>
      </c>
      <c r="BD11" s="1" t="s">
        <v>29</v>
      </c>
      <c r="BE11" s="1" t="s">
        <v>30</v>
      </c>
      <c r="BF11" s="1" t="s">
        <v>31</v>
      </c>
    </row>
    <row r="12" spans="1:58" x14ac:dyDescent="0.35">
      <c r="A12">
        <v>1</v>
      </c>
      <c r="B12">
        <v>1</v>
      </c>
      <c r="C12" t="s">
        <v>47</v>
      </c>
      <c r="D12" t="s">
        <v>24</v>
      </c>
      <c r="E12" t="s">
        <v>66</v>
      </c>
      <c r="G12">
        <v>0.5</v>
      </c>
      <c r="H12">
        <v>0.5</v>
      </c>
      <c r="I12">
        <v>5177</v>
      </c>
      <c r="J12">
        <v>8167</v>
      </c>
      <c r="L12">
        <v>13880</v>
      </c>
      <c r="M12">
        <v>5.7539999999999996</v>
      </c>
      <c r="N12">
        <v>8.9540000000000006</v>
      </c>
      <c r="O12">
        <v>3.1989999999999998</v>
      </c>
      <c r="Q12">
        <v>1.4330000000000001</v>
      </c>
      <c r="R12">
        <v>1</v>
      </c>
      <c r="S12">
        <v>0</v>
      </c>
      <c r="T12">
        <v>0</v>
      </c>
      <c r="V12">
        <v>0</v>
      </c>
      <c r="Y12" s="4">
        <v>43887</v>
      </c>
      <c r="Z12" s="3">
        <v>0.41850694444444447</v>
      </c>
      <c r="AB12">
        <v>1</v>
      </c>
      <c r="AD12" s="7">
        <f t="shared" ref="AD12:AD76" si="6">((I12*$E$8)+$E$9)*1000/G12</f>
        <v>7.0406116387378868</v>
      </c>
      <c r="AE12" s="7">
        <f>((J12*$G$8)+$G$9)*1000/H12</f>
        <v>8.1702770420546482</v>
      </c>
      <c r="AF12" s="7">
        <f>AE12-AD12</f>
        <v>1.1296654033167615</v>
      </c>
      <c r="AG12" s="7">
        <f>((L12*$I$8)+$I$9)*1000/H12</f>
        <v>1.3003915110956039</v>
      </c>
    </row>
    <row r="13" spans="1:58" x14ac:dyDescent="0.35">
      <c r="A13">
        <v>2</v>
      </c>
      <c r="B13">
        <v>1</v>
      </c>
      <c r="C13" t="s">
        <v>47</v>
      </c>
      <c r="D13" t="s">
        <v>24</v>
      </c>
      <c r="E13" t="s">
        <v>66</v>
      </c>
      <c r="G13">
        <v>0.5</v>
      </c>
      <c r="H13">
        <v>0.5</v>
      </c>
      <c r="I13">
        <v>5175</v>
      </c>
      <c r="J13">
        <v>8195</v>
      </c>
      <c r="L13">
        <v>13879</v>
      </c>
      <c r="M13">
        <v>5.7519999999999998</v>
      </c>
      <c r="N13">
        <v>8.984</v>
      </c>
      <c r="O13">
        <v>3.2320000000000002</v>
      </c>
      <c r="Q13">
        <v>1.4330000000000001</v>
      </c>
      <c r="R13">
        <v>1</v>
      </c>
      <c r="S13">
        <v>0</v>
      </c>
      <c r="T13">
        <v>0</v>
      </c>
      <c r="V13">
        <v>0</v>
      </c>
      <c r="Y13" s="4">
        <v>43887</v>
      </c>
      <c r="Z13" s="3">
        <v>0.42454861111111114</v>
      </c>
      <c r="AB13">
        <v>1</v>
      </c>
      <c r="AD13" s="7">
        <f t="shared" si="6"/>
        <v>7.0379018611261284</v>
      </c>
      <c r="AE13" s="7">
        <f t="shared" ref="AE13:AE76" si="7">((J13*$G$8)+$G$9)*1000/H13</f>
        <v>8.19854686345281</v>
      </c>
      <c r="AF13" s="7">
        <f t="shared" ref="AF13:AF76" si="8">AE13-AD13</f>
        <v>1.1606450023266817</v>
      </c>
      <c r="AG13" s="7">
        <f t="shared" ref="AG13:AG76" si="9">((L13*$I$8)+$I$9)*1000/H13</f>
        <v>1.3002983075612995</v>
      </c>
    </row>
    <row r="14" spans="1:58" x14ac:dyDescent="0.35">
      <c r="A14">
        <v>3</v>
      </c>
      <c r="B14">
        <v>2</v>
      </c>
      <c r="D14" t="s">
        <v>46</v>
      </c>
      <c r="Y14" s="4">
        <v>43887</v>
      </c>
      <c r="Z14" s="3">
        <v>0.42883101851851851</v>
      </c>
      <c r="AB14">
        <v>1</v>
      </c>
      <c r="AD14" s="7" t="e">
        <f t="shared" si="6"/>
        <v>#DIV/0!</v>
      </c>
      <c r="AE14" s="7" t="e">
        <f t="shared" si="7"/>
        <v>#DIV/0!</v>
      </c>
      <c r="AF14" s="7" t="e">
        <f t="shared" si="8"/>
        <v>#DIV/0!</v>
      </c>
      <c r="AG14" s="7" t="e">
        <f t="shared" si="9"/>
        <v>#DIV/0!</v>
      </c>
    </row>
    <row r="15" spans="1:58" x14ac:dyDescent="0.35">
      <c r="A15">
        <v>4</v>
      </c>
      <c r="B15">
        <v>3</v>
      </c>
      <c r="C15" t="s">
        <v>44</v>
      </c>
      <c r="D15" t="s">
        <v>24</v>
      </c>
      <c r="E15" t="s">
        <v>66</v>
      </c>
      <c r="G15">
        <v>0.3</v>
      </c>
      <c r="H15">
        <v>0.3</v>
      </c>
      <c r="I15">
        <v>4</v>
      </c>
      <c r="J15">
        <v>176</v>
      </c>
      <c r="L15">
        <v>0</v>
      </c>
      <c r="M15">
        <v>8.9999999999999993E-3</v>
      </c>
      <c r="N15">
        <v>0.32500000000000001</v>
      </c>
      <c r="O15">
        <v>0.316</v>
      </c>
      <c r="Q15">
        <v>0</v>
      </c>
      <c r="R15">
        <v>1</v>
      </c>
      <c r="S15">
        <v>0</v>
      </c>
      <c r="T15">
        <v>0</v>
      </c>
      <c r="V15">
        <v>0</v>
      </c>
      <c r="Y15" s="4">
        <v>43887</v>
      </c>
      <c r="Z15" s="3">
        <v>0.43821759259259263</v>
      </c>
      <c r="AB15">
        <v>1</v>
      </c>
      <c r="AD15" s="7">
        <f t="shared" si="6"/>
        <v>5.2953076539449057E-2</v>
      </c>
      <c r="AE15" s="7">
        <f t="shared" si="7"/>
        <v>0.17045323719151223</v>
      </c>
      <c r="AF15" s="7">
        <f t="shared" si="8"/>
        <v>0.11750016065206317</v>
      </c>
      <c r="AG15" s="7">
        <f t="shared" si="9"/>
        <v>1.1210758252387886E-2</v>
      </c>
    </row>
    <row r="16" spans="1:58" x14ac:dyDescent="0.35">
      <c r="A16">
        <v>5</v>
      </c>
      <c r="B16">
        <v>3</v>
      </c>
      <c r="C16" t="s">
        <v>44</v>
      </c>
      <c r="D16" t="s">
        <v>24</v>
      </c>
      <c r="E16" t="s">
        <v>66</v>
      </c>
      <c r="G16">
        <v>0.3</v>
      </c>
      <c r="H16">
        <v>0.3</v>
      </c>
      <c r="I16">
        <v>36</v>
      </c>
      <c r="J16">
        <v>155</v>
      </c>
      <c r="L16">
        <v>0</v>
      </c>
      <c r="M16">
        <v>7.2999999999999995E-2</v>
      </c>
      <c r="N16">
        <v>0.28599999999999998</v>
      </c>
      <c r="O16">
        <v>0.214</v>
      </c>
      <c r="Q16">
        <v>0</v>
      </c>
      <c r="R16">
        <v>1</v>
      </c>
      <c r="S16">
        <v>0</v>
      </c>
      <c r="T16">
        <v>0</v>
      </c>
      <c r="V16">
        <v>0</v>
      </c>
      <c r="Y16" s="4">
        <v>43887</v>
      </c>
      <c r="Z16" s="3">
        <v>0.4435648148148148</v>
      </c>
      <c r="AB16">
        <v>1</v>
      </c>
      <c r="AD16" s="7">
        <f t="shared" si="6"/>
        <v>0.12521381285301791</v>
      </c>
      <c r="AE16" s="7">
        <f t="shared" si="7"/>
        <v>0.13511596044380966</v>
      </c>
      <c r="AF16" s="7">
        <f t="shared" si="8"/>
        <v>9.9021475907917489E-3</v>
      </c>
      <c r="AG16" s="7">
        <f t="shared" si="9"/>
        <v>1.1210758252387886E-2</v>
      </c>
    </row>
    <row r="17" spans="1:58" x14ac:dyDescent="0.35">
      <c r="A17">
        <v>6</v>
      </c>
      <c r="B17">
        <v>4</v>
      </c>
      <c r="C17" t="s">
        <v>106</v>
      </c>
      <c r="D17" t="s">
        <v>24</v>
      </c>
      <c r="E17" t="s">
        <v>66</v>
      </c>
      <c r="G17">
        <v>0.1</v>
      </c>
      <c r="H17">
        <v>0.1</v>
      </c>
      <c r="I17">
        <v>675</v>
      </c>
      <c r="J17">
        <v>1856</v>
      </c>
      <c r="L17">
        <v>830</v>
      </c>
      <c r="M17">
        <v>4.1230000000000002</v>
      </c>
      <c r="N17">
        <v>10.298999999999999</v>
      </c>
      <c r="O17">
        <v>6.1760000000000002</v>
      </c>
      <c r="Q17">
        <v>0.42599999999999999</v>
      </c>
      <c r="R17">
        <v>1</v>
      </c>
      <c r="S17">
        <v>0</v>
      </c>
      <c r="T17">
        <v>0</v>
      </c>
      <c r="V17">
        <v>0</v>
      </c>
      <c r="Y17" s="4">
        <v>43887</v>
      </c>
      <c r="Z17" s="3">
        <v>0.45370370370370372</v>
      </c>
      <c r="AB17">
        <v>1</v>
      </c>
      <c r="AD17" s="7">
        <f t="shared" si="6"/>
        <v>4.7045111733437865</v>
      </c>
      <c r="AE17" s="7">
        <f t="shared" si="7"/>
        <v>8.9923061310231436</v>
      </c>
      <c r="AF17" s="7">
        <f t="shared" si="8"/>
        <v>4.287794957679357</v>
      </c>
      <c r="AG17" s="7">
        <f t="shared" si="9"/>
        <v>0.4204269421201543</v>
      </c>
      <c r="AI17">
        <f>ABS(100*(AD17-5)/5)</f>
        <v>5.9097765331242691</v>
      </c>
      <c r="AN17">
        <f>ABS(100*(AE17-10)/10)</f>
        <v>10.076938689768564</v>
      </c>
      <c r="AS17">
        <f>ABS(100*(AF17-5)/5)</f>
        <v>14.244100846412859</v>
      </c>
      <c r="AX17">
        <f>ABS(100*(AG17-0.5)/0.5)</f>
        <v>15.91461157596914</v>
      </c>
    </row>
    <row r="18" spans="1:58" x14ac:dyDescent="0.35">
      <c r="A18">
        <v>7</v>
      </c>
      <c r="B18">
        <v>5</v>
      </c>
      <c r="C18" t="s">
        <v>106</v>
      </c>
      <c r="D18" t="s">
        <v>24</v>
      </c>
      <c r="E18" t="s">
        <v>66</v>
      </c>
      <c r="G18">
        <v>0.3</v>
      </c>
      <c r="H18">
        <v>0.3</v>
      </c>
      <c r="I18">
        <v>2191</v>
      </c>
      <c r="J18">
        <v>6116</v>
      </c>
      <c r="L18">
        <v>3217</v>
      </c>
      <c r="M18">
        <v>4.165</v>
      </c>
      <c r="N18">
        <v>11.221</v>
      </c>
      <c r="O18">
        <v>7.0570000000000004</v>
      </c>
      <c r="Q18">
        <v>0.60799999999999998</v>
      </c>
      <c r="R18">
        <v>1</v>
      </c>
      <c r="S18">
        <v>0</v>
      </c>
      <c r="T18">
        <v>0</v>
      </c>
      <c r="V18">
        <v>0</v>
      </c>
      <c r="Y18" s="4">
        <v>43887</v>
      </c>
      <c r="Z18" s="3">
        <v>0.46437499999999998</v>
      </c>
      <c r="AB18">
        <v>1</v>
      </c>
      <c r="AD18" s="7">
        <f t="shared" si="6"/>
        <v>4.9915227739699199</v>
      </c>
      <c r="AE18" s="7">
        <f t="shared" si="7"/>
        <v>10.165854374398799</v>
      </c>
      <c r="AF18" s="7">
        <f t="shared" si="8"/>
        <v>5.1743316004288795</v>
      </c>
      <c r="AG18" s="7">
        <f t="shared" si="9"/>
        <v>0.51093704134746454</v>
      </c>
      <c r="AI18">
        <f t="shared" ref="AI18:AI21" si="10">ABS(100*(AD18-5)/5)</f>
        <v>0.16954452060160108</v>
      </c>
      <c r="AN18">
        <f t="shared" ref="AN18:AN21" si="11">ABS(100*(AE18-10)/10)</f>
        <v>1.6585437439879946</v>
      </c>
      <c r="AS18">
        <f t="shared" ref="AS18:AS21" si="12">ABS(100*(AF18-5)/5)</f>
        <v>3.4866320085775904</v>
      </c>
      <c r="AX18">
        <f t="shared" ref="AX18:AX21" si="13">ABS(100*(AG18-0.5)/0.5)</f>
        <v>2.1874082694929076</v>
      </c>
    </row>
    <row r="19" spans="1:58" x14ac:dyDescent="0.35">
      <c r="A19">
        <v>8</v>
      </c>
      <c r="B19">
        <v>6</v>
      </c>
      <c r="C19" t="s">
        <v>106</v>
      </c>
      <c r="D19" t="s">
        <v>24</v>
      </c>
      <c r="E19" t="s">
        <v>66</v>
      </c>
      <c r="G19">
        <v>0.5</v>
      </c>
      <c r="H19">
        <v>0.5</v>
      </c>
      <c r="I19">
        <v>3670</v>
      </c>
      <c r="J19">
        <v>10110</v>
      </c>
      <c r="L19">
        <v>5478</v>
      </c>
      <c r="M19">
        <v>4.1130000000000004</v>
      </c>
      <c r="N19">
        <v>11.04</v>
      </c>
      <c r="O19">
        <v>6.9269999999999996</v>
      </c>
      <c r="Q19">
        <v>0.61599999999999999</v>
      </c>
      <c r="R19">
        <v>1</v>
      </c>
      <c r="S19">
        <v>0</v>
      </c>
      <c r="T19">
        <v>0</v>
      </c>
      <c r="V19">
        <v>0</v>
      </c>
      <c r="Y19" s="4">
        <v>43887</v>
      </c>
      <c r="Z19" s="3">
        <v>0.47525462962962961</v>
      </c>
      <c r="AB19">
        <v>1</v>
      </c>
      <c r="AD19" s="7">
        <f t="shared" si="6"/>
        <v>4.9987942082776078</v>
      </c>
      <c r="AE19" s="7">
        <f t="shared" si="7"/>
        <v>10.132000719791392</v>
      </c>
      <c r="AF19" s="7">
        <f t="shared" si="8"/>
        <v>5.1332065115137846</v>
      </c>
      <c r="AG19" s="7">
        <f t="shared" si="9"/>
        <v>0.51729541587058037</v>
      </c>
      <c r="AI19">
        <f t="shared" si="10"/>
        <v>2.4115834447844264E-2</v>
      </c>
      <c r="AN19">
        <f t="shared" si="11"/>
        <v>1.3200071979139238</v>
      </c>
      <c r="AS19">
        <f t="shared" si="12"/>
        <v>2.664130230275692</v>
      </c>
      <c r="AX19">
        <f t="shared" si="13"/>
        <v>3.4590831741160732</v>
      </c>
    </row>
    <row r="20" spans="1:58" x14ac:dyDescent="0.35">
      <c r="A20">
        <v>9</v>
      </c>
      <c r="B20">
        <v>7</v>
      </c>
      <c r="C20" t="s">
        <v>106</v>
      </c>
      <c r="D20" t="s">
        <v>24</v>
      </c>
      <c r="E20" t="s">
        <v>66</v>
      </c>
      <c r="G20">
        <v>0.7</v>
      </c>
      <c r="H20">
        <v>0.7</v>
      </c>
      <c r="I20">
        <v>5092</v>
      </c>
      <c r="J20">
        <v>13842</v>
      </c>
      <c r="L20">
        <v>7263</v>
      </c>
      <c r="M20">
        <v>4.0439999999999996</v>
      </c>
      <c r="N20">
        <v>10.712999999999999</v>
      </c>
      <c r="O20">
        <v>6.6689999999999996</v>
      </c>
      <c r="Q20">
        <v>0.57499999999999996</v>
      </c>
      <c r="R20">
        <v>1</v>
      </c>
      <c r="S20">
        <v>0</v>
      </c>
      <c r="T20">
        <v>0</v>
      </c>
      <c r="V20">
        <v>0</v>
      </c>
      <c r="Y20" s="4">
        <v>43887</v>
      </c>
      <c r="Z20" s="3">
        <v>0.48631944444444447</v>
      </c>
      <c r="AB20">
        <v>1</v>
      </c>
      <c r="AD20" s="7">
        <f t="shared" si="6"/>
        <v>4.9467472073129546</v>
      </c>
      <c r="AE20" s="7">
        <f t="shared" si="7"/>
        <v>9.9285457554107062</v>
      </c>
      <c r="AF20" s="7">
        <f t="shared" si="8"/>
        <v>4.9817985480977516</v>
      </c>
      <c r="AG20" s="7">
        <f t="shared" si="9"/>
        <v>0.48833123185987043</v>
      </c>
      <c r="AI20">
        <f t="shared" si="10"/>
        <v>1.0650558537409083</v>
      </c>
      <c r="AN20">
        <f t="shared" si="11"/>
        <v>0.71454244589293836</v>
      </c>
      <c r="AS20">
        <f t="shared" si="12"/>
        <v>0.36402903804496844</v>
      </c>
      <c r="AX20">
        <f t="shared" si="13"/>
        <v>2.3337536280259141</v>
      </c>
    </row>
    <row r="21" spans="1:58" x14ac:dyDescent="0.35">
      <c r="A21">
        <v>10</v>
      </c>
      <c r="B21">
        <v>8</v>
      </c>
      <c r="C21" t="s">
        <v>106</v>
      </c>
      <c r="D21" t="s">
        <v>24</v>
      </c>
      <c r="E21" t="s">
        <v>66</v>
      </c>
      <c r="G21">
        <v>0.9</v>
      </c>
      <c r="H21">
        <v>0.9</v>
      </c>
      <c r="I21">
        <v>6671</v>
      </c>
      <c r="J21">
        <v>17892</v>
      </c>
      <c r="L21">
        <v>9602</v>
      </c>
      <c r="M21">
        <v>4.0999999999999996</v>
      </c>
      <c r="N21">
        <v>10.679</v>
      </c>
      <c r="O21">
        <v>6.58</v>
      </c>
      <c r="Q21">
        <v>0.57799999999999996</v>
      </c>
      <c r="R21">
        <v>1</v>
      </c>
      <c r="S21">
        <v>0</v>
      </c>
      <c r="T21">
        <v>0</v>
      </c>
      <c r="V21">
        <v>0</v>
      </c>
      <c r="Y21" s="4">
        <v>43887</v>
      </c>
      <c r="Z21" s="3">
        <v>0.49798611111111107</v>
      </c>
      <c r="AB21">
        <v>1</v>
      </c>
      <c r="AD21" s="7">
        <f t="shared" si="6"/>
        <v>5.036008619289853</v>
      </c>
      <c r="AE21" s="7">
        <f t="shared" si="7"/>
        <v>9.9938843308463454</v>
      </c>
      <c r="AF21" s="7">
        <f t="shared" si="8"/>
        <v>4.9578757115564924</v>
      </c>
      <c r="AG21" s="7">
        <f t="shared" si="9"/>
        <v>0.50092599518981018</v>
      </c>
      <c r="AI21">
        <f t="shared" si="10"/>
        <v>0.72017238579705989</v>
      </c>
      <c r="AN21">
        <f t="shared" si="11"/>
        <v>6.1156691536545793E-2</v>
      </c>
      <c r="AS21">
        <f t="shared" si="12"/>
        <v>0.84248576887015147</v>
      </c>
      <c r="AX21">
        <f t="shared" si="13"/>
        <v>0.18519903796203607</v>
      </c>
    </row>
    <row r="22" spans="1:58" x14ac:dyDescent="0.35">
      <c r="A22">
        <v>11</v>
      </c>
      <c r="B22">
        <v>1</v>
      </c>
      <c r="C22" t="s">
        <v>45</v>
      </c>
      <c r="D22" t="s">
        <v>24</v>
      </c>
      <c r="E22" t="s">
        <v>66</v>
      </c>
      <c r="G22">
        <v>0.5</v>
      </c>
      <c r="H22">
        <v>0.5</v>
      </c>
      <c r="I22">
        <v>5294</v>
      </c>
      <c r="J22">
        <v>8115</v>
      </c>
      <c r="L22">
        <v>13726</v>
      </c>
      <c r="M22">
        <v>5.8810000000000002</v>
      </c>
      <c r="N22">
        <v>8.8979999999999997</v>
      </c>
      <c r="O22">
        <v>3.016</v>
      </c>
      <c r="Q22">
        <v>1.42</v>
      </c>
      <c r="R22">
        <v>1</v>
      </c>
      <c r="S22">
        <v>0</v>
      </c>
      <c r="T22">
        <v>0</v>
      </c>
      <c r="V22">
        <v>0</v>
      </c>
      <c r="Y22" s="4">
        <v>43887</v>
      </c>
      <c r="Z22" s="3">
        <v>0.50839120370370372</v>
      </c>
      <c r="AB22">
        <v>1</v>
      </c>
      <c r="AD22" s="7">
        <f t="shared" si="6"/>
        <v>7.1991336290257788</v>
      </c>
      <c r="AE22" s="7">
        <f t="shared" si="7"/>
        <v>8.1177759451723475</v>
      </c>
      <c r="AF22" s="7">
        <f t="shared" si="8"/>
        <v>0.91864231614656866</v>
      </c>
      <c r="AG22" s="7">
        <f t="shared" si="9"/>
        <v>1.2860381668127363</v>
      </c>
      <c r="AJ22">
        <f>ABS(100*(AD22-AD23)/(AVERAGE(AD22:AD23)))</f>
        <v>3.857547752265349</v>
      </c>
      <c r="AO22">
        <f>ABS(100*(AE22-AE23)/(AVERAGE(AE22:AE23)))</f>
        <v>0.78663511362652216</v>
      </c>
      <c r="AT22">
        <f>ABS(100*(AF22-AF23)/(AVERAGE(AF22:AF23)))</f>
        <v>46.531702820517076</v>
      </c>
      <c r="AY22">
        <f>ABS(100*(AG22-AG23)/(AVERAGE(AG22:AG23)))</f>
        <v>1.94655470231481</v>
      </c>
    </row>
    <row r="23" spans="1:58" x14ac:dyDescent="0.35">
      <c r="A23">
        <v>12</v>
      </c>
      <c r="B23">
        <v>1</v>
      </c>
      <c r="C23" t="s">
        <v>45</v>
      </c>
      <c r="D23" t="s">
        <v>24</v>
      </c>
      <c r="E23" t="s">
        <v>66</v>
      </c>
      <c r="G23">
        <v>0.5</v>
      </c>
      <c r="H23">
        <v>0.5</v>
      </c>
      <c r="I23">
        <v>5503</v>
      </c>
      <c r="J23">
        <v>8052</v>
      </c>
      <c r="L23">
        <v>13460</v>
      </c>
      <c r="M23">
        <v>6.109</v>
      </c>
      <c r="N23">
        <v>8.83</v>
      </c>
      <c r="O23">
        <v>2.72</v>
      </c>
      <c r="Q23">
        <v>1.397</v>
      </c>
      <c r="R23">
        <v>1</v>
      </c>
      <c r="S23">
        <v>0</v>
      </c>
      <c r="T23">
        <v>0</v>
      </c>
      <c r="V23">
        <v>0</v>
      </c>
      <c r="Y23" s="4">
        <v>43887</v>
      </c>
      <c r="Z23" s="3">
        <v>0.51443287037037033</v>
      </c>
      <c r="AB23">
        <v>1</v>
      </c>
      <c r="AD23" s="7">
        <f t="shared" si="6"/>
        <v>7.4823053894545772</v>
      </c>
      <c r="AE23" s="7">
        <f t="shared" si="7"/>
        <v>8.0541688470264816</v>
      </c>
      <c r="AF23" s="7">
        <f t="shared" si="8"/>
        <v>0.57186345757190438</v>
      </c>
      <c r="AG23" s="7">
        <f t="shared" si="9"/>
        <v>1.2612460266877832</v>
      </c>
    </row>
    <row r="24" spans="1:58" x14ac:dyDescent="0.35">
      <c r="A24">
        <v>13</v>
      </c>
      <c r="B24">
        <v>2</v>
      </c>
      <c r="D24" t="s">
        <v>46</v>
      </c>
      <c r="Y24" s="4">
        <v>43887</v>
      </c>
      <c r="Z24" s="3">
        <v>0.51873842592592589</v>
      </c>
      <c r="AB24">
        <v>1</v>
      </c>
      <c r="AD24" s="7" t="e">
        <f t="shared" si="6"/>
        <v>#DIV/0!</v>
      </c>
      <c r="AE24" s="7" t="e">
        <f t="shared" si="7"/>
        <v>#DIV/0!</v>
      </c>
      <c r="AF24" s="7" t="e">
        <f t="shared" si="8"/>
        <v>#DIV/0!</v>
      </c>
      <c r="AG24" s="7" t="e">
        <f t="shared" si="9"/>
        <v>#DIV/0!</v>
      </c>
    </row>
    <row r="25" spans="1:58" x14ac:dyDescent="0.35">
      <c r="A25">
        <v>14</v>
      </c>
      <c r="B25">
        <v>9</v>
      </c>
      <c r="C25" t="s">
        <v>238</v>
      </c>
      <c r="D25" t="s">
        <v>24</v>
      </c>
      <c r="E25" t="s">
        <v>66</v>
      </c>
      <c r="G25">
        <v>0.5</v>
      </c>
      <c r="H25">
        <v>0.5</v>
      </c>
      <c r="I25">
        <v>3379</v>
      </c>
      <c r="J25">
        <v>7970</v>
      </c>
      <c r="L25">
        <v>3008</v>
      </c>
      <c r="M25">
        <v>3.7959999999999998</v>
      </c>
      <c r="N25">
        <v>8.7409999999999997</v>
      </c>
      <c r="O25">
        <v>4.9450000000000003</v>
      </c>
      <c r="Q25">
        <v>0.34100000000000003</v>
      </c>
      <c r="R25">
        <v>1</v>
      </c>
      <c r="S25">
        <v>0</v>
      </c>
      <c r="T25">
        <v>0</v>
      </c>
      <c r="V25">
        <v>0</v>
      </c>
      <c r="Y25" s="4">
        <v>43887</v>
      </c>
      <c r="Z25" s="3">
        <v>0.52923611111111113</v>
      </c>
      <c r="AB25">
        <v>1</v>
      </c>
      <c r="AD25" s="7">
        <f t="shared" si="6"/>
        <v>4.6045215657666976</v>
      </c>
      <c r="AE25" s="7">
        <f t="shared" si="7"/>
        <v>7.9713786557890094</v>
      </c>
      <c r="AF25" s="7">
        <f t="shared" si="8"/>
        <v>3.3668570900223118</v>
      </c>
      <c r="AG25" s="7">
        <f t="shared" si="9"/>
        <v>0.28708268613887267</v>
      </c>
      <c r="AJ25">
        <f>ABS(100*(AD25-AD26)/(AVERAGE(AD25:AD26)))</f>
        <v>1.3444593065195289</v>
      </c>
      <c r="AO25">
        <f>ABS(100*(AE25-AE26)/(AVERAGE(AE25:AE26)))</f>
        <v>2.1550385319584779</v>
      </c>
      <c r="AT25">
        <f>ABS(100*(AF25-AF26)/(AVERAGE(AF25:AF26)))</f>
        <v>3.2529387449108267</v>
      </c>
      <c r="AY25">
        <f>ABS(100*(AG25-AG26)/(AVERAGE(AG25:AG26)))</f>
        <v>2.2153233082981449</v>
      </c>
      <c r="BC25" s="7">
        <f>AVERAGE(AD25:AD26)</f>
        <v>4.635684008301924</v>
      </c>
      <c r="BD25" s="7">
        <f>AVERAGE(AE25:AE26)</f>
        <v>8.0582073929405063</v>
      </c>
      <c r="BE25" s="7">
        <f>AVERAGE(AF25:AF26)</f>
        <v>3.4225233846385827</v>
      </c>
      <c r="BF25" s="7">
        <f>AVERAGE(AG25:AG26)</f>
        <v>0.29029820807237222</v>
      </c>
    </row>
    <row r="26" spans="1:58" x14ac:dyDescent="0.35">
      <c r="A26">
        <v>15</v>
      </c>
      <c r="B26">
        <v>9</v>
      </c>
      <c r="C26" t="s">
        <v>238</v>
      </c>
      <c r="D26" t="s">
        <v>24</v>
      </c>
      <c r="E26" t="s">
        <v>66</v>
      </c>
      <c r="G26">
        <v>0.5</v>
      </c>
      <c r="H26">
        <v>0.5</v>
      </c>
      <c r="I26">
        <v>3425</v>
      </c>
      <c r="J26">
        <v>8142</v>
      </c>
      <c r="L26">
        <v>3077</v>
      </c>
      <c r="M26">
        <v>3.8450000000000002</v>
      </c>
      <c r="N26">
        <v>8.9269999999999996</v>
      </c>
      <c r="O26">
        <v>5.0819999999999999</v>
      </c>
      <c r="Q26">
        <v>0.34899999999999998</v>
      </c>
      <c r="R26">
        <v>1</v>
      </c>
      <c r="S26">
        <v>0</v>
      </c>
      <c r="T26">
        <v>0</v>
      </c>
      <c r="V26">
        <v>0</v>
      </c>
      <c r="Y26" s="4">
        <v>43887</v>
      </c>
      <c r="Z26" s="3">
        <v>0.53548611111111111</v>
      </c>
      <c r="AB26">
        <v>1</v>
      </c>
      <c r="AD26" s="7">
        <f t="shared" si="6"/>
        <v>4.6668464508371503</v>
      </c>
      <c r="AE26" s="7">
        <f t="shared" si="7"/>
        <v>8.145036130092004</v>
      </c>
      <c r="AF26" s="7">
        <f t="shared" si="8"/>
        <v>3.4781896792548537</v>
      </c>
      <c r="AG26" s="7">
        <f t="shared" si="9"/>
        <v>0.29351373000587178</v>
      </c>
    </row>
    <row r="27" spans="1:58" x14ac:dyDescent="0.35">
      <c r="A27">
        <v>16</v>
      </c>
      <c r="B27">
        <v>10</v>
      </c>
      <c r="C27" t="s">
        <v>239</v>
      </c>
      <c r="D27" t="s">
        <v>24</v>
      </c>
      <c r="E27" t="s">
        <v>66</v>
      </c>
      <c r="G27">
        <v>0.5</v>
      </c>
      <c r="H27">
        <v>0.5</v>
      </c>
      <c r="I27">
        <v>3106</v>
      </c>
      <c r="J27">
        <v>5520</v>
      </c>
      <c r="L27">
        <v>1142</v>
      </c>
      <c r="M27">
        <v>3.4969999999999999</v>
      </c>
      <c r="N27">
        <v>6.0839999999999996</v>
      </c>
      <c r="O27">
        <v>2.5859999999999999</v>
      </c>
      <c r="Q27">
        <v>0.122</v>
      </c>
      <c r="R27">
        <v>1</v>
      </c>
      <c r="S27">
        <v>0</v>
      </c>
      <c r="T27">
        <v>0</v>
      </c>
      <c r="V27">
        <v>0</v>
      </c>
      <c r="Y27" s="4">
        <v>43887</v>
      </c>
      <c r="Z27" s="3">
        <v>0.54590277777777774</v>
      </c>
      <c r="AB27">
        <v>1</v>
      </c>
      <c r="AD27" s="7">
        <f t="shared" si="6"/>
        <v>4.2346369217616164</v>
      </c>
      <c r="AE27" s="7">
        <f t="shared" si="7"/>
        <v>5.4977692834498315</v>
      </c>
      <c r="AF27" s="7">
        <f t="shared" si="8"/>
        <v>1.2631323616882151</v>
      </c>
      <c r="AG27" s="7">
        <f t="shared" si="9"/>
        <v>0.1131648911269834</v>
      </c>
      <c r="AJ27">
        <f>ABS(100*(AD27-AD28)/(AVERAGE(AD27:AD28)))</f>
        <v>0.31944291393362123</v>
      </c>
      <c r="AO27">
        <f>ABS(100*(AE27-AE28)/(AVERAGE(AE27:AE28)))</f>
        <v>0.34953483672036323</v>
      </c>
      <c r="AT27">
        <f>ABS(100*(AF27-AF28)/(AVERAGE(AF27:AF28)))</f>
        <v>2.6253500181581702</v>
      </c>
      <c r="AY27">
        <f>ABS(100*(AG27-AG28)/(AVERAGE(AG27:AG28)))</f>
        <v>0.5781924667301459</v>
      </c>
      <c r="BC27" s="7">
        <f>AVERAGE(AD27:AD28)</f>
        <v>4.2414113657910137</v>
      </c>
      <c r="BD27" s="7">
        <f>AVERAGE(AE27:AE28)</f>
        <v>5.4881777369040261</v>
      </c>
      <c r="BE27" s="7">
        <f>AVERAGE(AF27:AF28)</f>
        <v>1.2467663711130124</v>
      </c>
      <c r="BF27" s="7">
        <f>AVERAGE(AG27:AG28)</f>
        <v>0.11283867875691823</v>
      </c>
    </row>
    <row r="28" spans="1:58" x14ac:dyDescent="0.35">
      <c r="A28">
        <v>17</v>
      </c>
      <c r="B28">
        <v>10</v>
      </c>
      <c r="C28" t="s">
        <v>239</v>
      </c>
      <c r="D28" t="s">
        <v>24</v>
      </c>
      <c r="E28" t="s">
        <v>66</v>
      </c>
      <c r="G28">
        <v>0.5</v>
      </c>
      <c r="H28">
        <v>0.5</v>
      </c>
      <c r="I28">
        <v>3116</v>
      </c>
      <c r="J28">
        <v>5501</v>
      </c>
      <c r="L28">
        <v>1135</v>
      </c>
      <c r="M28">
        <v>3.508</v>
      </c>
      <c r="N28">
        <v>6.0640000000000001</v>
      </c>
      <c r="O28">
        <v>2.556</v>
      </c>
      <c r="Q28">
        <v>0.121</v>
      </c>
      <c r="R28">
        <v>1</v>
      </c>
      <c r="S28">
        <v>0</v>
      </c>
      <c r="T28">
        <v>0</v>
      </c>
      <c r="V28">
        <v>0</v>
      </c>
      <c r="Y28" s="4">
        <v>43887</v>
      </c>
      <c r="Z28" s="3">
        <v>0.55204861111111114</v>
      </c>
      <c r="AB28">
        <v>1</v>
      </c>
      <c r="AD28" s="7">
        <f t="shared" si="6"/>
        <v>4.2481858098204111</v>
      </c>
      <c r="AE28" s="7">
        <f t="shared" si="7"/>
        <v>5.4785861903582207</v>
      </c>
      <c r="AF28" s="7">
        <f t="shared" si="8"/>
        <v>1.2304003805378096</v>
      </c>
      <c r="AG28" s="7">
        <f t="shared" si="9"/>
        <v>0.11251246638685307</v>
      </c>
    </row>
    <row r="29" spans="1:58" x14ac:dyDescent="0.35">
      <c r="A29">
        <v>18</v>
      </c>
      <c r="B29">
        <v>11</v>
      </c>
      <c r="C29" t="s">
        <v>240</v>
      </c>
      <c r="D29" t="s">
        <v>24</v>
      </c>
      <c r="E29" t="s">
        <v>66</v>
      </c>
      <c r="G29">
        <v>0.5</v>
      </c>
      <c r="H29">
        <v>0.5</v>
      </c>
      <c r="I29">
        <v>2073</v>
      </c>
      <c r="J29">
        <v>5856</v>
      </c>
      <c r="L29">
        <v>2598</v>
      </c>
      <c r="M29">
        <v>2.37</v>
      </c>
      <c r="N29">
        <v>6.45</v>
      </c>
      <c r="O29">
        <v>4.08</v>
      </c>
      <c r="Q29">
        <v>0.29299999999999998</v>
      </c>
      <c r="R29">
        <v>1</v>
      </c>
      <c r="S29">
        <v>0</v>
      </c>
      <c r="T29">
        <v>0</v>
      </c>
      <c r="V29">
        <v>0</v>
      </c>
      <c r="Y29" s="4">
        <v>43887</v>
      </c>
      <c r="Z29" s="3">
        <v>0.56256944444444446</v>
      </c>
      <c r="AB29">
        <v>1</v>
      </c>
      <c r="AD29" s="7">
        <f t="shared" si="6"/>
        <v>2.8350367852881808</v>
      </c>
      <c r="AE29" s="7">
        <f t="shared" si="7"/>
        <v>5.8370071402277759</v>
      </c>
      <c r="AF29" s="7">
        <f t="shared" si="8"/>
        <v>3.0019703549395951</v>
      </c>
      <c r="AG29" s="7">
        <f t="shared" si="9"/>
        <v>0.24886923707409531</v>
      </c>
      <c r="AJ29">
        <f>ABS(100*(AD29-AD30)/(AVERAGE(AD29:AD30)))</f>
        <v>1.6381991175834363</v>
      </c>
      <c r="AO29">
        <f>ABS(100*(AE29-AE30)/(AVERAGE(AE29:AE30)))</f>
        <v>6.9164713913669601E-2</v>
      </c>
      <c r="AT29">
        <f>ABS(100*(AF29-AF30)/(AVERAGE(AF29:AF30)))</f>
        <v>1.6552490568242648</v>
      </c>
      <c r="AY29">
        <f>ABS(100*(AG29-AG30)/(AVERAGE(AG29:AG30)))</f>
        <v>3.4233092795501729</v>
      </c>
      <c r="BC29" s="7">
        <f>AVERAGE(AD29:AD30)</f>
        <v>2.8120036755882305</v>
      </c>
      <c r="BD29" s="7">
        <f>AVERAGE(AE29:AE30)</f>
        <v>5.8390264131847873</v>
      </c>
      <c r="BE29" s="7">
        <f>AVERAGE(AF29:AF30)</f>
        <v>3.0270227375965568</v>
      </c>
      <c r="BF29" s="7">
        <f>AVERAGE(AG29:AG30)</f>
        <v>0.2532032014192469</v>
      </c>
    </row>
    <row r="30" spans="1:58" x14ac:dyDescent="0.35">
      <c r="A30">
        <v>19</v>
      </c>
      <c r="B30">
        <v>11</v>
      </c>
      <c r="C30" t="s">
        <v>240</v>
      </c>
      <c r="D30" t="s">
        <v>24</v>
      </c>
      <c r="E30" t="s">
        <v>66</v>
      </c>
      <c r="G30">
        <v>0.5</v>
      </c>
      <c r="H30">
        <v>0.5</v>
      </c>
      <c r="I30">
        <v>2039</v>
      </c>
      <c r="J30">
        <v>5860</v>
      </c>
      <c r="L30">
        <v>2691</v>
      </c>
      <c r="M30">
        <v>2.3330000000000002</v>
      </c>
      <c r="N30">
        <v>6.4550000000000001</v>
      </c>
      <c r="O30">
        <v>4.1219999999999999</v>
      </c>
      <c r="Q30">
        <v>0.30399999999999999</v>
      </c>
      <c r="R30">
        <v>1</v>
      </c>
      <c r="S30">
        <v>0</v>
      </c>
      <c r="T30">
        <v>0</v>
      </c>
      <c r="V30">
        <v>0</v>
      </c>
      <c r="Y30" s="4">
        <v>43887</v>
      </c>
      <c r="Z30" s="3">
        <v>0.56868055555555552</v>
      </c>
      <c r="AB30">
        <v>1</v>
      </c>
      <c r="AD30" s="7">
        <f t="shared" si="6"/>
        <v>2.7889705658882806</v>
      </c>
      <c r="AE30" s="7">
        <f t="shared" si="7"/>
        <v>5.8410456861417988</v>
      </c>
      <c r="AF30" s="7">
        <f t="shared" si="8"/>
        <v>3.0520751202535181</v>
      </c>
      <c r="AG30" s="7">
        <f t="shared" si="9"/>
        <v>0.2575371657643985</v>
      </c>
    </row>
    <row r="31" spans="1:58" x14ac:dyDescent="0.35">
      <c r="A31">
        <v>20</v>
      </c>
      <c r="B31">
        <v>12</v>
      </c>
      <c r="C31" t="s">
        <v>241</v>
      </c>
      <c r="D31" t="s">
        <v>24</v>
      </c>
      <c r="E31" t="s">
        <v>66</v>
      </c>
      <c r="G31">
        <v>0.5</v>
      </c>
      <c r="H31">
        <v>0.5</v>
      </c>
      <c r="I31">
        <v>1962</v>
      </c>
      <c r="J31">
        <v>5354</v>
      </c>
      <c r="L31">
        <v>1801</v>
      </c>
      <c r="M31">
        <v>2.2480000000000002</v>
      </c>
      <c r="N31">
        <v>5.9029999999999996</v>
      </c>
      <c r="O31">
        <v>3.6549999999999998</v>
      </c>
      <c r="Q31">
        <v>0.2</v>
      </c>
      <c r="R31">
        <v>1</v>
      </c>
      <c r="S31">
        <v>0</v>
      </c>
      <c r="T31">
        <v>0</v>
      </c>
      <c r="V31">
        <v>0</v>
      </c>
      <c r="Y31" s="4">
        <v>43887</v>
      </c>
      <c r="Z31" s="3">
        <v>0.57913194444444438</v>
      </c>
      <c r="AB31">
        <v>1</v>
      </c>
      <c r="AD31" s="7">
        <f t="shared" si="6"/>
        <v>2.6846441278355653</v>
      </c>
      <c r="AE31" s="7">
        <f t="shared" si="7"/>
        <v>5.3301696280178703</v>
      </c>
      <c r="AF31" s="7">
        <f t="shared" si="8"/>
        <v>2.645525500182305</v>
      </c>
      <c r="AG31" s="7">
        <f t="shared" si="9"/>
        <v>0.17458602023354025</v>
      </c>
      <c r="AJ31">
        <f>ABS(100*(AD31-AD32)/(AVERAGE(AD31:AD32)))</f>
        <v>1.5026673990942649</v>
      </c>
      <c r="AO31">
        <f>ABS(100*(AE31-AE32)/(AVERAGE(AE31:AE32)))</f>
        <v>0.75481727107615149</v>
      </c>
      <c r="AT31">
        <f>ABS(100*(AF31-AF32)/(AVERAGE(AF31:AF32)))</f>
        <v>9.8739525195980418E-3</v>
      </c>
      <c r="AY31">
        <f>ABS(100*(AG31-AG32)/(AVERAGE(AG31:AG32)))</f>
        <v>1.2730950538354113</v>
      </c>
      <c r="BC31" s="7">
        <f>AVERAGE(AD31:AD32)</f>
        <v>2.7049674599237568</v>
      </c>
      <c r="BD31" s="7">
        <f>AVERAGE(AE31:AE32)</f>
        <v>5.3503623575879864</v>
      </c>
      <c r="BE31" s="7">
        <f>AVERAGE(AF31:AF32)</f>
        <v>2.6453948976642296</v>
      </c>
      <c r="BF31" s="7">
        <f>AVERAGE(AG31:AG32)</f>
        <v>0.17570446264519227</v>
      </c>
    </row>
    <row r="32" spans="1:58" x14ac:dyDescent="0.35">
      <c r="A32">
        <v>21</v>
      </c>
      <c r="B32">
        <v>12</v>
      </c>
      <c r="C32" t="s">
        <v>241</v>
      </c>
      <c r="D32" t="s">
        <v>24</v>
      </c>
      <c r="E32" t="s">
        <v>66</v>
      </c>
      <c r="G32">
        <v>0.5</v>
      </c>
      <c r="H32">
        <v>0.5</v>
      </c>
      <c r="I32">
        <v>1992</v>
      </c>
      <c r="J32">
        <v>5394</v>
      </c>
      <c r="L32">
        <v>1825</v>
      </c>
      <c r="M32">
        <v>2.2810000000000001</v>
      </c>
      <c r="N32">
        <v>5.9459999999999997</v>
      </c>
      <c r="O32">
        <v>3.665</v>
      </c>
      <c r="Q32">
        <v>0.20300000000000001</v>
      </c>
      <c r="R32">
        <v>1</v>
      </c>
      <c r="S32">
        <v>0</v>
      </c>
      <c r="T32">
        <v>0</v>
      </c>
      <c r="V32">
        <v>0</v>
      </c>
      <c r="Y32" s="4">
        <v>43887</v>
      </c>
      <c r="Z32" s="3">
        <v>0.58527777777777779</v>
      </c>
      <c r="AB32">
        <v>1</v>
      </c>
      <c r="AD32" s="7">
        <f t="shared" si="6"/>
        <v>2.7252907920119478</v>
      </c>
      <c r="AE32" s="7">
        <f t="shared" si="7"/>
        <v>5.3705550871581016</v>
      </c>
      <c r="AF32" s="7">
        <f t="shared" si="8"/>
        <v>2.6452642951461538</v>
      </c>
      <c r="AG32" s="7">
        <f t="shared" si="9"/>
        <v>0.17682290505684428</v>
      </c>
    </row>
    <row r="33" spans="1:58" x14ac:dyDescent="0.35">
      <c r="A33">
        <v>22</v>
      </c>
      <c r="B33">
        <v>13</v>
      </c>
      <c r="C33" t="s">
        <v>242</v>
      </c>
      <c r="D33" t="s">
        <v>24</v>
      </c>
      <c r="E33" t="s">
        <v>66</v>
      </c>
      <c r="G33">
        <v>0.5</v>
      </c>
      <c r="H33">
        <v>0.5</v>
      </c>
      <c r="I33">
        <v>4086</v>
      </c>
      <c r="J33">
        <v>5723</v>
      </c>
      <c r="L33">
        <v>2423</v>
      </c>
      <c r="M33">
        <v>4.5659999999999998</v>
      </c>
      <c r="N33">
        <v>6.3049999999999997</v>
      </c>
      <c r="O33">
        <v>1.7390000000000001</v>
      </c>
      <c r="Q33">
        <v>0.27300000000000002</v>
      </c>
      <c r="R33">
        <v>1</v>
      </c>
      <c r="S33">
        <v>0</v>
      </c>
      <c r="T33">
        <v>0</v>
      </c>
      <c r="V33">
        <v>0</v>
      </c>
      <c r="Y33" s="4">
        <v>43887</v>
      </c>
      <c r="Z33" s="3">
        <v>0.59554398148148147</v>
      </c>
      <c r="AB33">
        <v>1</v>
      </c>
      <c r="AD33" s="7">
        <f t="shared" si="6"/>
        <v>5.5624279515234445</v>
      </c>
      <c r="AE33" s="7">
        <f t="shared" si="7"/>
        <v>5.7027254885865055</v>
      </c>
      <c r="AF33" s="7">
        <f t="shared" si="8"/>
        <v>0.14029753706306103</v>
      </c>
      <c r="AG33" s="7">
        <f t="shared" si="9"/>
        <v>0.23255861857083668</v>
      </c>
      <c r="AJ33">
        <f>ABS(100*(AD33-AD34)/(AVERAGE(AD33:AD34)))</f>
        <v>2.3410836783213886</v>
      </c>
      <c r="AO33">
        <f>ABS(100*(AE33-AE34)/(AVERAGE(AE33:AE34)))</f>
        <v>1.4264582815659912</v>
      </c>
      <c r="AT33">
        <f>ABS(100*(AF33-AF34)/(AVERAGE(AF33:AF34)))</f>
        <v>29.185927855377503</v>
      </c>
      <c r="AY33">
        <f>ABS(100*(AG33-AG34)/(AVERAGE(AG33:AG34)))</f>
        <v>0.99694157202401112</v>
      </c>
      <c r="BC33" s="7">
        <f>AVERAGE(AD33:AD34)</f>
        <v>5.4980707332441723</v>
      </c>
      <c r="BD33" s="7">
        <f>AVERAGE(AE33:AE34)</f>
        <v>5.6623400294462742</v>
      </c>
      <c r="BE33" s="7">
        <f>AVERAGE(AF33:AF34)</f>
        <v>0.16426929620210196</v>
      </c>
      <c r="BF33" s="7">
        <f>AVERAGE(AG33:AG34)</f>
        <v>0.23372366274964085</v>
      </c>
    </row>
    <row r="34" spans="1:58" x14ac:dyDescent="0.35">
      <c r="A34">
        <v>23</v>
      </c>
      <c r="B34">
        <v>13</v>
      </c>
      <c r="C34" t="s">
        <v>242</v>
      </c>
      <c r="D34" t="s">
        <v>24</v>
      </c>
      <c r="E34" t="s">
        <v>66</v>
      </c>
      <c r="G34">
        <v>0.5</v>
      </c>
      <c r="H34">
        <v>0.5</v>
      </c>
      <c r="I34">
        <v>3991</v>
      </c>
      <c r="J34">
        <v>5643</v>
      </c>
      <c r="L34">
        <v>2448</v>
      </c>
      <c r="M34">
        <v>4.4630000000000001</v>
      </c>
      <c r="N34">
        <v>6.218</v>
      </c>
      <c r="O34">
        <v>1.7549999999999999</v>
      </c>
      <c r="Q34">
        <v>0.27600000000000002</v>
      </c>
      <c r="R34">
        <v>1</v>
      </c>
      <c r="S34">
        <v>0</v>
      </c>
      <c r="T34">
        <v>0</v>
      </c>
      <c r="V34">
        <v>0</v>
      </c>
      <c r="Y34" s="4">
        <v>43887</v>
      </c>
      <c r="Z34" s="3">
        <v>0.60149305555555554</v>
      </c>
      <c r="AB34">
        <v>1</v>
      </c>
      <c r="AD34" s="7">
        <f t="shared" si="6"/>
        <v>5.4337135149649001</v>
      </c>
      <c r="AE34" s="7">
        <f t="shared" si="7"/>
        <v>5.621954570306043</v>
      </c>
      <c r="AF34" s="7">
        <f t="shared" si="8"/>
        <v>0.18824105534114288</v>
      </c>
      <c r="AG34" s="7">
        <f t="shared" si="9"/>
        <v>0.23488870692844505</v>
      </c>
    </row>
    <row r="35" spans="1:58" x14ac:dyDescent="0.35">
      <c r="A35">
        <v>24</v>
      </c>
      <c r="B35">
        <v>14</v>
      </c>
      <c r="C35" t="s">
        <v>243</v>
      </c>
      <c r="D35" t="s">
        <v>24</v>
      </c>
      <c r="E35" t="s">
        <v>66</v>
      </c>
      <c r="G35">
        <v>0.5</v>
      </c>
      <c r="H35">
        <v>0.5</v>
      </c>
      <c r="I35">
        <v>1994</v>
      </c>
      <c r="J35">
        <v>4692</v>
      </c>
      <c r="L35">
        <v>1858</v>
      </c>
      <c r="M35">
        <v>2.2839999999999998</v>
      </c>
      <c r="N35">
        <v>5.18</v>
      </c>
      <c r="O35">
        <v>2.8959999999999999</v>
      </c>
      <c r="Q35">
        <v>0.20699999999999999</v>
      </c>
      <c r="R35">
        <v>1</v>
      </c>
      <c r="S35">
        <v>0</v>
      </c>
      <c r="T35">
        <v>0</v>
      </c>
      <c r="V35">
        <v>0</v>
      </c>
      <c r="Y35" s="4">
        <v>43887</v>
      </c>
      <c r="Z35" s="3">
        <v>0.61173611111111115</v>
      </c>
      <c r="AB35">
        <v>1</v>
      </c>
      <c r="AD35" s="7">
        <f t="shared" si="6"/>
        <v>2.7280005696237066</v>
      </c>
      <c r="AE35" s="7">
        <f t="shared" si="7"/>
        <v>4.6617902792470405</v>
      </c>
      <c r="AF35" s="7">
        <f t="shared" si="8"/>
        <v>1.9337897096233339</v>
      </c>
      <c r="AG35" s="7">
        <f t="shared" si="9"/>
        <v>0.17989862168888734</v>
      </c>
      <c r="AJ35">
        <f>ABS(100*(AD35-AD36)/(AVERAGE(AD35:AD36)))</f>
        <v>0.69774983315397732</v>
      </c>
      <c r="AO35">
        <f>ABS(100*(AE35-AE36)/(AVERAGE(AE35:AE36)))</f>
        <v>1.0127573362441984</v>
      </c>
      <c r="AT35">
        <f>ABS(100*(AF35-AF36)/(AVERAGE(AF35:AF36)))</f>
        <v>3.376784171477401</v>
      </c>
      <c r="AY35">
        <f>ABS(100*(AG35-AG36)/(AVERAGE(AG35:AG36)))</f>
        <v>3.7118590089160537</v>
      </c>
      <c r="BC35" s="7">
        <f>AVERAGE(AD35:AD36)</f>
        <v>2.7185163479825505</v>
      </c>
      <c r="BD35" s="7">
        <f>AVERAGE(AE35:AE36)</f>
        <v>4.6855167364919268</v>
      </c>
      <c r="BE35" s="7">
        <f>AVERAGE(AF35:AF36)</f>
        <v>1.9670003885093756</v>
      </c>
      <c r="BF35" s="7">
        <f>AVERAGE(AG35:AG36)</f>
        <v>0.18330055069099557</v>
      </c>
    </row>
    <row r="36" spans="1:58" x14ac:dyDescent="0.35">
      <c r="A36">
        <v>25</v>
      </c>
      <c r="B36">
        <v>14</v>
      </c>
      <c r="C36" t="s">
        <v>243</v>
      </c>
      <c r="D36" t="s">
        <v>24</v>
      </c>
      <c r="E36" t="s">
        <v>66</v>
      </c>
      <c r="G36">
        <v>0.5</v>
      </c>
      <c r="H36">
        <v>0.5</v>
      </c>
      <c r="I36">
        <v>1980</v>
      </c>
      <c r="J36">
        <v>4739</v>
      </c>
      <c r="L36">
        <v>1931</v>
      </c>
      <c r="M36">
        <v>2.2690000000000001</v>
      </c>
      <c r="N36">
        <v>5.2309999999999999</v>
      </c>
      <c r="O36">
        <v>2.9630000000000001</v>
      </c>
      <c r="Q36">
        <v>0.215</v>
      </c>
      <c r="R36">
        <v>1</v>
      </c>
      <c r="S36">
        <v>0</v>
      </c>
      <c r="T36">
        <v>0</v>
      </c>
      <c r="V36">
        <v>0</v>
      </c>
      <c r="Y36" s="4">
        <v>43887</v>
      </c>
      <c r="Z36" s="3">
        <v>0.61763888888888896</v>
      </c>
      <c r="AB36">
        <v>1</v>
      </c>
      <c r="AD36" s="7">
        <f t="shared" si="6"/>
        <v>2.7090321263413948</v>
      </c>
      <c r="AE36" s="7">
        <f t="shared" si="7"/>
        <v>4.7092431937368122</v>
      </c>
      <c r="AF36" s="7">
        <f t="shared" si="8"/>
        <v>2.0002110673954174</v>
      </c>
      <c r="AG36" s="7">
        <f t="shared" si="9"/>
        <v>0.1867024796931038</v>
      </c>
    </row>
    <row r="37" spans="1:58" x14ac:dyDescent="0.35">
      <c r="A37">
        <v>26</v>
      </c>
      <c r="B37">
        <v>15</v>
      </c>
      <c r="C37" t="s">
        <v>244</v>
      </c>
      <c r="D37" t="s">
        <v>24</v>
      </c>
      <c r="E37" t="s">
        <v>66</v>
      </c>
      <c r="G37">
        <v>0.5</v>
      </c>
      <c r="H37">
        <v>0.5</v>
      </c>
      <c r="I37">
        <v>2181</v>
      </c>
      <c r="J37">
        <v>5393</v>
      </c>
      <c r="L37">
        <v>2096</v>
      </c>
      <c r="M37">
        <v>2.488</v>
      </c>
      <c r="N37">
        <v>5.9450000000000003</v>
      </c>
      <c r="O37">
        <v>3.4580000000000002</v>
      </c>
      <c r="Q37">
        <v>0.23499999999999999</v>
      </c>
      <c r="R37">
        <v>1</v>
      </c>
      <c r="S37">
        <v>0</v>
      </c>
      <c r="T37">
        <v>0</v>
      </c>
      <c r="V37">
        <v>0</v>
      </c>
      <c r="Y37" s="4">
        <v>43887</v>
      </c>
      <c r="Z37" s="3">
        <v>0.62789351851851849</v>
      </c>
      <c r="AB37">
        <v>1</v>
      </c>
      <c r="AD37" s="7">
        <f t="shared" si="6"/>
        <v>2.9813647763231574</v>
      </c>
      <c r="AE37" s="7">
        <f t="shared" si="7"/>
        <v>5.3695454506795972</v>
      </c>
      <c r="AF37" s="7">
        <f t="shared" si="8"/>
        <v>2.3881806743564398</v>
      </c>
      <c r="AG37" s="7">
        <f t="shared" si="9"/>
        <v>0.20208106285331909</v>
      </c>
      <c r="AJ37">
        <f>ABS(100*(AD37-AD38)/(AVERAGE(AD37:AD38)))</f>
        <v>1.0966667001994297</v>
      </c>
      <c r="AO37">
        <f>ABS(100*(AE37-AE38)/(AVERAGE(AE37:AE38)))</f>
        <v>0.71707640752236301</v>
      </c>
      <c r="AT37">
        <f>ABS(100*(AF37-AF38)/(AVERAGE(AF37:AF38)))</f>
        <v>0.24520865838334466</v>
      </c>
      <c r="AY37">
        <f>ABS(100*(AG37-AG38)/(AVERAGE(AG37:AG38)))</f>
        <v>2.0031029213615699</v>
      </c>
      <c r="BC37" s="7">
        <f>AVERAGE(AD37:AD38)</f>
        <v>2.9651061106526049</v>
      </c>
      <c r="BD37" s="7">
        <f>AVERAGE(AE37:AE38)</f>
        <v>5.3503623575879864</v>
      </c>
      <c r="BE37" s="7">
        <f>AVERAGE(AF37:AF38)</f>
        <v>2.3852562469353824</v>
      </c>
      <c r="BF37" s="7">
        <f>AVERAGE(AG37:AG38)</f>
        <v>0.20007718686577589</v>
      </c>
    </row>
    <row r="38" spans="1:58" x14ac:dyDescent="0.35">
      <c r="A38">
        <v>27</v>
      </c>
      <c r="B38">
        <v>15</v>
      </c>
      <c r="C38" t="s">
        <v>244</v>
      </c>
      <c r="D38" t="s">
        <v>24</v>
      </c>
      <c r="E38" t="s">
        <v>66</v>
      </c>
      <c r="G38">
        <v>0.5</v>
      </c>
      <c r="H38">
        <v>0.5</v>
      </c>
      <c r="I38">
        <v>2157</v>
      </c>
      <c r="J38">
        <v>5355</v>
      </c>
      <c r="L38">
        <v>2053</v>
      </c>
      <c r="M38">
        <v>2.4620000000000002</v>
      </c>
      <c r="N38">
        <v>5.9050000000000002</v>
      </c>
      <c r="O38">
        <v>3.4430000000000001</v>
      </c>
      <c r="Q38">
        <v>0.23</v>
      </c>
      <c r="R38">
        <v>1</v>
      </c>
      <c r="S38">
        <v>0</v>
      </c>
      <c r="T38">
        <v>0</v>
      </c>
      <c r="V38">
        <v>0</v>
      </c>
      <c r="Y38" s="4">
        <v>43887</v>
      </c>
      <c r="Z38" s="3">
        <v>0.63385416666666672</v>
      </c>
      <c r="AB38">
        <v>1</v>
      </c>
      <c r="AD38" s="7">
        <f t="shared" si="6"/>
        <v>2.9488474449820519</v>
      </c>
      <c r="AE38" s="7">
        <f t="shared" si="7"/>
        <v>5.3311792644963765</v>
      </c>
      <c r="AF38" s="7">
        <f t="shared" si="8"/>
        <v>2.3823318195143246</v>
      </c>
      <c r="AG38" s="7">
        <f t="shared" si="9"/>
        <v>0.19807331087823268</v>
      </c>
    </row>
    <row r="39" spans="1:58" x14ac:dyDescent="0.35">
      <c r="A39">
        <v>28</v>
      </c>
      <c r="B39">
        <v>16</v>
      </c>
      <c r="C39" t="s">
        <v>245</v>
      </c>
      <c r="D39" t="s">
        <v>24</v>
      </c>
      <c r="E39" t="s">
        <v>66</v>
      </c>
      <c r="G39">
        <v>0.5</v>
      </c>
      <c r="H39">
        <v>0.5</v>
      </c>
      <c r="I39">
        <v>3542</v>
      </c>
      <c r="J39">
        <v>7102</v>
      </c>
      <c r="L39">
        <v>18148</v>
      </c>
      <c r="M39">
        <v>3.972</v>
      </c>
      <c r="N39">
        <v>7.8029999999999999</v>
      </c>
      <c r="O39">
        <v>3.83</v>
      </c>
      <c r="Q39">
        <v>1.776</v>
      </c>
      <c r="R39">
        <v>1</v>
      </c>
      <c r="S39">
        <v>0</v>
      </c>
      <c r="T39">
        <v>0</v>
      </c>
      <c r="V39">
        <v>0</v>
      </c>
      <c r="Y39" s="4">
        <v>43887</v>
      </c>
      <c r="Z39" s="3">
        <v>0.64410879629629625</v>
      </c>
      <c r="AB39">
        <v>1</v>
      </c>
      <c r="AD39" s="7">
        <f t="shared" si="6"/>
        <v>4.8253684411250424</v>
      </c>
      <c r="AE39" s="7">
        <f t="shared" si="7"/>
        <v>7.0950141924459853</v>
      </c>
      <c r="AF39" s="7">
        <f t="shared" si="8"/>
        <v>2.2696457513209429</v>
      </c>
      <c r="AG39" s="7">
        <f t="shared" si="9"/>
        <v>1.698184195506506</v>
      </c>
      <c r="AJ39">
        <f>ABS(100*(AD39-AD40)/(AVERAGE(AD39:AD40)))</f>
        <v>0.95013209852763192</v>
      </c>
      <c r="AO39">
        <f>ABS(100*(AE39-AE40)/(AVERAGE(AE39:AE40)))</f>
        <v>0.89250350511010212</v>
      </c>
      <c r="AT39">
        <f>ABS(100*(AF39-AF40)/(AVERAGE(AF39:AF40)))</f>
        <v>0.76987158086437579</v>
      </c>
      <c r="AY39">
        <f>ABS(100*(AG39-AG40)/(AVERAGE(AG39:AG40)))</f>
        <v>1.3627565536368287</v>
      </c>
      <c r="BC39" s="7">
        <f>AVERAGE(AD39:AD40)</f>
        <v>4.8484015508249918</v>
      </c>
      <c r="BD39" s="7">
        <f>AVERAGE(AE39:AE40)</f>
        <v>7.1268177415189182</v>
      </c>
      <c r="BE39" s="7">
        <f>AVERAGE(AF39:AF40)</f>
        <v>2.2784161906939255</v>
      </c>
      <c r="BF39" s="7">
        <f>AVERAGE(AG39:AG40)</f>
        <v>1.7098346372945481</v>
      </c>
    </row>
    <row r="40" spans="1:58" x14ac:dyDescent="0.35">
      <c r="A40">
        <v>29</v>
      </c>
      <c r="B40">
        <v>16</v>
      </c>
      <c r="C40" t="s">
        <v>245</v>
      </c>
      <c r="D40" t="s">
        <v>24</v>
      </c>
      <c r="E40" t="s">
        <v>66</v>
      </c>
      <c r="G40">
        <v>0.5</v>
      </c>
      <c r="H40">
        <v>0.5</v>
      </c>
      <c r="I40">
        <v>3576</v>
      </c>
      <c r="J40">
        <v>7165</v>
      </c>
      <c r="L40">
        <v>18398</v>
      </c>
      <c r="M40">
        <v>4.01</v>
      </c>
      <c r="N40">
        <v>7.8710000000000004</v>
      </c>
      <c r="O40">
        <v>3.8610000000000002</v>
      </c>
      <c r="Q40">
        <v>1.794</v>
      </c>
      <c r="R40">
        <v>1</v>
      </c>
      <c r="S40">
        <v>0</v>
      </c>
      <c r="T40">
        <v>0</v>
      </c>
      <c r="V40">
        <v>0</v>
      </c>
      <c r="Y40" s="4">
        <v>43887</v>
      </c>
      <c r="Z40" s="3">
        <v>0.65010416666666659</v>
      </c>
      <c r="AB40">
        <v>1</v>
      </c>
      <c r="AD40" s="7">
        <f t="shared" si="6"/>
        <v>4.8714346605249421</v>
      </c>
      <c r="AE40" s="7">
        <f t="shared" si="7"/>
        <v>7.1586212905918503</v>
      </c>
      <c r="AF40" s="7">
        <f t="shared" si="8"/>
        <v>2.2871866300669081</v>
      </c>
      <c r="AG40" s="7">
        <f t="shared" si="9"/>
        <v>1.72148507908259</v>
      </c>
      <c r="BB40" s="2"/>
    </row>
    <row r="41" spans="1:58" x14ac:dyDescent="0.35">
      <c r="A41">
        <v>30</v>
      </c>
      <c r="B41">
        <v>17</v>
      </c>
      <c r="C41" t="s">
        <v>246</v>
      </c>
      <c r="D41" t="s">
        <v>24</v>
      </c>
      <c r="E41" t="s">
        <v>66</v>
      </c>
      <c r="G41">
        <v>0.5</v>
      </c>
      <c r="H41">
        <v>0.5</v>
      </c>
      <c r="I41">
        <v>10248</v>
      </c>
      <c r="J41">
        <v>14773</v>
      </c>
      <c r="L41">
        <v>3923</v>
      </c>
      <c r="M41">
        <v>11.26</v>
      </c>
      <c r="N41">
        <v>15.976000000000001</v>
      </c>
      <c r="O41">
        <v>4.7160000000000002</v>
      </c>
      <c r="Q41">
        <v>0.44500000000000001</v>
      </c>
      <c r="R41">
        <v>1</v>
      </c>
      <c r="S41">
        <v>0</v>
      </c>
      <c r="T41">
        <v>0</v>
      </c>
      <c r="V41">
        <v>0</v>
      </c>
      <c r="Y41" s="4">
        <v>43887</v>
      </c>
      <c r="Z41" s="3">
        <v>0.66099537037037037</v>
      </c>
      <c r="AB41">
        <v>1</v>
      </c>
      <c r="AD41" s="7">
        <f t="shared" si="6"/>
        <v>13.911252773352404</v>
      </c>
      <c r="AE41" s="7">
        <f t="shared" si="7"/>
        <v>14.839935619063874</v>
      </c>
      <c r="AF41" s="7">
        <f t="shared" si="8"/>
        <v>0.92868284571147086</v>
      </c>
      <c r="AG41" s="7">
        <f t="shared" si="9"/>
        <v>0.37236392002733931</v>
      </c>
      <c r="AJ41">
        <f>ABS(100*(AD41-AD42)/(AVERAGE(AD41:AD42)))</f>
        <v>0.57628725732637343</v>
      </c>
      <c r="AO41">
        <f>ABS(100*(AE41-AE42)/(AVERAGE(AE41:AE42)))</f>
        <v>1.0422803171386767</v>
      </c>
      <c r="AT41">
        <f>ABS(100*(AF41-AF42)/(AVERAGE(AF41:AF42)))</f>
        <v>22.498450919415724</v>
      </c>
      <c r="AY41">
        <f>ABS(100*(AG41-AG42)/(AVERAGE(AG41:AG42)))</f>
        <v>1.5894362427709332</v>
      </c>
      <c r="BC41" s="7">
        <f>AVERAGE(AD41:AD42)</f>
        <v>13.871283553578962</v>
      </c>
      <c r="BD41" s="7">
        <f>AVERAGE(AE41:AE42)</f>
        <v>14.917677627908821</v>
      </c>
      <c r="BE41" s="7">
        <f>AVERAGE(AF41:AF42)</f>
        <v>1.0463940743298599</v>
      </c>
      <c r="BF41" s="7">
        <f>AVERAGE(AG41:AG42)</f>
        <v>0.36942800869675274</v>
      </c>
    </row>
    <row r="42" spans="1:58" x14ac:dyDescent="0.35">
      <c r="A42">
        <v>31</v>
      </c>
      <c r="B42">
        <v>17</v>
      </c>
      <c r="C42" t="s">
        <v>246</v>
      </c>
      <c r="D42" t="s">
        <v>24</v>
      </c>
      <c r="E42" t="s">
        <v>66</v>
      </c>
      <c r="G42">
        <v>0.5</v>
      </c>
      <c r="H42">
        <v>0.5</v>
      </c>
      <c r="I42">
        <v>10189</v>
      </c>
      <c r="J42">
        <v>14927</v>
      </c>
      <c r="L42">
        <v>3860</v>
      </c>
      <c r="M42">
        <v>11.195</v>
      </c>
      <c r="N42">
        <v>16.138000000000002</v>
      </c>
      <c r="O42">
        <v>4.9420000000000002</v>
      </c>
      <c r="Q42">
        <v>0.438</v>
      </c>
      <c r="R42">
        <v>1</v>
      </c>
      <c r="S42">
        <v>0</v>
      </c>
      <c r="T42">
        <v>0</v>
      </c>
      <c r="V42">
        <v>0</v>
      </c>
      <c r="Y42" s="4">
        <v>43887</v>
      </c>
      <c r="Z42" s="3">
        <v>0.66726851851851843</v>
      </c>
      <c r="AB42">
        <v>1</v>
      </c>
      <c r="AD42" s="7">
        <f t="shared" si="6"/>
        <v>13.831314333805519</v>
      </c>
      <c r="AE42" s="7">
        <f t="shared" si="7"/>
        <v>14.995419636753768</v>
      </c>
      <c r="AF42" s="7">
        <f t="shared" si="8"/>
        <v>1.1641053029482489</v>
      </c>
      <c r="AG42" s="7">
        <f t="shared" si="9"/>
        <v>0.36649209736616617</v>
      </c>
    </row>
    <row r="43" spans="1:58" x14ac:dyDescent="0.35">
      <c r="A43">
        <v>32</v>
      </c>
      <c r="B43">
        <v>18</v>
      </c>
      <c r="C43" t="s">
        <v>247</v>
      </c>
      <c r="D43" t="s">
        <v>24</v>
      </c>
      <c r="E43" t="s">
        <v>66</v>
      </c>
      <c r="G43">
        <v>0.5</v>
      </c>
      <c r="H43">
        <v>0.5</v>
      </c>
      <c r="I43">
        <v>2022</v>
      </c>
      <c r="J43">
        <v>5225</v>
      </c>
      <c r="L43">
        <v>1652</v>
      </c>
      <c r="M43">
        <v>2.3140000000000001</v>
      </c>
      <c r="N43">
        <v>5.7619999999999996</v>
      </c>
      <c r="O43">
        <v>3.4489999999999998</v>
      </c>
      <c r="Q43">
        <v>0.182</v>
      </c>
      <c r="R43">
        <v>1</v>
      </c>
      <c r="S43">
        <v>0</v>
      </c>
      <c r="T43">
        <v>0</v>
      </c>
      <c r="V43">
        <v>0</v>
      </c>
      <c r="Y43" s="4">
        <v>43887</v>
      </c>
      <c r="Z43" s="3">
        <v>0.67760416666666667</v>
      </c>
      <c r="AB43">
        <v>1</v>
      </c>
      <c r="AD43" s="7">
        <f t="shared" si="6"/>
        <v>2.7659374561883308</v>
      </c>
      <c r="AE43" s="7">
        <f t="shared" si="7"/>
        <v>5.1999265222906246</v>
      </c>
      <c r="AF43" s="7">
        <f t="shared" si="8"/>
        <v>2.4339890661022938</v>
      </c>
      <c r="AG43" s="7">
        <f t="shared" si="9"/>
        <v>0.16069869362219433</v>
      </c>
      <c r="AJ43">
        <f>ABS(100*(AD43-AD44)/(AVERAGE(AD43:AD44)))</f>
        <v>4.2522328876557278</v>
      </c>
      <c r="AO43">
        <f>ABS(100*(AE43-AE44)/(AVERAGE(AE43:AE44)))</f>
        <v>1.0932597824323407</v>
      </c>
      <c r="AT43">
        <f>ABS(100*(AF43-AF44)/(AVERAGE(AF43:AF44)))</f>
        <v>2.3799722994714441</v>
      </c>
      <c r="AY43">
        <f>ABS(100*(AG43-AG44)/(AVERAGE(AG43:AG44)))</f>
        <v>2.6444617650873625</v>
      </c>
      <c r="BC43" s="7">
        <f>AVERAGE(AD43:AD44)</f>
        <v>2.7083546819384554</v>
      </c>
      <c r="BD43" s="7">
        <f>AVERAGE(AE43:AE44)</f>
        <v>5.1716567008924628</v>
      </c>
      <c r="BE43" s="7">
        <f>AVERAGE(AF43:AF44)</f>
        <v>2.4633020189540069</v>
      </c>
      <c r="BF43" s="7">
        <f>AVERAGE(AG43:AG44)</f>
        <v>0.15860161410034679</v>
      </c>
    </row>
    <row r="44" spans="1:58" x14ac:dyDescent="0.35">
      <c r="A44">
        <v>33</v>
      </c>
      <c r="B44">
        <v>18</v>
      </c>
      <c r="C44" t="s">
        <v>247</v>
      </c>
      <c r="D44" t="s">
        <v>24</v>
      </c>
      <c r="E44" t="s">
        <v>66</v>
      </c>
      <c r="G44">
        <v>0.5</v>
      </c>
      <c r="H44">
        <v>0.5</v>
      </c>
      <c r="I44">
        <v>1937</v>
      </c>
      <c r="J44">
        <v>5169</v>
      </c>
      <c r="L44">
        <v>1607</v>
      </c>
      <c r="M44">
        <v>2.2210000000000001</v>
      </c>
      <c r="N44">
        <v>5.702</v>
      </c>
      <c r="O44">
        <v>3.48</v>
      </c>
      <c r="Q44">
        <v>0.17699999999999999</v>
      </c>
      <c r="R44">
        <v>1</v>
      </c>
      <c r="S44">
        <v>0</v>
      </c>
      <c r="T44">
        <v>0</v>
      </c>
      <c r="V44">
        <v>0</v>
      </c>
      <c r="Y44" s="4">
        <v>43887</v>
      </c>
      <c r="Z44" s="3">
        <v>0.68341435185185195</v>
      </c>
      <c r="AB44">
        <v>1</v>
      </c>
      <c r="AD44" s="7">
        <f t="shared" si="6"/>
        <v>2.6507719076885801</v>
      </c>
      <c r="AE44" s="7">
        <f t="shared" si="7"/>
        <v>5.1433868794943001</v>
      </c>
      <c r="AF44" s="7">
        <f t="shared" si="8"/>
        <v>2.49261497180572</v>
      </c>
      <c r="AG44" s="7">
        <f t="shared" si="9"/>
        <v>0.15650453457849925</v>
      </c>
    </row>
    <row r="45" spans="1:58" x14ac:dyDescent="0.35">
      <c r="A45">
        <v>34</v>
      </c>
      <c r="B45">
        <v>19</v>
      </c>
      <c r="C45" t="s">
        <v>248</v>
      </c>
      <c r="D45" t="s">
        <v>24</v>
      </c>
      <c r="E45" t="s">
        <v>66</v>
      </c>
      <c r="G45">
        <v>0.5</v>
      </c>
      <c r="H45">
        <v>0.5</v>
      </c>
      <c r="I45">
        <v>3807</v>
      </c>
      <c r="J45">
        <v>10626</v>
      </c>
      <c r="L45">
        <v>4351</v>
      </c>
      <c r="M45">
        <v>4.2619999999999996</v>
      </c>
      <c r="N45">
        <v>11.59</v>
      </c>
      <c r="O45">
        <v>7.3289999999999997</v>
      </c>
      <c r="Q45">
        <v>0.49299999999999999</v>
      </c>
      <c r="R45">
        <v>1</v>
      </c>
      <c r="S45">
        <v>0</v>
      </c>
      <c r="T45">
        <v>0</v>
      </c>
      <c r="V45">
        <v>0</v>
      </c>
      <c r="Y45" s="4">
        <v>43887</v>
      </c>
      <c r="Z45" s="3">
        <v>0.69395833333333334</v>
      </c>
      <c r="AB45">
        <v>1</v>
      </c>
      <c r="AD45" s="7">
        <f t="shared" si="6"/>
        <v>5.1844139746830873</v>
      </c>
      <c r="AE45" s="7">
        <f t="shared" si="7"/>
        <v>10.652973142700379</v>
      </c>
      <c r="AF45" s="7">
        <f t="shared" si="8"/>
        <v>5.4685591680172916</v>
      </c>
      <c r="AG45" s="7">
        <f t="shared" si="9"/>
        <v>0.41225503270959474</v>
      </c>
      <c r="AJ45">
        <f>ABS(100*(AD45-AD46)/(AVERAGE(AD45:AD46)))</f>
        <v>3.4416778829458297</v>
      </c>
      <c r="AL45">
        <f>100*((AVERAGE(AD45:AD46)*50)-(AVERAGE(AD43:AD44)*50))/(1000*0.15)</f>
        <v>85.561228091285088</v>
      </c>
      <c r="AO45">
        <f>ABS(100*(AE45-AE46)/(AVERAGE(AE45:AE46)))</f>
        <v>0.47500090169082071</v>
      </c>
      <c r="AQ45">
        <f>100*((AVERAGE(AE45:AE46)*50)-(AVERAGE(AE43:AE44)*50))/(2000*0.15)</f>
        <v>90.934592164087846</v>
      </c>
      <c r="AT45">
        <f>ABS(100*(AF45-AF46)/(AVERAGE(AF45:AF46)))</f>
        <v>4.3350800424627201</v>
      </c>
      <c r="AV45">
        <f>100*((AVERAGE(AF45:AF46)*50)-(AVERAGE(AF43:AF44)*50))/(1000*0.15)</f>
        <v>96.307956236890618</v>
      </c>
      <c r="AY45">
        <f>ABS(100*(AG45-AG46)/(AVERAGE(AG45:AG46)))</f>
        <v>1.547894019234078</v>
      </c>
      <c r="BA45">
        <f>100*((AVERAGE(AG45:AG46)*50)-(AVERAGE(AG43:AG44)*50))/(100*0.15)</f>
        <v>85.622980180915846</v>
      </c>
      <c r="BC45" s="7">
        <f>AVERAGE(AD45:AD46)</f>
        <v>5.275191524677008</v>
      </c>
      <c r="BD45" s="7">
        <f>AVERAGE(AE45:AE46)</f>
        <v>10.627732230737735</v>
      </c>
      <c r="BE45" s="7">
        <f>AVERAGE(AF45:AF46)</f>
        <v>5.3525407060607257</v>
      </c>
      <c r="BF45" s="7">
        <f>AVERAGE(AG45:AG46)</f>
        <v>0.41547055464309429</v>
      </c>
    </row>
    <row r="46" spans="1:58" x14ac:dyDescent="0.35">
      <c r="A46">
        <v>35</v>
      </c>
      <c r="B46">
        <v>19</v>
      </c>
      <c r="C46" t="s">
        <v>248</v>
      </c>
      <c r="D46" t="s">
        <v>24</v>
      </c>
      <c r="E46" t="s">
        <v>66</v>
      </c>
      <c r="G46">
        <v>0.5</v>
      </c>
      <c r="H46">
        <v>0.5</v>
      </c>
      <c r="I46">
        <v>3941</v>
      </c>
      <c r="J46">
        <v>10576</v>
      </c>
      <c r="L46">
        <v>4420</v>
      </c>
      <c r="M46">
        <v>4.4080000000000004</v>
      </c>
      <c r="N46">
        <v>11.537000000000001</v>
      </c>
      <c r="O46">
        <v>7.1289999999999996</v>
      </c>
      <c r="Q46">
        <v>0.5</v>
      </c>
      <c r="R46">
        <v>1</v>
      </c>
      <c r="S46">
        <v>0</v>
      </c>
      <c r="T46">
        <v>0</v>
      </c>
      <c r="V46">
        <v>0</v>
      </c>
      <c r="Y46" s="4">
        <v>43887</v>
      </c>
      <c r="Z46" s="3">
        <v>0.69997685185185177</v>
      </c>
      <c r="AB46">
        <v>1</v>
      </c>
      <c r="AD46" s="7">
        <f t="shared" si="6"/>
        <v>5.3659690746709288</v>
      </c>
      <c r="AE46" s="7">
        <f t="shared" si="7"/>
        <v>10.602491318775089</v>
      </c>
      <c r="AF46" s="7">
        <f t="shared" si="8"/>
        <v>5.2365222441041599</v>
      </c>
      <c r="AG46" s="7">
        <f t="shared" si="9"/>
        <v>0.41868607657659385</v>
      </c>
    </row>
    <row r="47" spans="1:58" x14ac:dyDescent="0.35">
      <c r="A47">
        <v>36</v>
      </c>
      <c r="B47">
        <v>20</v>
      </c>
      <c r="C47" t="s">
        <v>249</v>
      </c>
      <c r="D47" t="s">
        <v>24</v>
      </c>
      <c r="E47" t="s">
        <v>66</v>
      </c>
      <c r="G47">
        <v>0.5</v>
      </c>
      <c r="H47">
        <v>0.5</v>
      </c>
      <c r="I47">
        <v>4006</v>
      </c>
      <c r="J47">
        <v>5829</v>
      </c>
      <c r="L47">
        <v>2483</v>
      </c>
      <c r="M47">
        <v>4.4779999999999998</v>
      </c>
      <c r="N47">
        <v>6.42</v>
      </c>
      <c r="O47">
        <v>1.9419999999999999</v>
      </c>
      <c r="Q47">
        <v>0.28000000000000003</v>
      </c>
      <c r="R47">
        <v>1</v>
      </c>
      <c r="S47">
        <v>0</v>
      </c>
      <c r="T47">
        <v>0</v>
      </c>
      <c r="V47">
        <v>0</v>
      </c>
      <c r="Y47" s="4">
        <v>43887</v>
      </c>
      <c r="Z47" s="3">
        <v>0.71034722222222213</v>
      </c>
      <c r="AB47">
        <v>1</v>
      </c>
      <c r="AD47" s="7">
        <f t="shared" si="6"/>
        <v>5.4540368470530911</v>
      </c>
      <c r="AE47" s="7">
        <f t="shared" si="7"/>
        <v>5.8097469553081194</v>
      </c>
      <c r="AF47" s="7">
        <f t="shared" si="8"/>
        <v>0.35571010825502825</v>
      </c>
      <c r="AG47" s="7">
        <f t="shared" si="9"/>
        <v>0.23815083062909678</v>
      </c>
      <c r="AJ47">
        <f>ABS(100*(AD47-AD48)/(AVERAGE(AD47:AD48)))</f>
        <v>0.49560770384579678</v>
      </c>
      <c r="AK47">
        <f>ABS(100*((AVERAGE(AD47:AD48)-AVERAGE(AD33:AD34))/(AVERAGE(AD33:AD34,AD47:AD48))))</f>
        <v>0.55600862967498721</v>
      </c>
      <c r="AO47">
        <f>ABS(100*(AE47-AE48)/(AVERAGE(AE47:AE48)))</f>
        <v>0.73256293431553854</v>
      </c>
      <c r="AP47">
        <f>ABS(100*((AVERAGE(AE47:AE48)-AVERAGE(AE33:AE34))/(AVERAGE(AE33:AE34,AE47:AE48))))</f>
        <v>2.2042761588403454</v>
      </c>
      <c r="AT47">
        <f>ABS(100*(AF47-AF48)/(AVERAGE(AF47:AF48)))</f>
        <v>21.654647415604881</v>
      </c>
      <c r="AU47">
        <f>ABS(100*((AVERAGE(AF47:AF48)-AVERAGE(AF33:AF34))/(AVERAGE(AF33:AF34,AF47:AF48))))</f>
        <v>64.583869601374573</v>
      </c>
      <c r="AY47">
        <f>ABS(100*(AG47-AG48)/(AVERAGE(AG47:AG48)))</f>
        <v>1.0511278200653804</v>
      </c>
      <c r="AZ47">
        <f>ABS(100*((AVERAGE(AG47:AG48)-AVERAGE(AG33:AG34))/(AVERAGE(AG33:AG34,AG47:AG48))))</f>
        <v>2.4033067673331008</v>
      </c>
      <c r="BC47" s="7">
        <f>AVERAGE(AD47:AD48)</f>
        <v>5.4675857351118857</v>
      </c>
      <c r="BD47" s="7">
        <f>AVERAGE(AE47:AE48)</f>
        <v>5.788544589259498</v>
      </c>
      <c r="BE47" s="7">
        <f>AVERAGE(AF47:AF48)</f>
        <v>0.32095885414761272</v>
      </c>
      <c r="BF47" s="7">
        <f>AVERAGE(AG47:AG48)</f>
        <v>0.23940907834220532</v>
      </c>
    </row>
    <row r="48" spans="1:58" x14ac:dyDescent="0.35">
      <c r="A48">
        <v>37</v>
      </c>
      <c r="B48">
        <v>20</v>
      </c>
      <c r="C48" t="s">
        <v>249</v>
      </c>
      <c r="D48" t="s">
        <v>24</v>
      </c>
      <c r="E48" t="s">
        <v>66</v>
      </c>
      <c r="G48">
        <v>0.5</v>
      </c>
      <c r="H48">
        <v>0.5</v>
      </c>
      <c r="I48">
        <v>4026</v>
      </c>
      <c r="J48">
        <v>5787</v>
      </c>
      <c r="L48">
        <v>2510</v>
      </c>
      <c r="M48">
        <v>4.5</v>
      </c>
      <c r="N48">
        <v>6.375</v>
      </c>
      <c r="O48">
        <v>1.875</v>
      </c>
      <c r="Q48">
        <v>0.28299999999999997</v>
      </c>
      <c r="R48">
        <v>1</v>
      </c>
      <c r="S48">
        <v>0</v>
      </c>
      <c r="T48">
        <v>0</v>
      </c>
      <c r="V48">
        <v>0</v>
      </c>
      <c r="Y48" s="4">
        <v>43887</v>
      </c>
      <c r="Z48" s="3">
        <v>0.71627314814814813</v>
      </c>
      <c r="AB48">
        <v>1</v>
      </c>
      <c r="AD48" s="7">
        <f t="shared" si="6"/>
        <v>5.4811346231706795</v>
      </c>
      <c r="AE48" s="7">
        <f t="shared" si="7"/>
        <v>5.7673422232108766</v>
      </c>
      <c r="AF48" s="7">
        <f t="shared" si="8"/>
        <v>0.28620760004019719</v>
      </c>
      <c r="AG48" s="7">
        <f t="shared" si="9"/>
        <v>0.24066732605531382</v>
      </c>
    </row>
    <row r="49" spans="1:58" x14ac:dyDescent="0.35">
      <c r="A49">
        <v>38</v>
      </c>
      <c r="B49">
        <v>2</v>
      </c>
      <c r="D49" t="s">
        <v>46</v>
      </c>
      <c r="Y49" s="4">
        <v>43887</v>
      </c>
      <c r="Z49" s="3">
        <v>0.72049768518518509</v>
      </c>
      <c r="AB49">
        <v>1</v>
      </c>
      <c r="AD49" s="7" t="e">
        <f t="shared" si="6"/>
        <v>#DIV/0!</v>
      </c>
      <c r="AE49" s="7" t="e">
        <f t="shared" si="7"/>
        <v>#DIV/0!</v>
      </c>
      <c r="AF49" s="7" t="e">
        <f t="shared" si="8"/>
        <v>#DIV/0!</v>
      </c>
      <c r="AG49" s="7" t="e">
        <f t="shared" si="9"/>
        <v>#DIV/0!</v>
      </c>
    </row>
    <row r="50" spans="1:58" x14ac:dyDescent="0.35">
      <c r="A50">
        <v>39</v>
      </c>
      <c r="B50">
        <v>3</v>
      </c>
      <c r="C50" t="s">
        <v>44</v>
      </c>
      <c r="D50" t="s">
        <v>24</v>
      </c>
      <c r="E50" t="s">
        <v>66</v>
      </c>
      <c r="G50">
        <v>0.5</v>
      </c>
      <c r="H50">
        <v>0.5</v>
      </c>
      <c r="I50">
        <v>42</v>
      </c>
      <c r="J50">
        <v>244</v>
      </c>
      <c r="L50">
        <v>127</v>
      </c>
      <c r="M50">
        <v>5.0999999999999997E-2</v>
      </c>
      <c r="N50">
        <v>0.27100000000000002</v>
      </c>
      <c r="O50">
        <v>0.22</v>
      </c>
      <c r="Q50">
        <v>1.2999999999999999E-2</v>
      </c>
      <c r="R50">
        <v>1</v>
      </c>
      <c r="S50">
        <v>0</v>
      </c>
      <c r="T50">
        <v>0</v>
      </c>
      <c r="V50">
        <v>0</v>
      </c>
      <c r="Y50" s="4">
        <v>43887</v>
      </c>
      <c r="Z50" s="3">
        <v>0.7302777777777778</v>
      </c>
      <c r="AB50">
        <v>1</v>
      </c>
      <c r="AD50" s="7">
        <f t="shared" si="6"/>
        <v>8.3257620547087227E-2</v>
      </c>
      <c r="AE50" s="7">
        <f t="shared" si="7"/>
        <v>0.17092722285330084</v>
      </c>
      <c r="AF50" s="7">
        <f t="shared" si="8"/>
        <v>8.7669602306213609E-2</v>
      </c>
      <c r="AG50" s="7">
        <f t="shared" si="9"/>
        <v>1.8563303808083291E-2</v>
      </c>
    </row>
    <row r="51" spans="1:58" x14ac:dyDescent="0.35">
      <c r="A51">
        <v>40</v>
      </c>
      <c r="B51">
        <v>3</v>
      </c>
      <c r="C51" t="s">
        <v>44</v>
      </c>
      <c r="D51" t="s">
        <v>24</v>
      </c>
      <c r="E51" t="s">
        <v>66</v>
      </c>
      <c r="G51">
        <v>0.5</v>
      </c>
      <c r="H51">
        <v>0.5</v>
      </c>
      <c r="I51">
        <v>40</v>
      </c>
      <c r="J51">
        <v>233</v>
      </c>
      <c r="L51">
        <v>213</v>
      </c>
      <c r="M51">
        <v>4.8000000000000001E-2</v>
      </c>
      <c r="N51">
        <v>0.25900000000000001</v>
      </c>
      <c r="O51">
        <v>0.21099999999999999</v>
      </c>
      <c r="Q51">
        <v>2.1999999999999999E-2</v>
      </c>
      <c r="R51">
        <v>1</v>
      </c>
      <c r="S51">
        <v>0</v>
      </c>
      <c r="T51">
        <v>0</v>
      </c>
      <c r="V51">
        <v>0</v>
      </c>
      <c r="Y51" s="4">
        <v>43887</v>
      </c>
      <c r="Z51" s="3">
        <v>0.73564814814814816</v>
      </c>
      <c r="AB51">
        <v>1</v>
      </c>
      <c r="AD51" s="7">
        <f t="shared" si="6"/>
        <v>8.0547842935328406E-2</v>
      </c>
      <c r="AE51" s="7">
        <f t="shared" si="7"/>
        <v>0.15982122158973716</v>
      </c>
      <c r="AF51" s="7">
        <f t="shared" si="8"/>
        <v>7.9273378654408755E-2</v>
      </c>
      <c r="AG51" s="7">
        <f t="shared" si="9"/>
        <v>2.6578807758256107E-2</v>
      </c>
    </row>
    <row r="52" spans="1:58" x14ac:dyDescent="0.35">
      <c r="A52">
        <v>41</v>
      </c>
      <c r="B52">
        <v>1</v>
      </c>
      <c r="C52" t="s">
        <v>45</v>
      </c>
      <c r="D52" t="s">
        <v>24</v>
      </c>
      <c r="E52" t="s">
        <v>66</v>
      </c>
      <c r="G52">
        <v>0.5</v>
      </c>
      <c r="H52">
        <v>0.5</v>
      </c>
      <c r="I52">
        <v>4871</v>
      </c>
      <c r="J52">
        <v>7533</v>
      </c>
      <c r="L52">
        <v>13584</v>
      </c>
      <c r="M52">
        <v>5.4210000000000003</v>
      </c>
      <c r="N52">
        <v>8.2680000000000007</v>
      </c>
      <c r="O52">
        <v>2.8479999999999999</v>
      </c>
      <c r="Q52">
        <v>1.407</v>
      </c>
      <c r="R52">
        <v>1</v>
      </c>
      <c r="S52">
        <v>0</v>
      </c>
      <c r="T52">
        <v>0</v>
      </c>
      <c r="V52">
        <v>0</v>
      </c>
      <c r="Y52" s="4">
        <v>43887</v>
      </c>
      <c r="Z52" s="3">
        <v>0.74599537037037045</v>
      </c>
      <c r="AB52">
        <v>1</v>
      </c>
      <c r="AD52" s="7">
        <f t="shared" si="6"/>
        <v>6.6260156641387855</v>
      </c>
      <c r="AE52" s="7">
        <f t="shared" si="7"/>
        <v>7.5301675146819802</v>
      </c>
      <c r="AF52" s="7">
        <f t="shared" si="8"/>
        <v>0.90415185054319469</v>
      </c>
      <c r="AG52" s="7">
        <f t="shared" si="9"/>
        <v>1.2728032649415206</v>
      </c>
      <c r="AJ52">
        <f>ABS(100*(AD52-AD53)/(AVERAGE(AD52:AD53)))</f>
        <v>1.9639802852629464</v>
      </c>
      <c r="AO52">
        <f>ABS(100*(AE52-AE53)/(AVERAGE(AE52:AE53)))</f>
        <v>0.9835894424201721</v>
      </c>
      <c r="AT52">
        <f>ABS(100*(AF52-AF53)/(AVERAGE(AF52:AF53)))</f>
        <v>25.590162780917954</v>
      </c>
      <c r="AY52">
        <f>ABS(100*(AG52-AG53)/(AVERAGE(AG52:AG53)))</f>
        <v>1.0600574419927287</v>
      </c>
      <c r="BC52" s="7">
        <f>AVERAGE(AD52:AD53)</f>
        <v>6.6917277712239374</v>
      </c>
      <c r="BD52" s="7">
        <f>AVERAGE(AE52:AE53)</f>
        <v>7.4933157832165191</v>
      </c>
      <c r="BE52" s="7">
        <f>AVERAGE(AF52:AF53)</f>
        <v>0.80158801199258178</v>
      </c>
      <c r="BF52" s="7">
        <f>AVERAGE(AG52:AG53)</f>
        <v>1.2660926104716084</v>
      </c>
    </row>
    <row r="53" spans="1:58" x14ac:dyDescent="0.35">
      <c r="A53">
        <v>42</v>
      </c>
      <c r="B53">
        <v>1</v>
      </c>
      <c r="C53" t="s">
        <v>45</v>
      </c>
      <c r="D53" t="s">
        <v>24</v>
      </c>
      <c r="E53" t="s">
        <v>66</v>
      </c>
      <c r="G53">
        <v>0.5</v>
      </c>
      <c r="H53">
        <v>0.5</v>
      </c>
      <c r="I53">
        <v>4968</v>
      </c>
      <c r="J53">
        <v>7460</v>
      </c>
      <c r="L53">
        <v>13440</v>
      </c>
      <c r="M53">
        <v>5.5259999999999998</v>
      </c>
      <c r="N53">
        <v>8.19</v>
      </c>
      <c r="O53">
        <v>2.6640000000000001</v>
      </c>
      <c r="Q53">
        <v>1.395</v>
      </c>
      <c r="R53">
        <v>1</v>
      </c>
      <c r="S53">
        <v>0</v>
      </c>
      <c r="T53">
        <v>0</v>
      </c>
      <c r="V53">
        <v>0</v>
      </c>
      <c r="Y53" s="4">
        <v>43887</v>
      </c>
      <c r="Z53" s="3">
        <v>0.75194444444444442</v>
      </c>
      <c r="AB53">
        <v>1</v>
      </c>
      <c r="AD53" s="7">
        <f t="shared" si="6"/>
        <v>6.7574398783090892</v>
      </c>
      <c r="AE53" s="7">
        <f t="shared" si="7"/>
        <v>7.4564640517510581</v>
      </c>
      <c r="AF53" s="7">
        <f t="shared" si="8"/>
        <v>0.69902417344196888</v>
      </c>
      <c r="AG53" s="7">
        <f t="shared" si="9"/>
        <v>1.2593819560016963</v>
      </c>
    </row>
    <row r="54" spans="1:58" x14ac:dyDescent="0.35">
      <c r="A54">
        <v>43</v>
      </c>
      <c r="B54">
        <v>4</v>
      </c>
      <c r="C54" t="s">
        <v>106</v>
      </c>
      <c r="D54" t="s">
        <v>24</v>
      </c>
      <c r="E54" t="s">
        <v>66</v>
      </c>
      <c r="G54">
        <v>0.5</v>
      </c>
      <c r="H54">
        <v>0.5</v>
      </c>
      <c r="I54">
        <v>4477</v>
      </c>
      <c r="J54">
        <v>10826</v>
      </c>
      <c r="L54">
        <v>5136</v>
      </c>
      <c r="M54">
        <v>4.992</v>
      </c>
      <c r="N54">
        <v>11.804</v>
      </c>
      <c r="O54">
        <v>6.8120000000000003</v>
      </c>
      <c r="Q54">
        <v>0.57899999999999996</v>
      </c>
      <c r="R54">
        <v>1</v>
      </c>
      <c r="S54">
        <v>0</v>
      </c>
      <c r="T54">
        <v>0</v>
      </c>
      <c r="V54">
        <v>0</v>
      </c>
      <c r="Y54" s="4">
        <v>43887</v>
      </c>
      <c r="Z54" s="3">
        <v>0.76276620370370374</v>
      </c>
      <c r="AB54">
        <v>1</v>
      </c>
      <c r="AD54" s="7">
        <f t="shared" si="6"/>
        <v>6.0921894746222955</v>
      </c>
      <c r="AE54" s="7">
        <f t="shared" si="7"/>
        <v>10.854900438401536</v>
      </c>
      <c r="AF54" s="7">
        <f t="shared" si="8"/>
        <v>4.7627109637792406</v>
      </c>
      <c r="AG54" s="7">
        <f t="shared" si="9"/>
        <v>0.48541980713849775</v>
      </c>
      <c r="AI54">
        <f>ABS(100*(AVERAGE(AD54:AD55)-5)/5)</f>
        <v>22.941249425208241</v>
      </c>
      <c r="AJ54">
        <f>ABS(100*(AD54-AD55)/(AVERAGE(AD54:AD55)))</f>
        <v>1.785340457972121</v>
      </c>
      <c r="AN54">
        <f>ABS(100*(AVERAGE(AE54:AE55)-10)/10)</f>
        <v>8.6550162142584597</v>
      </c>
      <c r="AO54">
        <f>ABS(100*(AE54-AE55)/(AVERAGE(AE54:AE55)))</f>
        <v>0.19513471892371809</v>
      </c>
      <c r="AS54">
        <f>ABS(100*(AVERAGE(AF54:AF55)-5)/5)</f>
        <v>5.6312169966913039</v>
      </c>
      <c r="AT54">
        <f>ABS(100*(AF54-AF55)/(AVERAGE(AF54:AF55)))</f>
        <v>1.8765448575194026</v>
      </c>
      <c r="AX54">
        <f>ABS(100*(AVERAGE(AG54:AG55)-0.5)/0.5)</f>
        <v>2.608466909096141</v>
      </c>
      <c r="AY54">
        <f>ABS(100*(AG54-AG55)/(AVERAGE(AG54:AG55)))</f>
        <v>0.63161889631047519</v>
      </c>
      <c r="BC54" s="7">
        <f>AVERAGE(AD54:AD55)</f>
        <v>6.1470624712604121</v>
      </c>
      <c r="BD54" s="7">
        <f>AVERAGE(AE54:AE55)</f>
        <v>10.865501621425846</v>
      </c>
      <c r="BE54" s="7">
        <f>AVERAGE(AF54:AF55)</f>
        <v>4.7184391501654348</v>
      </c>
      <c r="BF54" s="7">
        <f>AVERAGE(AG54:AG55)</f>
        <v>0.4869576654545193</v>
      </c>
    </row>
    <row r="55" spans="1:58" x14ac:dyDescent="0.35">
      <c r="A55">
        <v>44</v>
      </c>
      <c r="B55">
        <v>4</v>
      </c>
      <c r="C55" t="s">
        <v>106</v>
      </c>
      <c r="D55" t="s">
        <v>24</v>
      </c>
      <c r="E55" t="s">
        <v>66</v>
      </c>
      <c r="G55">
        <v>0.5</v>
      </c>
      <c r="H55">
        <v>0.5</v>
      </c>
      <c r="I55">
        <v>4558</v>
      </c>
      <c r="J55">
        <v>10847</v>
      </c>
      <c r="L55">
        <v>5169</v>
      </c>
      <c r="M55">
        <v>5.08</v>
      </c>
      <c r="N55">
        <v>11.826000000000001</v>
      </c>
      <c r="O55">
        <v>6.7460000000000004</v>
      </c>
      <c r="Q55">
        <v>0.58299999999999996</v>
      </c>
      <c r="R55">
        <v>1</v>
      </c>
      <c r="S55">
        <v>0</v>
      </c>
      <c r="T55">
        <v>0</v>
      </c>
      <c r="V55">
        <v>0</v>
      </c>
      <c r="Y55" s="4">
        <v>43887</v>
      </c>
      <c r="Z55" s="3">
        <v>0.76888888888888884</v>
      </c>
      <c r="AB55">
        <v>1</v>
      </c>
      <c r="AD55" s="7">
        <f t="shared" si="6"/>
        <v>6.2019354678985286</v>
      </c>
      <c r="AE55" s="7">
        <f t="shared" si="7"/>
        <v>10.876102804450158</v>
      </c>
      <c r="AF55" s="7">
        <f t="shared" si="8"/>
        <v>4.674167336551629</v>
      </c>
      <c r="AG55" s="7">
        <f t="shared" si="9"/>
        <v>0.48849552377054084</v>
      </c>
    </row>
    <row r="56" spans="1:58" x14ac:dyDescent="0.35">
      <c r="A56">
        <v>45</v>
      </c>
      <c r="B56">
        <v>2</v>
      </c>
      <c r="D56" t="s">
        <v>46</v>
      </c>
      <c r="Y56" s="4">
        <v>43887</v>
      </c>
      <c r="Z56" s="3">
        <v>0.77333333333333332</v>
      </c>
      <c r="AB56">
        <v>1</v>
      </c>
      <c r="AD56" s="7" t="e">
        <f t="shared" si="6"/>
        <v>#DIV/0!</v>
      </c>
      <c r="AE56" s="7" t="e">
        <f t="shared" si="7"/>
        <v>#DIV/0!</v>
      </c>
      <c r="AF56" s="7" t="e">
        <f t="shared" si="8"/>
        <v>#DIV/0!</v>
      </c>
      <c r="AG56" s="7" t="e">
        <f t="shared" si="9"/>
        <v>#DIV/0!</v>
      </c>
    </row>
    <row r="57" spans="1:58" x14ac:dyDescent="0.35">
      <c r="A57">
        <v>46</v>
      </c>
      <c r="B57">
        <v>21</v>
      </c>
      <c r="C57" t="s">
        <v>250</v>
      </c>
      <c r="D57" t="s">
        <v>24</v>
      </c>
      <c r="E57" t="s">
        <v>66</v>
      </c>
      <c r="G57">
        <v>0.5</v>
      </c>
      <c r="H57">
        <v>0.5</v>
      </c>
      <c r="I57">
        <v>4631</v>
      </c>
      <c r="J57">
        <v>7390</v>
      </c>
      <c r="L57">
        <v>12354</v>
      </c>
      <c r="M57">
        <v>5.1589999999999998</v>
      </c>
      <c r="N57">
        <v>8.1150000000000002</v>
      </c>
      <c r="O57">
        <v>2.9550000000000001</v>
      </c>
      <c r="Q57">
        <v>1.2989999999999999</v>
      </c>
      <c r="R57">
        <v>1</v>
      </c>
      <c r="S57">
        <v>0</v>
      </c>
      <c r="T57">
        <v>0</v>
      </c>
      <c r="V57">
        <v>0</v>
      </c>
      <c r="Y57" s="4">
        <v>43887</v>
      </c>
      <c r="Z57" s="3">
        <v>0.7836805555555556</v>
      </c>
      <c r="AB57">
        <v>1</v>
      </c>
      <c r="AD57" s="7">
        <f t="shared" si="6"/>
        <v>6.3008423507277262</v>
      </c>
      <c r="AE57" s="7">
        <f t="shared" si="7"/>
        <v>7.3857894982556527</v>
      </c>
      <c r="AF57" s="7">
        <f t="shared" si="8"/>
        <v>1.0849471475279264</v>
      </c>
      <c r="AG57" s="7">
        <f t="shared" si="9"/>
        <v>1.1581629177471884</v>
      </c>
      <c r="AJ57">
        <f>ABS(100*(AD57-AD58)/(AVERAGE(AD57:AD58)))</f>
        <v>8.5976210130024405E-2</v>
      </c>
      <c r="AO57">
        <f>ABS(100*(AE57-AE58)/(AVERAGE(AE57:AE58)))</f>
        <v>1.5150897830804728</v>
      </c>
      <c r="AT57">
        <f>ABS(100*(AF57-AF58)/(AVERAGE(AF57:AF58)))</f>
        <v>11.344962740982206</v>
      </c>
      <c r="AY57">
        <f>ABS(100*(AG57-AG58)/(AVERAGE(AG57:AG58)))</f>
        <v>2.7492991165060414</v>
      </c>
      <c r="BC57" s="7">
        <f>AVERAGE(AD57:AD58)</f>
        <v>6.3035521283394846</v>
      </c>
      <c r="BD57" s="7">
        <f>AVERAGE(AE57:AE58)</f>
        <v>7.3302594919378343</v>
      </c>
      <c r="BE57" s="7">
        <f>AVERAGE(AF57:AF58)</f>
        <v>1.0267073635983497</v>
      </c>
      <c r="BF57" s="7">
        <f>AVERAGE(AG57:AG58)</f>
        <v>1.1424581222169079</v>
      </c>
    </row>
    <row r="58" spans="1:58" x14ac:dyDescent="0.35">
      <c r="A58">
        <v>47</v>
      </c>
      <c r="B58">
        <v>21</v>
      </c>
      <c r="C58" t="s">
        <v>250</v>
      </c>
      <c r="D58" t="s">
        <v>24</v>
      </c>
      <c r="E58" t="s">
        <v>66</v>
      </c>
      <c r="G58">
        <v>0.5</v>
      </c>
      <c r="H58">
        <v>0.5</v>
      </c>
      <c r="I58">
        <v>4635</v>
      </c>
      <c r="J58">
        <v>7280</v>
      </c>
      <c r="L58">
        <v>12017</v>
      </c>
      <c r="M58">
        <v>5.1639999999999997</v>
      </c>
      <c r="N58">
        <v>7.9960000000000004</v>
      </c>
      <c r="O58">
        <v>2.8319999999999999</v>
      </c>
      <c r="Q58">
        <v>1.268</v>
      </c>
      <c r="R58">
        <v>1</v>
      </c>
      <c r="S58">
        <v>0</v>
      </c>
      <c r="T58">
        <v>0</v>
      </c>
      <c r="V58">
        <v>0</v>
      </c>
      <c r="Y58" s="4">
        <v>43887</v>
      </c>
      <c r="Z58" s="3">
        <v>0.78961805555555553</v>
      </c>
      <c r="AB58">
        <v>1</v>
      </c>
      <c r="AD58" s="7">
        <f t="shared" si="6"/>
        <v>6.306261905951243</v>
      </c>
      <c r="AE58" s="7">
        <f t="shared" si="7"/>
        <v>7.274729485620016</v>
      </c>
      <c r="AF58" s="7">
        <f t="shared" si="8"/>
        <v>0.96846757966877295</v>
      </c>
      <c r="AG58" s="7">
        <f t="shared" si="9"/>
        <v>1.1267533266866274</v>
      </c>
    </row>
    <row r="59" spans="1:58" x14ac:dyDescent="0.35">
      <c r="A59">
        <v>48</v>
      </c>
      <c r="B59">
        <v>22</v>
      </c>
      <c r="C59" t="s">
        <v>251</v>
      </c>
      <c r="D59" t="s">
        <v>24</v>
      </c>
      <c r="E59" t="s">
        <v>66</v>
      </c>
      <c r="G59">
        <v>0.5</v>
      </c>
      <c r="H59">
        <v>0.5</v>
      </c>
      <c r="I59">
        <v>2710</v>
      </c>
      <c r="J59">
        <v>8421</v>
      </c>
      <c r="L59">
        <v>4110</v>
      </c>
      <c r="M59">
        <v>3.0649999999999999</v>
      </c>
      <c r="N59">
        <v>9.2270000000000003</v>
      </c>
      <c r="O59">
        <v>6.1619999999999999</v>
      </c>
      <c r="Q59">
        <v>0.46600000000000003</v>
      </c>
      <c r="R59">
        <v>1</v>
      </c>
      <c r="S59">
        <v>0</v>
      </c>
      <c r="T59">
        <v>0</v>
      </c>
      <c r="V59">
        <v>0</v>
      </c>
      <c r="Y59" s="4">
        <v>43887</v>
      </c>
      <c r="Z59" s="3">
        <v>0.80015046296296299</v>
      </c>
      <c r="AB59">
        <v>1</v>
      </c>
      <c r="AD59" s="7">
        <f t="shared" si="6"/>
        <v>3.6981009546333685</v>
      </c>
      <c r="AE59" s="7">
        <f t="shared" si="7"/>
        <v>8.4267247075951186</v>
      </c>
      <c r="AF59" s="7">
        <f t="shared" si="8"/>
        <v>4.7286237529617505</v>
      </c>
      <c r="AG59" s="7">
        <f t="shared" si="9"/>
        <v>0.38979298094224996</v>
      </c>
      <c r="AJ59">
        <f>ABS(100*(AD59-AD60)/(AVERAGE(AD59:AD60)))</f>
        <v>1.9234683167921234</v>
      </c>
      <c r="AO59">
        <f>ABS(100*(AE59-AE60)/(AVERAGE(AE59:AE60)))</f>
        <v>1.7811985640904708</v>
      </c>
      <c r="AT59">
        <f>ABS(100*(AF59-AF60)/(AVERAGE(AF59:AF60)))</f>
        <v>4.5851082785961026</v>
      </c>
      <c r="AY59">
        <f>ABS(100*(AG59-AG60)/(AVERAGE(AG59:AG60)))</f>
        <v>2.3395021604801252</v>
      </c>
      <c r="BC59" s="7">
        <f>AVERAGE(AD59:AD60)</f>
        <v>3.6628738456805037</v>
      </c>
      <c r="BD59" s="7">
        <f>AVERAGE(AE59:AE60)</f>
        <v>8.502447443483053</v>
      </c>
      <c r="BE59" s="7">
        <f>AVERAGE(AF59:AF60)</f>
        <v>4.8395735978025485</v>
      </c>
      <c r="BF59" s="7">
        <f>AVERAGE(AG59:AG60)</f>
        <v>0.39440655589031454</v>
      </c>
    </row>
    <row r="60" spans="1:58" x14ac:dyDescent="0.35">
      <c r="A60">
        <v>49</v>
      </c>
      <c r="B60">
        <v>22</v>
      </c>
      <c r="C60" t="s">
        <v>251</v>
      </c>
      <c r="D60" t="s">
        <v>24</v>
      </c>
      <c r="E60" t="s">
        <v>66</v>
      </c>
      <c r="G60">
        <v>0.5</v>
      </c>
      <c r="H60">
        <v>0.5</v>
      </c>
      <c r="I60">
        <v>2658</v>
      </c>
      <c r="J60">
        <v>8571</v>
      </c>
      <c r="L60">
        <v>4209</v>
      </c>
      <c r="M60">
        <v>3.0089999999999999</v>
      </c>
      <c r="N60">
        <v>9.3879999999999999</v>
      </c>
      <c r="O60">
        <v>6.3789999999999996</v>
      </c>
      <c r="Q60">
        <v>0.47699999999999998</v>
      </c>
      <c r="R60">
        <v>1</v>
      </c>
      <c r="S60">
        <v>0</v>
      </c>
      <c r="T60">
        <v>0</v>
      </c>
      <c r="V60">
        <v>0</v>
      </c>
      <c r="Y60" s="4">
        <v>43887</v>
      </c>
      <c r="Z60" s="3">
        <v>0.80615740740740749</v>
      </c>
      <c r="AB60">
        <v>1</v>
      </c>
      <c r="AD60" s="7">
        <f t="shared" si="6"/>
        <v>3.6276467367276388</v>
      </c>
      <c r="AE60" s="7">
        <f t="shared" si="7"/>
        <v>8.5781701793709857</v>
      </c>
      <c r="AF60" s="7">
        <f t="shared" si="8"/>
        <v>4.9505234426433464</v>
      </c>
      <c r="AG60" s="7">
        <f t="shared" si="9"/>
        <v>0.39902013083837912</v>
      </c>
    </row>
    <row r="61" spans="1:58" x14ac:dyDescent="0.35">
      <c r="A61">
        <v>50</v>
      </c>
      <c r="B61">
        <v>23</v>
      </c>
      <c r="C61" t="s">
        <v>252</v>
      </c>
      <c r="D61" t="s">
        <v>24</v>
      </c>
      <c r="E61" t="s">
        <v>66</v>
      </c>
      <c r="G61">
        <v>0.5</v>
      </c>
      <c r="H61">
        <v>0.5</v>
      </c>
      <c r="I61">
        <v>4220</v>
      </c>
      <c r="J61">
        <v>6946</v>
      </c>
      <c r="L61">
        <v>9731</v>
      </c>
      <c r="M61">
        <v>4.7110000000000003</v>
      </c>
      <c r="N61">
        <v>7.633</v>
      </c>
      <c r="O61">
        <v>2.9220000000000002</v>
      </c>
      <c r="Q61">
        <v>1.0529999999999999</v>
      </c>
      <c r="R61">
        <v>1</v>
      </c>
      <c r="S61">
        <v>0</v>
      </c>
      <c r="T61">
        <v>0</v>
      </c>
      <c r="V61">
        <v>0</v>
      </c>
      <c r="Y61" s="4">
        <v>43887</v>
      </c>
      <c r="Z61" s="3">
        <v>0.81650462962962955</v>
      </c>
      <c r="AB61">
        <v>1</v>
      </c>
      <c r="AD61" s="7">
        <f t="shared" si="6"/>
        <v>5.743983051511286</v>
      </c>
      <c r="AE61" s="7">
        <f t="shared" si="7"/>
        <v>6.937510901799083</v>
      </c>
      <c r="AF61" s="7">
        <f t="shared" si="8"/>
        <v>1.1935278502877971</v>
      </c>
      <c r="AG61" s="7">
        <f t="shared" si="9"/>
        <v>0.9136900472669176</v>
      </c>
      <c r="AJ61">
        <f>ABS(100*(AD61-AD62)/(AVERAGE(AD61:AD62)))</f>
        <v>0.82218493991465424</v>
      </c>
      <c r="AO61">
        <f>ABS(100*(AE61-AE62)/(AVERAGE(AE61:AE62)))</f>
        <v>0.2035387891409069</v>
      </c>
      <c r="AT61">
        <f>ABS(100*(AF61-AF62)/(AVERAGE(AF61:AF62)))</f>
        <v>2.8283311057687861</v>
      </c>
      <c r="AY61">
        <f>ABS(100*(AG61-AG62)/(AVERAGE(AG61:AG62)))</f>
        <v>0.85321029539154747</v>
      </c>
      <c r="BC61" s="7">
        <f>AVERAGE(AD61:AD62)</f>
        <v>5.7676936056141761</v>
      </c>
      <c r="BD61" s="7">
        <f>AVERAGE(AE61:AE62)</f>
        <v>6.9445783571486235</v>
      </c>
      <c r="BE61" s="7">
        <f>AVERAGE(AF61:AF62)</f>
        <v>1.1768847515344478</v>
      </c>
      <c r="BF61" s="7">
        <f>AVERAGE(AG61:AG62)</f>
        <v>0.9176045957076997</v>
      </c>
    </row>
    <row r="62" spans="1:58" x14ac:dyDescent="0.35">
      <c r="A62">
        <v>51</v>
      </c>
      <c r="B62">
        <v>23</v>
      </c>
      <c r="C62" t="s">
        <v>252</v>
      </c>
      <c r="D62" t="s">
        <v>24</v>
      </c>
      <c r="E62" t="s">
        <v>66</v>
      </c>
      <c r="G62">
        <v>0.5</v>
      </c>
      <c r="H62">
        <v>0.5</v>
      </c>
      <c r="I62">
        <v>4255</v>
      </c>
      <c r="J62">
        <v>6960</v>
      </c>
      <c r="L62">
        <v>9815</v>
      </c>
      <c r="M62">
        <v>4.75</v>
      </c>
      <c r="N62">
        <v>7.649</v>
      </c>
      <c r="O62">
        <v>2.899</v>
      </c>
      <c r="Q62">
        <v>1.0609999999999999</v>
      </c>
      <c r="R62">
        <v>1</v>
      </c>
      <c r="S62">
        <v>0</v>
      </c>
      <c r="T62">
        <v>0</v>
      </c>
      <c r="V62">
        <v>0</v>
      </c>
      <c r="Y62" s="4">
        <v>43887</v>
      </c>
      <c r="Z62" s="3">
        <v>0.82246527777777778</v>
      </c>
      <c r="AB62">
        <v>1</v>
      </c>
      <c r="AD62" s="7">
        <f t="shared" si="6"/>
        <v>5.7914041597170662</v>
      </c>
      <c r="AE62" s="7">
        <f t="shared" si="7"/>
        <v>6.9516458124981648</v>
      </c>
      <c r="AF62" s="7">
        <f t="shared" si="8"/>
        <v>1.1602416527810986</v>
      </c>
      <c r="AG62" s="7">
        <f t="shared" si="9"/>
        <v>0.92151914414848168</v>
      </c>
    </row>
    <row r="63" spans="1:58" x14ac:dyDescent="0.35">
      <c r="A63">
        <v>52</v>
      </c>
      <c r="B63">
        <v>24</v>
      </c>
      <c r="C63" t="s">
        <v>253</v>
      </c>
      <c r="D63" t="s">
        <v>24</v>
      </c>
      <c r="E63" t="s">
        <v>66</v>
      </c>
      <c r="G63">
        <v>0.5</v>
      </c>
      <c r="H63">
        <v>0.5</v>
      </c>
      <c r="I63">
        <v>3399</v>
      </c>
      <c r="J63">
        <v>6048</v>
      </c>
      <c r="L63">
        <v>2432</v>
      </c>
      <c r="M63">
        <v>3.8170000000000002</v>
      </c>
      <c r="N63">
        <v>6.6589999999999998</v>
      </c>
      <c r="O63">
        <v>2.8420000000000001</v>
      </c>
      <c r="Q63">
        <v>0.27400000000000002</v>
      </c>
      <c r="R63">
        <v>1</v>
      </c>
      <c r="S63">
        <v>0</v>
      </c>
      <c r="T63">
        <v>0</v>
      </c>
      <c r="V63">
        <v>0</v>
      </c>
      <c r="Y63" s="4">
        <v>43887</v>
      </c>
      <c r="Z63" s="3">
        <v>0.83275462962962965</v>
      </c>
      <c r="AB63">
        <v>1</v>
      </c>
      <c r="AD63" s="7">
        <f t="shared" si="6"/>
        <v>4.6316193418842859</v>
      </c>
      <c r="AE63" s="7">
        <f t="shared" si="7"/>
        <v>6.0308573441008866</v>
      </c>
      <c r="AF63" s="7">
        <f t="shared" si="8"/>
        <v>1.3992380022166007</v>
      </c>
      <c r="AG63" s="7">
        <f t="shared" si="9"/>
        <v>0.23339745037957568</v>
      </c>
      <c r="AJ63">
        <f>ABS(100*(AD63-AD64)/(AVERAGE(AD63:AD64)))</f>
        <v>5.8488942023636518E-2</v>
      </c>
      <c r="AO63">
        <f>ABS(100*(AE63-AE64)/(AVERAGE(AE63:AE64)))</f>
        <v>0.50349967456332723</v>
      </c>
      <c r="AT63">
        <f>ABS(100*(AF63-AF64)/(AVERAGE(AF63:AF64)))</f>
        <v>2.3864866991326759</v>
      </c>
      <c r="AY63">
        <f>ABS(100*(AG63-AG64)/(AVERAGE(AG63:AG64)))</f>
        <v>1.0033433299545369</v>
      </c>
      <c r="BC63" s="7">
        <f>AVERAGE(AD63:AD64)</f>
        <v>4.6329742306901647</v>
      </c>
      <c r="BD63" s="7">
        <f>AVERAGE(AE63:AE64)</f>
        <v>6.0157127969232995</v>
      </c>
      <c r="BE63" s="7">
        <f>AVERAGE(AF63:AF64)</f>
        <v>1.3827385662331348</v>
      </c>
      <c r="BF63" s="7">
        <f>AVERAGE(AG63:AG64)</f>
        <v>0.23223240620077151</v>
      </c>
    </row>
    <row r="64" spans="1:58" x14ac:dyDescent="0.35">
      <c r="A64">
        <v>53</v>
      </c>
      <c r="B64">
        <v>24</v>
      </c>
      <c r="C64" t="s">
        <v>253</v>
      </c>
      <c r="D64" t="s">
        <v>24</v>
      </c>
      <c r="E64" t="s">
        <v>66</v>
      </c>
      <c r="G64">
        <v>0.5</v>
      </c>
      <c r="H64">
        <v>0.5</v>
      </c>
      <c r="I64">
        <v>3401</v>
      </c>
      <c r="J64">
        <v>6018</v>
      </c>
      <c r="L64">
        <v>2407</v>
      </c>
      <c r="M64">
        <v>3.819</v>
      </c>
      <c r="N64">
        <v>6.6260000000000003</v>
      </c>
      <c r="O64">
        <v>2.8069999999999999</v>
      </c>
      <c r="Q64">
        <v>0.27100000000000002</v>
      </c>
      <c r="R64">
        <v>1</v>
      </c>
      <c r="S64">
        <v>0</v>
      </c>
      <c r="T64">
        <v>0</v>
      </c>
      <c r="V64">
        <v>0</v>
      </c>
      <c r="Y64" s="4">
        <v>43887</v>
      </c>
      <c r="Z64" s="3">
        <v>0.8386689814814815</v>
      </c>
      <c r="AB64">
        <v>1</v>
      </c>
      <c r="AD64" s="7">
        <f t="shared" si="6"/>
        <v>4.6343291194960443</v>
      </c>
      <c r="AE64" s="7">
        <f t="shared" si="7"/>
        <v>6.0005682497457133</v>
      </c>
      <c r="AF64" s="7">
        <f t="shared" si="8"/>
        <v>1.366239130249669</v>
      </c>
      <c r="AG64" s="7">
        <f t="shared" si="9"/>
        <v>0.23106736202196732</v>
      </c>
    </row>
    <row r="65" spans="1:58" x14ac:dyDescent="0.35">
      <c r="A65">
        <v>54</v>
      </c>
      <c r="B65">
        <v>25</v>
      </c>
      <c r="C65" t="s">
        <v>254</v>
      </c>
      <c r="D65" t="s">
        <v>24</v>
      </c>
      <c r="E65" t="s">
        <v>66</v>
      </c>
      <c r="G65">
        <v>0.5</v>
      </c>
      <c r="H65">
        <v>0.5</v>
      </c>
      <c r="I65">
        <v>4232</v>
      </c>
      <c r="J65">
        <v>6820</v>
      </c>
      <c r="L65">
        <v>7453</v>
      </c>
      <c r="M65">
        <v>4.7249999999999996</v>
      </c>
      <c r="N65">
        <v>7.4980000000000002</v>
      </c>
      <c r="O65">
        <v>2.7730000000000001</v>
      </c>
      <c r="Q65">
        <v>0.82499999999999996</v>
      </c>
      <c r="R65">
        <v>1</v>
      </c>
      <c r="S65">
        <v>0</v>
      </c>
      <c r="T65">
        <v>0</v>
      </c>
      <c r="V65">
        <v>0</v>
      </c>
      <c r="Y65" s="4">
        <v>43887</v>
      </c>
      <c r="Z65" s="3">
        <v>0.84902777777777771</v>
      </c>
      <c r="AB65">
        <v>1</v>
      </c>
      <c r="AD65" s="7">
        <f t="shared" si="6"/>
        <v>5.760241717181839</v>
      </c>
      <c r="AE65" s="7">
        <f t="shared" si="7"/>
        <v>6.810296705507354</v>
      </c>
      <c r="AF65" s="7">
        <f t="shared" si="8"/>
        <v>1.050054988325515</v>
      </c>
      <c r="AG65" s="7">
        <f t="shared" si="9"/>
        <v>0.70137239612164226</v>
      </c>
      <c r="AJ65">
        <f>ABS(100*(AD65-AD66)/(AVERAGE(AD65:AD66)))</f>
        <v>3.2266161656521195</v>
      </c>
      <c r="AO65">
        <f>ABS(100*(AE65-AE66)/(AVERAGE(AE65:AE66)))</f>
        <v>0.47328205881438368</v>
      </c>
      <c r="AT65">
        <f>ABS(100*(AF65-AF66)/(AVERAGE(AF65:AF66)))</f>
        <v>18.590741802018133</v>
      </c>
      <c r="AY65">
        <f>ABS(100*(AG65-AG66)/(AVERAGE(AG65:AG66)))</f>
        <v>2.0908206391232791</v>
      </c>
      <c r="BC65" s="7">
        <f>AVERAGE(AD65:AD66)</f>
        <v>5.6687867227849784</v>
      </c>
      <c r="BD65" s="7">
        <f>AVERAGE(AE65:AE66)</f>
        <v>6.8264508891634463</v>
      </c>
      <c r="BE65" s="7">
        <f>AVERAGE(AF65:AF66)</f>
        <v>1.1576641663784684</v>
      </c>
      <c r="BF65" s="7">
        <f>AVERAGE(AG65:AG66)</f>
        <v>0.70878207709883689</v>
      </c>
    </row>
    <row r="66" spans="1:58" x14ac:dyDescent="0.35">
      <c r="A66">
        <v>55</v>
      </c>
      <c r="B66">
        <v>25</v>
      </c>
      <c r="C66" t="s">
        <v>254</v>
      </c>
      <c r="D66" t="s">
        <v>24</v>
      </c>
      <c r="E66" t="s">
        <v>66</v>
      </c>
      <c r="G66">
        <v>0.5</v>
      </c>
      <c r="H66">
        <v>0.5</v>
      </c>
      <c r="I66">
        <v>4097</v>
      </c>
      <c r="J66">
        <v>6852</v>
      </c>
      <c r="L66">
        <v>7612</v>
      </c>
      <c r="M66">
        <v>4.5780000000000003</v>
      </c>
      <c r="N66">
        <v>7.532</v>
      </c>
      <c r="O66">
        <v>2.9529999999999998</v>
      </c>
      <c r="Q66">
        <v>0.84199999999999997</v>
      </c>
      <c r="R66">
        <v>1</v>
      </c>
      <c r="S66">
        <v>0</v>
      </c>
      <c r="T66">
        <v>0</v>
      </c>
      <c r="V66">
        <v>0</v>
      </c>
      <c r="Y66" s="4">
        <v>43887</v>
      </c>
      <c r="Z66" s="3">
        <v>0.8548958333333333</v>
      </c>
      <c r="AB66">
        <v>1</v>
      </c>
      <c r="AD66" s="7">
        <f t="shared" si="6"/>
        <v>5.5773317283881179</v>
      </c>
      <c r="AE66" s="7">
        <f t="shared" si="7"/>
        <v>6.8426050728195396</v>
      </c>
      <c r="AF66" s="7">
        <f t="shared" si="8"/>
        <v>1.2652733444314217</v>
      </c>
      <c r="AG66" s="7">
        <f t="shared" si="9"/>
        <v>0.71619175807603142</v>
      </c>
    </row>
    <row r="67" spans="1:58" x14ac:dyDescent="0.35">
      <c r="A67">
        <v>56</v>
      </c>
      <c r="B67">
        <v>26</v>
      </c>
      <c r="C67" t="s">
        <v>255</v>
      </c>
      <c r="D67" t="s">
        <v>24</v>
      </c>
      <c r="E67" t="s">
        <v>66</v>
      </c>
      <c r="G67">
        <v>0.5</v>
      </c>
      <c r="H67">
        <v>0.5</v>
      </c>
      <c r="I67">
        <v>2613</v>
      </c>
      <c r="J67">
        <v>4965</v>
      </c>
      <c r="L67">
        <v>1510</v>
      </c>
      <c r="M67">
        <v>2.96</v>
      </c>
      <c r="N67">
        <v>5.4779999999999998</v>
      </c>
      <c r="O67">
        <v>2.5179999999999998</v>
      </c>
      <c r="Q67">
        <v>0.16600000000000001</v>
      </c>
      <c r="R67">
        <v>1</v>
      </c>
      <c r="S67">
        <v>0</v>
      </c>
      <c r="T67">
        <v>0</v>
      </c>
      <c r="V67">
        <v>0</v>
      </c>
      <c r="Y67" s="4">
        <v>43887</v>
      </c>
      <c r="Z67" s="3">
        <v>0.86511574074074071</v>
      </c>
      <c r="AB67">
        <v>1</v>
      </c>
      <c r="AD67" s="7">
        <f t="shared" si="6"/>
        <v>3.5666767404630648</v>
      </c>
      <c r="AE67" s="7">
        <f t="shared" si="7"/>
        <v>4.9374210378791199</v>
      </c>
      <c r="AF67" s="7">
        <f t="shared" si="8"/>
        <v>1.3707442974160551</v>
      </c>
      <c r="AG67" s="7">
        <f t="shared" si="9"/>
        <v>0.14746379175097873</v>
      </c>
      <c r="AJ67">
        <f>ABS(100*(AD67-AD68)/(AVERAGE(AD67:AD68)))</f>
        <v>1.3207797464510751</v>
      </c>
      <c r="AO67">
        <f>ABS(100*(AE67-AE68)/(AVERAGE(AE67:AE68)))</f>
        <v>2.0033889048124123</v>
      </c>
      <c r="AT67">
        <f>ABS(100*(AF67-AF68)/(AVERAGE(AF67:AF68)))</f>
        <v>11.197874740495589</v>
      </c>
      <c r="AY67">
        <f>ABS(100*(AG67-AG68)/(AVERAGE(AG67:AG68)))</f>
        <v>2.3015408104421984</v>
      </c>
      <c r="BC67" s="7">
        <f>AVERAGE(AD67:AD68)</f>
        <v>3.5903872945659545</v>
      </c>
      <c r="BD67" s="7">
        <f>AVERAGE(AE67:AE68)</f>
        <v>4.8884536686715894</v>
      </c>
      <c r="BE67" s="7">
        <f>AVERAGE(AF67:AF68)</f>
        <v>1.2980663741056342</v>
      </c>
      <c r="BF67" s="7">
        <f>AVERAGE(AG67:AG68)</f>
        <v>0.1457861281335007</v>
      </c>
    </row>
    <row r="68" spans="1:58" x14ac:dyDescent="0.35">
      <c r="A68">
        <v>57</v>
      </c>
      <c r="B68">
        <v>26</v>
      </c>
      <c r="C68" t="s">
        <v>255</v>
      </c>
      <c r="D68" t="s">
        <v>24</v>
      </c>
      <c r="E68" t="s">
        <v>66</v>
      </c>
      <c r="G68">
        <v>0.5</v>
      </c>
      <c r="H68">
        <v>0.5</v>
      </c>
      <c r="I68">
        <v>2648</v>
      </c>
      <c r="J68">
        <v>4868</v>
      </c>
      <c r="L68">
        <v>1474</v>
      </c>
      <c r="M68">
        <v>2.9969999999999999</v>
      </c>
      <c r="N68">
        <v>5.3730000000000002</v>
      </c>
      <c r="O68">
        <v>2.375</v>
      </c>
      <c r="Q68">
        <v>0.161</v>
      </c>
      <c r="R68">
        <v>1</v>
      </c>
      <c r="S68">
        <v>0</v>
      </c>
      <c r="T68">
        <v>0</v>
      </c>
      <c r="V68">
        <v>0</v>
      </c>
      <c r="Y68" s="4">
        <v>43887</v>
      </c>
      <c r="Z68" s="3">
        <v>0.87094907407407407</v>
      </c>
      <c r="AB68">
        <v>1</v>
      </c>
      <c r="AD68" s="7">
        <f t="shared" si="6"/>
        <v>3.6140978486688446</v>
      </c>
      <c r="AE68" s="7">
        <f t="shared" si="7"/>
        <v>4.839486299464058</v>
      </c>
      <c r="AF68" s="7">
        <f t="shared" si="8"/>
        <v>1.2253884507952133</v>
      </c>
      <c r="AG68" s="7">
        <f t="shared" si="9"/>
        <v>0.14410846451602266</v>
      </c>
    </row>
    <row r="69" spans="1:58" x14ac:dyDescent="0.35">
      <c r="A69">
        <v>58</v>
      </c>
      <c r="B69">
        <v>27</v>
      </c>
      <c r="C69" t="s">
        <v>256</v>
      </c>
      <c r="D69" t="s">
        <v>24</v>
      </c>
      <c r="E69" t="s">
        <v>66</v>
      </c>
      <c r="G69">
        <v>0.5</v>
      </c>
      <c r="H69">
        <v>0.5</v>
      </c>
      <c r="I69">
        <v>3069</v>
      </c>
      <c r="J69">
        <v>8906</v>
      </c>
      <c r="L69">
        <v>4142</v>
      </c>
      <c r="M69">
        <v>3.4569999999999999</v>
      </c>
      <c r="N69">
        <v>9.7490000000000006</v>
      </c>
      <c r="O69">
        <v>6.2919999999999998</v>
      </c>
      <c r="Q69">
        <v>0.46899999999999997</v>
      </c>
      <c r="R69">
        <v>1</v>
      </c>
      <c r="S69">
        <v>0</v>
      </c>
      <c r="T69">
        <v>0</v>
      </c>
      <c r="V69">
        <v>0</v>
      </c>
      <c r="Y69" s="4">
        <v>43887</v>
      </c>
      <c r="Z69" s="3">
        <v>0.88140046296296293</v>
      </c>
      <c r="AB69">
        <v>1</v>
      </c>
      <c r="AD69" s="7">
        <f t="shared" si="6"/>
        <v>4.1845060359440787</v>
      </c>
      <c r="AE69" s="7">
        <f t="shared" si="7"/>
        <v>8.9163983996704239</v>
      </c>
      <c r="AF69" s="7">
        <f t="shared" si="8"/>
        <v>4.7318923637263453</v>
      </c>
      <c r="AG69" s="7">
        <f t="shared" si="9"/>
        <v>0.39277549403998868</v>
      </c>
      <c r="AJ69">
        <f>ABS(100*(AD69-AD70)/(AVERAGE(AD69:AD70)))</f>
        <v>0.29098435593658939</v>
      </c>
      <c r="AO69">
        <f>ABS(100*(AE69-AE70)/(AVERAGE(AE69:AE70)))</f>
        <v>0.3402789635832007</v>
      </c>
      <c r="AT69">
        <f>ABS(100*(AF69-AF70)/(AVERAGE(AF69:AF70)))</f>
        <v>0.90185189391394383</v>
      </c>
      <c r="AY69">
        <f>ABS(100*(AG69-AG70)/(AVERAGE(AG69:AG70)))</f>
        <v>9.4872845475754725E-2</v>
      </c>
      <c r="BC69" s="7">
        <f>AVERAGE(AD69:AD70)</f>
        <v>4.1906030355705362</v>
      </c>
      <c r="BD69" s="7">
        <f>AVERAGE(AE69:AE70)</f>
        <v>8.9012538524928377</v>
      </c>
      <c r="BE69" s="7">
        <f>AVERAGE(AF69:AF70)</f>
        <v>4.7106508169223016</v>
      </c>
      <c r="BF69" s="7">
        <f>AVERAGE(AG69:AG70)</f>
        <v>0.39296190110859736</v>
      </c>
    </row>
    <row r="70" spans="1:58" x14ac:dyDescent="0.35">
      <c r="A70">
        <v>59</v>
      </c>
      <c r="B70">
        <v>27</v>
      </c>
      <c r="C70" t="s">
        <v>256</v>
      </c>
      <c r="D70" t="s">
        <v>24</v>
      </c>
      <c r="E70" t="s">
        <v>66</v>
      </c>
      <c r="G70">
        <v>0.5</v>
      </c>
      <c r="H70">
        <v>0.5</v>
      </c>
      <c r="I70">
        <v>3078</v>
      </c>
      <c r="J70">
        <v>8876</v>
      </c>
      <c r="L70">
        <v>4146</v>
      </c>
      <c r="M70">
        <v>3.4670000000000001</v>
      </c>
      <c r="N70">
        <v>9.7159999999999993</v>
      </c>
      <c r="O70">
        <v>6.25</v>
      </c>
      <c r="Q70">
        <v>0.47</v>
      </c>
      <c r="R70">
        <v>1</v>
      </c>
      <c r="S70">
        <v>0</v>
      </c>
      <c r="T70">
        <v>0</v>
      </c>
      <c r="V70">
        <v>0</v>
      </c>
      <c r="Y70" s="4">
        <v>43887</v>
      </c>
      <c r="Z70" s="3">
        <v>0.88738425925925923</v>
      </c>
      <c r="AB70">
        <v>1</v>
      </c>
      <c r="AD70" s="7">
        <f t="shared" si="6"/>
        <v>4.1967000351969928</v>
      </c>
      <c r="AE70" s="7">
        <f t="shared" si="7"/>
        <v>8.8861093053152516</v>
      </c>
      <c r="AF70" s="7">
        <f t="shared" si="8"/>
        <v>4.6894092701182588</v>
      </c>
      <c r="AG70" s="7">
        <f t="shared" si="9"/>
        <v>0.39314830817720603</v>
      </c>
    </row>
    <row r="71" spans="1:58" x14ac:dyDescent="0.35">
      <c r="A71">
        <v>60</v>
      </c>
      <c r="B71">
        <v>28</v>
      </c>
      <c r="C71" t="s">
        <v>257</v>
      </c>
      <c r="D71" t="s">
        <v>24</v>
      </c>
      <c r="E71" t="s">
        <v>66</v>
      </c>
      <c r="G71">
        <v>0.5</v>
      </c>
      <c r="H71">
        <v>0.5</v>
      </c>
      <c r="I71">
        <v>3130</v>
      </c>
      <c r="J71">
        <v>6747</v>
      </c>
      <c r="L71">
        <v>2171</v>
      </c>
      <c r="M71">
        <v>3.524</v>
      </c>
      <c r="N71">
        <v>7.4180000000000001</v>
      </c>
      <c r="O71">
        <v>3.8940000000000001</v>
      </c>
      <c r="Q71">
        <v>0.24399999999999999</v>
      </c>
      <c r="R71">
        <v>1</v>
      </c>
      <c r="S71">
        <v>0</v>
      </c>
      <c r="T71">
        <v>0</v>
      </c>
      <c r="V71">
        <v>0</v>
      </c>
      <c r="Y71" s="4">
        <v>43887</v>
      </c>
      <c r="Z71" s="3">
        <v>0.89771990740740737</v>
      </c>
      <c r="AB71">
        <v>1</v>
      </c>
      <c r="AD71" s="7">
        <f t="shared" si="6"/>
        <v>4.2671542531027233</v>
      </c>
      <c r="AE71" s="7">
        <f t="shared" si="7"/>
        <v>6.7365932425764319</v>
      </c>
      <c r="AF71" s="7">
        <f t="shared" si="8"/>
        <v>2.4694389894737085</v>
      </c>
      <c r="AG71" s="7">
        <f t="shared" si="9"/>
        <v>0.20907132792614422</v>
      </c>
      <c r="AJ71">
        <f>ABS(100*(AD71-AD72)/(AVERAGE(AD71:AD72)))</f>
        <v>1.4186857644473581</v>
      </c>
      <c r="AO71">
        <f>ABS(100*(AE71-AE72)/(AVERAGE(AE71:AE72)))</f>
        <v>4.4972145551998674E-2</v>
      </c>
      <c r="AT71">
        <f>ABS(100*(AF71-AF72)/(AVERAGE(AF71:AF72)))</f>
        <v>2.625661262093987</v>
      </c>
      <c r="AY71">
        <f>ABS(100*(AG71-AG72)/(AVERAGE(AG71:AG72)))</f>
        <v>1.7992330103835117</v>
      </c>
      <c r="BC71" s="7">
        <f>AVERAGE(AD71:AD72)</f>
        <v>4.2976392512350099</v>
      </c>
      <c r="BD71" s="7">
        <f>AVERAGE(AE71:AE72)</f>
        <v>6.7350787878586731</v>
      </c>
      <c r="BE71" s="7">
        <f>AVERAGE(AF71:AF72)</f>
        <v>2.4374395366236632</v>
      </c>
      <c r="BF71" s="7">
        <f>AVERAGE(AG71:AG72)</f>
        <v>0.20720725724005751</v>
      </c>
    </row>
    <row r="72" spans="1:58" x14ac:dyDescent="0.35">
      <c r="A72">
        <v>61</v>
      </c>
      <c r="B72">
        <v>28</v>
      </c>
      <c r="C72" t="s">
        <v>257</v>
      </c>
      <c r="D72" t="s">
        <v>24</v>
      </c>
      <c r="E72" t="s">
        <v>66</v>
      </c>
      <c r="G72">
        <v>0.5</v>
      </c>
      <c r="H72">
        <v>0.5</v>
      </c>
      <c r="I72">
        <v>3175</v>
      </c>
      <c r="J72">
        <v>6744</v>
      </c>
      <c r="L72">
        <v>2131</v>
      </c>
      <c r="M72">
        <v>3.5720000000000001</v>
      </c>
      <c r="N72">
        <v>7.415</v>
      </c>
      <c r="O72">
        <v>3.8420000000000001</v>
      </c>
      <c r="Q72">
        <v>0.23899999999999999</v>
      </c>
      <c r="R72">
        <v>1</v>
      </c>
      <c r="S72">
        <v>0</v>
      </c>
      <c r="T72">
        <v>0</v>
      </c>
      <c r="V72">
        <v>0</v>
      </c>
      <c r="Y72" s="4">
        <v>43887</v>
      </c>
      <c r="Z72" s="3">
        <v>0.90366898148148145</v>
      </c>
      <c r="AB72">
        <v>1</v>
      </c>
      <c r="AD72" s="7">
        <f t="shared" si="6"/>
        <v>4.3281242493672964</v>
      </c>
      <c r="AE72" s="7">
        <f t="shared" si="7"/>
        <v>6.7335643331409143</v>
      </c>
      <c r="AF72" s="7">
        <f t="shared" si="8"/>
        <v>2.4054400837736178</v>
      </c>
      <c r="AG72" s="7">
        <f t="shared" si="9"/>
        <v>0.20534318655397082</v>
      </c>
    </row>
    <row r="73" spans="1:58" x14ac:dyDescent="0.35">
      <c r="A73">
        <v>62</v>
      </c>
      <c r="B73">
        <v>29</v>
      </c>
      <c r="C73" t="s">
        <v>258</v>
      </c>
      <c r="D73" t="s">
        <v>24</v>
      </c>
      <c r="E73" t="s">
        <v>66</v>
      </c>
      <c r="G73">
        <v>0.5</v>
      </c>
      <c r="H73">
        <v>0.5</v>
      </c>
      <c r="I73">
        <v>3937</v>
      </c>
      <c r="J73">
        <v>7459</v>
      </c>
      <c r="L73">
        <v>9006</v>
      </c>
      <c r="M73">
        <v>4.4039999999999999</v>
      </c>
      <c r="N73">
        <v>8.1890000000000001</v>
      </c>
      <c r="O73">
        <v>3.7850000000000001</v>
      </c>
      <c r="Q73">
        <v>0.98199999999999998</v>
      </c>
      <c r="R73">
        <v>1</v>
      </c>
      <c r="S73">
        <v>0</v>
      </c>
      <c r="T73">
        <v>0</v>
      </c>
      <c r="V73">
        <v>0</v>
      </c>
      <c r="Y73" s="4">
        <v>43887</v>
      </c>
      <c r="Z73" s="3">
        <v>0.9140625</v>
      </c>
      <c r="AB73">
        <v>1</v>
      </c>
      <c r="AD73" s="7">
        <f t="shared" si="6"/>
        <v>5.3605495194474111</v>
      </c>
      <c r="AE73" s="7">
        <f t="shared" si="7"/>
        <v>7.4554544152725519</v>
      </c>
      <c r="AF73" s="7">
        <f t="shared" si="8"/>
        <v>2.0949048958251408</v>
      </c>
      <c r="AG73" s="7">
        <f t="shared" si="9"/>
        <v>0.84611748489627459</v>
      </c>
      <c r="AJ73">
        <f>ABS(100*(AD73-AD74)/(AVERAGE(AD73:AD74)))</f>
        <v>0.22773568740734376</v>
      </c>
      <c r="AO73">
        <f>ABS(100*(AE73-AE74)/(AVERAGE(AE73:AE74)))</f>
        <v>0.20292768348518003</v>
      </c>
      <c r="AT73">
        <f>ABS(100*(AF73-AF74)/(AVERAGE(AF73:AF74)))</f>
        <v>1.2965418448117896</v>
      </c>
      <c r="AY73">
        <f>ABS(100*(AG73-AG74)/(AVERAGE(AG73:AG74)))</f>
        <v>0.57116686862949939</v>
      </c>
      <c r="BC73" s="7">
        <f>AVERAGE(AD73:AD74)</f>
        <v>5.3544525198209545</v>
      </c>
      <c r="BD73" s="7">
        <f>AVERAGE(AE73:AE74)</f>
        <v>7.4630266888613459</v>
      </c>
      <c r="BE73" s="7">
        <f>AVERAGE(AF73:AF74)</f>
        <v>2.1085741690403914</v>
      </c>
      <c r="BF73" s="7">
        <f>AVERAGE(AG73:AG74)</f>
        <v>0.8485407767881874</v>
      </c>
    </row>
    <row r="74" spans="1:58" x14ac:dyDescent="0.35">
      <c r="A74">
        <v>63</v>
      </c>
      <c r="B74">
        <v>29</v>
      </c>
      <c r="C74" t="s">
        <v>258</v>
      </c>
      <c r="D74" t="s">
        <v>24</v>
      </c>
      <c r="E74" t="s">
        <v>66</v>
      </c>
      <c r="G74">
        <v>0.5</v>
      </c>
      <c r="H74">
        <v>0.5</v>
      </c>
      <c r="I74">
        <v>3928</v>
      </c>
      <c r="J74">
        <v>7474</v>
      </c>
      <c r="L74">
        <v>9058</v>
      </c>
      <c r="M74">
        <v>4.3940000000000001</v>
      </c>
      <c r="N74">
        <v>8.2050000000000001</v>
      </c>
      <c r="O74">
        <v>3.8109999999999999</v>
      </c>
      <c r="Q74">
        <v>0.98699999999999999</v>
      </c>
      <c r="R74">
        <v>1</v>
      </c>
      <c r="S74">
        <v>0</v>
      </c>
      <c r="T74">
        <v>0</v>
      </c>
      <c r="V74">
        <v>0</v>
      </c>
      <c r="Y74" s="4">
        <v>43887</v>
      </c>
      <c r="Z74" s="3">
        <v>0.91999999999999993</v>
      </c>
      <c r="AB74">
        <v>1</v>
      </c>
      <c r="AD74" s="7">
        <f t="shared" si="6"/>
        <v>5.348355520194497</v>
      </c>
      <c r="AE74" s="7">
        <f t="shared" si="7"/>
        <v>7.470598962450139</v>
      </c>
      <c r="AF74" s="7">
        <f t="shared" si="8"/>
        <v>2.122243442255642</v>
      </c>
      <c r="AG74" s="7">
        <f t="shared" si="9"/>
        <v>0.85096406868010011</v>
      </c>
    </row>
    <row r="75" spans="1:58" x14ac:dyDescent="0.35">
      <c r="A75">
        <v>64</v>
      </c>
      <c r="B75">
        <v>30</v>
      </c>
      <c r="C75" t="s">
        <v>259</v>
      </c>
      <c r="D75" t="s">
        <v>24</v>
      </c>
      <c r="E75" t="s">
        <v>66</v>
      </c>
      <c r="G75">
        <v>0.5</v>
      </c>
      <c r="H75">
        <v>0.5</v>
      </c>
      <c r="I75">
        <v>2850</v>
      </c>
      <c r="J75">
        <v>5500</v>
      </c>
      <c r="L75">
        <v>1663</v>
      </c>
      <c r="M75">
        <v>3.218</v>
      </c>
      <c r="N75">
        <v>6.0620000000000003</v>
      </c>
      <c r="O75">
        <v>2.8439999999999999</v>
      </c>
      <c r="Q75">
        <v>0.184</v>
      </c>
      <c r="R75">
        <v>1</v>
      </c>
      <c r="S75">
        <v>0</v>
      </c>
      <c r="T75">
        <v>0</v>
      </c>
      <c r="V75">
        <v>0</v>
      </c>
      <c r="Y75" s="4">
        <v>43887</v>
      </c>
      <c r="Z75" s="3">
        <v>0.93019675925925915</v>
      </c>
      <c r="AB75">
        <v>1</v>
      </c>
      <c r="AD75" s="7">
        <f t="shared" si="6"/>
        <v>3.8877853874564865</v>
      </c>
      <c r="AE75" s="7">
        <f t="shared" si="7"/>
        <v>5.4775765538797163</v>
      </c>
      <c r="AF75" s="7">
        <f t="shared" si="8"/>
        <v>1.5897911664232298</v>
      </c>
      <c r="AG75" s="7">
        <f t="shared" si="9"/>
        <v>0.16172393249954201</v>
      </c>
      <c r="AJ75">
        <f>ABS(100*(AD75-AD76)/(AVERAGE(AD75:AD76)))</f>
        <v>1.0509906391961166</v>
      </c>
      <c r="AO75">
        <f>ABS(100*(AE75-AE76)/(AVERAGE(AE75:AE76)))</f>
        <v>1.3001767966349871</v>
      </c>
      <c r="AT75">
        <f>ABS(100*(AF75-AF76)/(AVERAGE(AF75:AF76)))</f>
        <v>6.8246547080285449</v>
      </c>
      <c r="AY75">
        <f>ABS(100*(AG75-AG76)/(AVERAGE(AG75:AG76)))</f>
        <v>0.11532897846966024</v>
      </c>
      <c r="BB75" s="2"/>
      <c r="BC75" s="7">
        <f>AVERAGE(AD75:AD76)</f>
        <v>3.8674620553682955</v>
      </c>
      <c r="BD75" s="7">
        <f>AVERAGE(AE75:AE76)</f>
        <v>5.5134186488666721</v>
      </c>
      <c r="BE75" s="7">
        <f>AVERAGE(AF75:AF76)</f>
        <v>1.6459565934983764</v>
      </c>
      <c r="BF75" s="7">
        <f>AVERAGE(AG75:AG76)</f>
        <v>0.16163072896523767</v>
      </c>
    </row>
    <row r="76" spans="1:58" x14ac:dyDescent="0.35">
      <c r="A76">
        <v>65</v>
      </c>
      <c r="B76">
        <v>30</v>
      </c>
      <c r="C76" t="s">
        <v>259</v>
      </c>
      <c r="D76" t="s">
        <v>24</v>
      </c>
      <c r="E76" t="s">
        <v>66</v>
      </c>
      <c r="G76">
        <v>0.5</v>
      </c>
      <c r="H76">
        <v>0.5</v>
      </c>
      <c r="I76">
        <v>2820</v>
      </c>
      <c r="J76">
        <v>5571</v>
      </c>
      <c r="L76">
        <v>1661</v>
      </c>
      <c r="M76">
        <v>3.1859999999999999</v>
      </c>
      <c r="N76">
        <v>6.1390000000000002</v>
      </c>
      <c r="O76">
        <v>2.9529999999999998</v>
      </c>
      <c r="Q76">
        <v>0.184</v>
      </c>
      <c r="R76">
        <v>1</v>
      </c>
      <c r="S76">
        <v>0</v>
      </c>
      <c r="T76">
        <v>0</v>
      </c>
      <c r="V76">
        <v>0</v>
      </c>
      <c r="Y76" s="4">
        <v>43887</v>
      </c>
      <c r="Z76" s="3">
        <v>0.93606481481481485</v>
      </c>
      <c r="AB76">
        <v>1</v>
      </c>
      <c r="AD76" s="7">
        <f t="shared" si="6"/>
        <v>3.847138723280104</v>
      </c>
      <c r="AE76" s="7">
        <f t="shared" si="7"/>
        <v>5.549260743853627</v>
      </c>
      <c r="AF76" s="7">
        <f t="shared" si="8"/>
        <v>1.702122020573523</v>
      </c>
      <c r="AG76" s="7">
        <f t="shared" si="9"/>
        <v>0.16153752543093333</v>
      </c>
    </row>
    <row r="77" spans="1:58" x14ac:dyDescent="0.35">
      <c r="A77">
        <v>66</v>
      </c>
      <c r="B77">
        <v>31</v>
      </c>
      <c r="C77" t="s">
        <v>260</v>
      </c>
      <c r="D77" t="s">
        <v>24</v>
      </c>
      <c r="E77" t="s">
        <v>66</v>
      </c>
      <c r="G77">
        <v>0.5</v>
      </c>
      <c r="H77">
        <v>0.5</v>
      </c>
      <c r="I77">
        <v>5158</v>
      </c>
      <c r="J77">
        <v>11215</v>
      </c>
      <c r="L77">
        <v>4066</v>
      </c>
      <c r="M77">
        <v>5.7329999999999997</v>
      </c>
      <c r="N77">
        <v>12.218</v>
      </c>
      <c r="O77">
        <v>6.4850000000000003</v>
      </c>
      <c r="Q77">
        <v>0.46100000000000002</v>
      </c>
      <c r="R77">
        <v>1</v>
      </c>
      <c r="S77">
        <v>0</v>
      </c>
      <c r="T77">
        <v>0</v>
      </c>
      <c r="V77">
        <v>0</v>
      </c>
      <c r="Y77" s="4">
        <v>43887</v>
      </c>
      <c r="Z77" s="3">
        <v>0.9465972222222222</v>
      </c>
      <c r="AB77">
        <v>1</v>
      </c>
      <c r="AD77" s="7">
        <f t="shared" ref="AD77:AD87" si="14">((I77*$E$8)+$E$9)*1000/G77</f>
        <v>7.0148687514261781</v>
      </c>
      <c r="AE77" s="7">
        <f t="shared" ref="AE77:AE87" si="15">((J77*$G$8)+$G$9)*1000/H77</f>
        <v>11.247649028540287</v>
      </c>
      <c r="AF77" s="7">
        <f t="shared" ref="AF77:AF87" si="16">AE77-AD77</f>
        <v>4.2327802771141094</v>
      </c>
      <c r="AG77" s="7">
        <f t="shared" ref="AG77:AG87" si="17">((L77*$I$8)+$I$9)*1000/H77</f>
        <v>0.38569202543285924</v>
      </c>
      <c r="AJ77">
        <f>ABS(100*(AD77-AD78)/(AVERAGE(AD77:AD78)))</f>
        <v>0.36765063138687515</v>
      </c>
      <c r="AL77">
        <f>100*((AVERAGE(AD77:AD78)*50)-(AVERAGE(AD75:AD76)*50))/(1000*0.15)</f>
        <v>104.4845084134009</v>
      </c>
      <c r="AO77">
        <f>ABS(100*(AE77-AE78)/(AVERAGE(AE77:AE78)))</f>
        <v>0.76009614647009094</v>
      </c>
      <c r="AQ77">
        <f>100*((AVERAGE(AE77:AE78)*50)-(AVERAGE(AE75:AE76)*50))/(2000*0.15)</f>
        <v>96.285665500168548</v>
      </c>
      <c r="AT77">
        <f>ABS(100*(AF77-AF78)/(AVERAGE(AF77:AF78)))</f>
        <v>2.6013849618130096</v>
      </c>
      <c r="AV77">
        <f>100*((AVERAGE(AF77:AF78)*50)-(AVERAGE(AF75:AF76)*50))/(1000*0.15)</f>
        <v>88.086822586936108</v>
      </c>
      <c r="AY77">
        <f>ABS(100*(AG77-AG78)/(AVERAGE(AG77:AG78)))</f>
        <v>1.7248940068336569</v>
      </c>
      <c r="BA77">
        <f>100*((AVERAGE(AG77:AG78)*50)-(AVERAGE(AG75:AG76)*50))/(100*0.15)</f>
        <v>75.805541234192546</v>
      </c>
      <c r="BC77" s="7">
        <f>AVERAGE(AD77:AD78)</f>
        <v>7.0019973077703233</v>
      </c>
      <c r="BD77" s="7">
        <f>AVERAGE(AE77:AE78)</f>
        <v>11.290558578876784</v>
      </c>
      <c r="BE77" s="7">
        <f>AVERAGE(AF77:AF78)</f>
        <v>4.2885612711064596</v>
      </c>
      <c r="BF77" s="7">
        <f>AVERAGE(AG77:AG78)</f>
        <v>0.38904735266781532</v>
      </c>
    </row>
    <row r="78" spans="1:58" x14ac:dyDescent="0.35">
      <c r="A78">
        <v>67</v>
      </c>
      <c r="B78">
        <v>31</v>
      </c>
      <c r="C78" t="s">
        <v>260</v>
      </c>
      <c r="D78" t="s">
        <v>24</v>
      </c>
      <c r="E78" t="s">
        <v>66</v>
      </c>
      <c r="G78">
        <v>0.5</v>
      </c>
      <c r="H78">
        <v>0.5</v>
      </c>
      <c r="I78">
        <v>5139</v>
      </c>
      <c r="J78">
        <v>11300</v>
      </c>
      <c r="L78">
        <v>4138</v>
      </c>
      <c r="M78">
        <v>5.7119999999999997</v>
      </c>
      <c r="N78">
        <v>12.308</v>
      </c>
      <c r="O78">
        <v>6.5960000000000001</v>
      </c>
      <c r="Q78">
        <v>0.46899999999999997</v>
      </c>
      <c r="R78">
        <v>1</v>
      </c>
      <c r="S78">
        <v>0</v>
      </c>
      <c r="T78">
        <v>0</v>
      </c>
      <c r="V78">
        <v>0</v>
      </c>
      <c r="Y78" s="4">
        <v>43887</v>
      </c>
      <c r="Z78" s="3">
        <v>0.95273148148148146</v>
      </c>
      <c r="AB78">
        <v>1</v>
      </c>
      <c r="AD78" s="7">
        <f t="shared" si="14"/>
        <v>6.9891258641144685</v>
      </c>
      <c r="AE78" s="7">
        <f t="shared" si="15"/>
        <v>11.333468129213278</v>
      </c>
      <c r="AF78" s="7">
        <f t="shared" si="16"/>
        <v>4.3443422650988097</v>
      </c>
      <c r="AG78" s="7">
        <f t="shared" si="17"/>
        <v>0.39240267990277139</v>
      </c>
    </row>
    <row r="79" spans="1:58" x14ac:dyDescent="0.35">
      <c r="A79">
        <v>68</v>
      </c>
      <c r="B79">
        <v>32</v>
      </c>
      <c r="C79" t="s">
        <v>261</v>
      </c>
      <c r="D79" t="s">
        <v>24</v>
      </c>
      <c r="E79" t="s">
        <v>66</v>
      </c>
      <c r="G79">
        <v>0.5</v>
      </c>
      <c r="H79">
        <v>0.5</v>
      </c>
      <c r="I79">
        <v>4287</v>
      </c>
      <c r="J79">
        <v>7071</v>
      </c>
      <c r="L79">
        <v>7582</v>
      </c>
      <c r="M79">
        <v>4.7850000000000001</v>
      </c>
      <c r="N79">
        <v>7.7690000000000001</v>
      </c>
      <c r="O79">
        <v>2.984</v>
      </c>
      <c r="Q79">
        <v>0.83899999999999997</v>
      </c>
      <c r="R79">
        <v>1</v>
      </c>
      <c r="S79">
        <v>0</v>
      </c>
      <c r="T79">
        <v>0</v>
      </c>
      <c r="V79">
        <v>0</v>
      </c>
      <c r="Y79" s="4">
        <v>43887</v>
      </c>
      <c r="Z79" s="3">
        <v>0.96307870370370363</v>
      </c>
      <c r="AB79">
        <v>1</v>
      </c>
      <c r="AD79" s="7">
        <f t="shared" si="14"/>
        <v>5.8347606015052076</v>
      </c>
      <c r="AE79" s="7">
        <f t="shared" si="15"/>
        <v>7.0637154616123068</v>
      </c>
      <c r="AF79" s="7">
        <f t="shared" si="16"/>
        <v>1.2289548601070992</v>
      </c>
      <c r="AG79" s="7">
        <f t="shared" si="17"/>
        <v>0.71339565204690136</v>
      </c>
      <c r="AJ79">
        <f>ABS(100*(AD79-AD80)/(AVERAGE(AD79:AD80)))</f>
        <v>0.83946418490408548</v>
      </c>
      <c r="AK79">
        <f>ABS(100*((AVERAGE(AD79:AD80)-AVERAGE(AD65:AD66))/(AVERAGE(AD65:AD66,AD79:AD80))))</f>
        <v>2.4668336103040338</v>
      </c>
      <c r="AO79">
        <f>ABS(100*(AE79-AE80)/(AVERAGE(AE79:AE80)))</f>
        <v>5.7189459955964084E-2</v>
      </c>
      <c r="AP79">
        <f>ABS(100*((AVERAGE(AE79:AE80)-AVERAGE(AE65:AE66))/(AVERAGE(AE65:AE66,AE79:AE80))))</f>
        <v>3.3877132517924977</v>
      </c>
      <c r="AT79">
        <f>ABS(100*(AF79-AF80)/(AVERAGE(AF79:AF80)))</f>
        <v>3.5752104100384026</v>
      </c>
      <c r="AU79">
        <f>ABS(100*((AVERAGE(AF79:AF80)-AVERAGE(AF65:AF66))/(AVERAGE(AF65:AF66,AF79:AF80))))</f>
        <v>7.7758319193074952</v>
      </c>
      <c r="AY79">
        <f>ABS(100*(AG79-AG80)/(AVERAGE(AG79:AG80)))</f>
        <v>1.1172938273272051</v>
      </c>
      <c r="AZ79">
        <f>ABS(100*((AVERAGE(AG79:AG80)-AVERAGE(AG65:AG66))/(AVERAGE(AG65:AG66,AG79:AG80))))</f>
        <v>1.2090050049276302</v>
      </c>
      <c r="BC79" s="7">
        <f>AVERAGE(AD79:AD80)</f>
        <v>5.8103726029993776</v>
      </c>
      <c r="BD79" s="7">
        <f>AVERAGE(AE79:AE80)</f>
        <v>7.0616961886552954</v>
      </c>
      <c r="BE79" s="7">
        <f>AVERAGE(AF79:AF80)</f>
        <v>1.2513235856559173</v>
      </c>
      <c r="BF79" s="7">
        <f>AVERAGE(AG79:AG80)</f>
        <v>0.71740340402198788</v>
      </c>
    </row>
    <row r="80" spans="1:58" x14ac:dyDescent="0.35">
      <c r="A80">
        <v>69</v>
      </c>
      <c r="B80">
        <v>32</v>
      </c>
      <c r="C80" t="s">
        <v>261</v>
      </c>
      <c r="D80" t="s">
        <v>24</v>
      </c>
      <c r="E80" t="s">
        <v>66</v>
      </c>
      <c r="G80">
        <v>0.5</v>
      </c>
      <c r="H80">
        <v>0.5</v>
      </c>
      <c r="I80">
        <v>4251</v>
      </c>
      <c r="J80">
        <v>7067</v>
      </c>
      <c r="L80">
        <v>7668</v>
      </c>
      <c r="M80">
        <v>4.7450000000000001</v>
      </c>
      <c r="N80">
        <v>7.7649999999999997</v>
      </c>
      <c r="O80">
        <v>3.02</v>
      </c>
      <c r="Q80">
        <v>0.84699999999999998</v>
      </c>
      <c r="R80">
        <v>1</v>
      </c>
      <c r="S80">
        <v>0</v>
      </c>
      <c r="T80">
        <v>0</v>
      </c>
      <c r="V80">
        <v>0</v>
      </c>
      <c r="Y80" s="4">
        <v>43887</v>
      </c>
      <c r="Z80" s="3">
        <v>0.96900462962962963</v>
      </c>
      <c r="AB80">
        <v>1</v>
      </c>
      <c r="AD80" s="7">
        <f t="shared" si="14"/>
        <v>5.7859846044935486</v>
      </c>
      <c r="AE80" s="7">
        <f t="shared" si="15"/>
        <v>7.0596769156982839</v>
      </c>
      <c r="AF80" s="7">
        <f t="shared" si="16"/>
        <v>1.2736923112047354</v>
      </c>
      <c r="AG80" s="7">
        <f t="shared" si="17"/>
        <v>0.72141115599707428</v>
      </c>
    </row>
    <row r="81" spans="1:58" x14ac:dyDescent="0.35">
      <c r="A81">
        <v>70</v>
      </c>
      <c r="B81">
        <v>2</v>
      </c>
      <c r="D81" t="s">
        <v>46</v>
      </c>
      <c r="Y81" s="4">
        <v>43887</v>
      </c>
      <c r="Z81" s="3">
        <v>0.97329861111111116</v>
      </c>
      <c r="AB81">
        <v>1</v>
      </c>
      <c r="AD81" s="7" t="e">
        <f t="shared" si="14"/>
        <v>#DIV/0!</v>
      </c>
      <c r="AE81" s="7" t="e">
        <f t="shared" si="15"/>
        <v>#DIV/0!</v>
      </c>
      <c r="AF81" s="7" t="e">
        <f t="shared" si="16"/>
        <v>#DIV/0!</v>
      </c>
      <c r="AG81" s="7" t="e">
        <f t="shared" si="17"/>
        <v>#DIV/0!</v>
      </c>
    </row>
    <row r="82" spans="1:58" x14ac:dyDescent="0.35">
      <c r="A82">
        <v>71</v>
      </c>
      <c r="B82">
        <v>3</v>
      </c>
      <c r="C82" t="s">
        <v>44</v>
      </c>
      <c r="D82" t="s">
        <v>24</v>
      </c>
      <c r="E82" t="s">
        <v>66</v>
      </c>
      <c r="G82">
        <v>0.5</v>
      </c>
      <c r="H82">
        <v>0.5</v>
      </c>
      <c r="I82">
        <v>17</v>
      </c>
      <c r="J82">
        <v>259</v>
      </c>
      <c r="L82">
        <v>132</v>
      </c>
      <c r="M82">
        <v>0.02</v>
      </c>
      <c r="N82">
        <v>0.28799999999999998</v>
      </c>
      <c r="O82">
        <v>0.26800000000000002</v>
      </c>
      <c r="Q82">
        <v>1.4E-2</v>
      </c>
      <c r="R82">
        <v>1</v>
      </c>
      <c r="S82">
        <v>0</v>
      </c>
      <c r="T82">
        <v>0</v>
      </c>
      <c r="V82">
        <v>0</v>
      </c>
      <c r="Y82" s="4">
        <v>43887</v>
      </c>
      <c r="Z82" s="3">
        <v>0.98303240740740738</v>
      </c>
      <c r="AB82">
        <v>1</v>
      </c>
      <c r="AD82" s="7">
        <f t="shared" si="14"/>
        <v>4.9385400400101837E-2</v>
      </c>
      <c r="AE82" s="7">
        <f t="shared" si="15"/>
        <v>0.18607177003088762</v>
      </c>
      <c r="AF82" s="7">
        <f t="shared" si="16"/>
        <v>0.13668636963078579</v>
      </c>
      <c r="AG82" s="7">
        <f t="shared" si="17"/>
        <v>1.9029321479604965E-2</v>
      </c>
    </row>
    <row r="83" spans="1:58" x14ac:dyDescent="0.35">
      <c r="A83">
        <v>72</v>
      </c>
      <c r="B83">
        <v>3</v>
      </c>
      <c r="C83" t="s">
        <v>44</v>
      </c>
      <c r="D83" t="s">
        <v>24</v>
      </c>
      <c r="E83" t="s">
        <v>66</v>
      </c>
      <c r="G83">
        <v>0.5</v>
      </c>
      <c r="H83">
        <v>0.5</v>
      </c>
      <c r="I83">
        <v>53</v>
      </c>
      <c r="J83">
        <v>254</v>
      </c>
      <c r="L83">
        <v>112</v>
      </c>
      <c r="M83">
        <v>6.4000000000000001E-2</v>
      </c>
      <c r="N83">
        <v>0.28299999999999997</v>
      </c>
      <c r="O83">
        <v>0.218</v>
      </c>
      <c r="Q83">
        <v>1.2E-2</v>
      </c>
      <c r="R83">
        <v>1</v>
      </c>
      <c r="S83">
        <v>0</v>
      </c>
      <c r="T83">
        <v>0</v>
      </c>
      <c r="V83">
        <v>0</v>
      </c>
      <c r="Y83" s="4">
        <v>43887</v>
      </c>
      <c r="Z83" s="3">
        <v>0.98844907407407412</v>
      </c>
      <c r="AB83">
        <v>1</v>
      </c>
      <c r="AD83" s="7">
        <f t="shared" si="14"/>
        <v>9.8161397411760803E-2</v>
      </c>
      <c r="AE83" s="7">
        <f t="shared" si="15"/>
        <v>0.18102358763835871</v>
      </c>
      <c r="AF83" s="7">
        <f t="shared" si="16"/>
        <v>8.2862190226597909E-2</v>
      </c>
      <c r="AG83" s="7">
        <f t="shared" si="17"/>
        <v>1.7165250793518261E-2</v>
      </c>
    </row>
    <row r="84" spans="1:58" x14ac:dyDescent="0.35">
      <c r="A84">
        <v>73</v>
      </c>
      <c r="B84">
        <v>1</v>
      </c>
      <c r="C84" t="s">
        <v>45</v>
      </c>
      <c r="D84" t="s">
        <v>24</v>
      </c>
      <c r="E84" t="s">
        <v>66</v>
      </c>
      <c r="G84">
        <v>0.5</v>
      </c>
      <c r="H84">
        <v>0.5</v>
      </c>
      <c r="I84">
        <v>4841</v>
      </c>
      <c r="J84">
        <v>7513</v>
      </c>
      <c r="L84">
        <v>13578</v>
      </c>
      <c r="M84">
        <v>5.3890000000000002</v>
      </c>
      <c r="N84">
        <v>8.2479999999999993</v>
      </c>
      <c r="O84">
        <v>2.859</v>
      </c>
      <c r="Q84">
        <v>1.407</v>
      </c>
      <c r="R84">
        <v>1</v>
      </c>
      <c r="S84">
        <v>0</v>
      </c>
      <c r="T84">
        <v>0</v>
      </c>
      <c r="V84">
        <v>0</v>
      </c>
      <c r="Y84" s="4">
        <v>43887</v>
      </c>
      <c r="Z84" s="3">
        <v>0.99886574074074075</v>
      </c>
      <c r="AB84">
        <v>1</v>
      </c>
      <c r="AD84" s="7">
        <f t="shared" si="14"/>
        <v>6.5853689999624034</v>
      </c>
      <c r="AE84" s="7">
        <f t="shared" si="15"/>
        <v>7.5099747851118641</v>
      </c>
      <c r="AF84" s="7">
        <f t="shared" si="16"/>
        <v>0.92460578514946068</v>
      </c>
      <c r="AG84" s="7">
        <f t="shared" si="17"/>
        <v>1.2722440437356946</v>
      </c>
      <c r="AJ84">
        <f>ABS(100*(AD84-AD85)/(AVERAGE(AD84:AD85)))</f>
        <v>2.6994389208101119</v>
      </c>
      <c r="AO84">
        <f>ABS(100*(AE84-AE85)/(AVERAGE(AE84:AE85)))</f>
        <v>4.0339953895163067E-2</v>
      </c>
      <c r="AT84">
        <f>ABS(100*(AF84-AF85)/(AVERAGE(AF84:AF85)))</f>
        <v>21.9965247115918</v>
      </c>
      <c r="AY84">
        <f>ABS(100*(AG84-AG85)/(AVERAGE(AG84:AG85)))</f>
        <v>1.6780876480656914</v>
      </c>
      <c r="BC84" s="7">
        <f>AVERAGE(AD84:AD85)</f>
        <v>6.6754691055533844</v>
      </c>
      <c r="BD84" s="7">
        <f>AVERAGE(AE84:AE85)</f>
        <v>7.5084603303941053</v>
      </c>
      <c r="BE84" s="7">
        <f>AVERAGE(AF84:AF85)</f>
        <v>0.83299122484072052</v>
      </c>
      <c r="BF84" s="7">
        <f>AVERAGE(AG84:AG85)</f>
        <v>1.2830090519478454</v>
      </c>
    </row>
    <row r="85" spans="1:58" x14ac:dyDescent="0.35">
      <c r="A85">
        <v>74</v>
      </c>
      <c r="B85">
        <v>1</v>
      </c>
      <c r="C85" t="s">
        <v>45</v>
      </c>
      <c r="D85" t="s">
        <v>24</v>
      </c>
      <c r="E85" t="s">
        <v>66</v>
      </c>
      <c r="G85">
        <v>0.5</v>
      </c>
      <c r="H85">
        <v>0.5</v>
      </c>
      <c r="I85">
        <v>4974</v>
      </c>
      <c r="J85">
        <v>7510</v>
      </c>
      <c r="L85">
        <v>13809</v>
      </c>
      <c r="M85">
        <v>5.5330000000000004</v>
      </c>
      <c r="N85">
        <v>8.2439999999999998</v>
      </c>
      <c r="O85">
        <v>2.7109999999999999</v>
      </c>
      <c r="Q85">
        <v>1.427</v>
      </c>
      <c r="R85">
        <v>1</v>
      </c>
      <c r="S85">
        <v>0</v>
      </c>
      <c r="T85">
        <v>0</v>
      </c>
      <c r="V85">
        <v>0</v>
      </c>
      <c r="Y85" s="4">
        <v>43888</v>
      </c>
      <c r="Z85" s="3">
        <v>4.8842592592592592E-3</v>
      </c>
      <c r="AB85">
        <v>1</v>
      </c>
      <c r="AD85" s="7">
        <f t="shared" si="14"/>
        <v>6.7655692111443662</v>
      </c>
      <c r="AE85" s="7">
        <f t="shared" si="15"/>
        <v>7.5069458756763465</v>
      </c>
      <c r="AF85" s="7">
        <f t="shared" si="16"/>
        <v>0.74137666453198037</v>
      </c>
      <c r="AG85" s="7">
        <f t="shared" si="17"/>
        <v>1.2937740601599961</v>
      </c>
    </row>
    <row r="86" spans="1:58" x14ac:dyDescent="0.35">
      <c r="A86">
        <v>75</v>
      </c>
      <c r="B86">
        <v>4</v>
      </c>
      <c r="C86" t="s">
        <v>106</v>
      </c>
      <c r="D86" t="s">
        <v>24</v>
      </c>
      <c r="E86" t="s">
        <v>66</v>
      </c>
      <c r="G86">
        <v>0.5</v>
      </c>
      <c r="H86">
        <v>0.5</v>
      </c>
      <c r="I86">
        <v>4539</v>
      </c>
      <c r="J86">
        <v>10740</v>
      </c>
      <c r="L86">
        <v>5175</v>
      </c>
      <c r="M86">
        <v>5.0599999999999996</v>
      </c>
      <c r="N86">
        <v>11.712</v>
      </c>
      <c r="O86">
        <v>6.6529999999999996</v>
      </c>
      <c r="Q86">
        <v>0.58399999999999996</v>
      </c>
      <c r="R86">
        <v>1</v>
      </c>
      <c r="S86">
        <v>0</v>
      </c>
      <c r="T86">
        <v>0</v>
      </c>
      <c r="V86">
        <v>0</v>
      </c>
      <c r="Y86" s="4">
        <v>43888</v>
      </c>
      <c r="Z86" s="3">
        <v>1.579861111111111E-2</v>
      </c>
      <c r="AB86">
        <v>1</v>
      </c>
      <c r="AD86" s="7">
        <f t="shared" si="14"/>
        <v>6.1761925805868199</v>
      </c>
      <c r="AE86" s="7">
        <f t="shared" si="15"/>
        <v>10.768071701250038</v>
      </c>
      <c r="AF86" s="7">
        <f t="shared" si="16"/>
        <v>4.5918791206632186</v>
      </c>
      <c r="AG86" s="7">
        <f t="shared" si="17"/>
        <v>0.48905474497636686</v>
      </c>
      <c r="AI86">
        <f>ABS(100*(AVERAGE(AD86:AD87)-5)/5)</f>
        <v>22.53478278344442</v>
      </c>
      <c r="AJ86">
        <f>ABS(100*(AD86-AD87)/(AVERAGE(AD86:AD87)))</f>
        <v>1.6143478705796657</v>
      </c>
      <c r="AN86">
        <f>ABS(100*(AVERAGE(AE86:AE87)-10)/10)</f>
        <v>7.5595606350796984</v>
      </c>
      <c r="AO86">
        <f>ABS(100*(AE86-AE87)/(AVERAGE(AE86:AE87)))</f>
        <v>0.22528239554965335</v>
      </c>
      <c r="AS86">
        <f>ABS(100*(AVERAGE(AF86:AF87)-5)/5)</f>
        <v>7.4156615132850421</v>
      </c>
      <c r="AT86">
        <f>ABS(100*(AF86-AF87)/(AVERAGE(AF86:AF87)))</f>
        <v>1.6131369206850039</v>
      </c>
      <c r="AX86">
        <f>ABS(100*(AVERAGE(AG86:AG87)-0.5)/0.5)</f>
        <v>1.5179855577354129</v>
      </c>
      <c r="AY86">
        <f>ABS(100*(AG86-AG87)/(AVERAGE(AG86:AG87)))</f>
        <v>1.3628182786302145</v>
      </c>
      <c r="BC86" s="7">
        <f>AVERAGE(AD86:AD87)</f>
        <v>6.126739139172221</v>
      </c>
      <c r="BD86" s="7">
        <f>AVERAGE(AE86:AE87)</f>
        <v>10.75595606350797</v>
      </c>
      <c r="BE86" s="7">
        <f>AVERAGE(AF86:AF87)</f>
        <v>4.6292169243357479</v>
      </c>
      <c r="BF86" s="7">
        <f>AVERAGE(AG86:AG87)</f>
        <v>0.49241007221132294</v>
      </c>
    </row>
    <row r="87" spans="1:58" x14ac:dyDescent="0.35">
      <c r="A87">
        <v>76</v>
      </c>
      <c r="B87">
        <v>4</v>
      </c>
      <c r="C87" t="s">
        <v>106</v>
      </c>
      <c r="D87" t="s">
        <v>24</v>
      </c>
      <c r="E87" t="s">
        <v>66</v>
      </c>
      <c r="G87">
        <v>0.5</v>
      </c>
      <c r="H87">
        <v>0.5</v>
      </c>
      <c r="I87">
        <v>4466</v>
      </c>
      <c r="J87">
        <v>10716</v>
      </c>
      <c r="L87">
        <v>5247</v>
      </c>
      <c r="M87">
        <v>4.9800000000000004</v>
      </c>
      <c r="N87">
        <v>11.686999999999999</v>
      </c>
      <c r="O87">
        <v>6.7069999999999999</v>
      </c>
      <c r="Q87">
        <v>0.59099999999999997</v>
      </c>
      <c r="R87">
        <v>1</v>
      </c>
      <c r="S87">
        <v>0</v>
      </c>
      <c r="T87">
        <v>0</v>
      </c>
      <c r="V87">
        <v>0</v>
      </c>
      <c r="Y87" s="4">
        <v>43888</v>
      </c>
      <c r="Z87" s="3">
        <v>2.1817129629629631E-2</v>
      </c>
      <c r="AB87">
        <v>1</v>
      </c>
      <c r="AD87" s="7">
        <f t="shared" si="14"/>
        <v>6.0772856977576222</v>
      </c>
      <c r="AE87" s="7">
        <f t="shared" si="15"/>
        <v>10.743840425765899</v>
      </c>
      <c r="AF87" s="7">
        <f t="shared" si="16"/>
        <v>4.6665547280082773</v>
      </c>
      <c r="AG87" s="7">
        <f t="shared" si="17"/>
        <v>0.49576539944627901</v>
      </c>
    </row>
    <row r="88" spans="1:58" x14ac:dyDescent="0.35">
      <c r="A88">
        <v>77</v>
      </c>
      <c r="B88">
        <v>2</v>
      </c>
      <c r="D88" t="s">
        <v>46</v>
      </c>
      <c r="Y88" s="4">
        <v>43888</v>
      </c>
      <c r="Z88" s="3">
        <v>2.6041666666666668E-2</v>
      </c>
      <c r="AD88" s="7"/>
      <c r="AE88" s="7"/>
      <c r="AF88" s="7"/>
      <c r="AG88" s="7"/>
    </row>
    <row r="89" spans="1:58" x14ac:dyDescent="0.35">
      <c r="A89">
        <v>78</v>
      </c>
      <c r="B89">
        <v>30</v>
      </c>
      <c r="R89">
        <v>1</v>
      </c>
    </row>
  </sheetData>
  <conditionalFormatting sqref="AR17:AR21 AW17:AW21 AJ17:AK21 AT17:AU21 AY17:AZ21">
    <cfRule type="cellIs" dxfId="1036" priority="399" operator="greaterThan">
      <formula>20</formula>
    </cfRule>
  </conditionalFormatting>
  <conditionalFormatting sqref="AL17:AM21 BA17:BA21 AV17:AV21">
    <cfRule type="cellIs" dxfId="1035" priority="398" operator="between">
      <formula>80</formula>
      <formula>120</formula>
    </cfRule>
  </conditionalFormatting>
  <conditionalFormatting sqref="AO17:AP21">
    <cfRule type="cellIs" dxfId="1034" priority="397" operator="greaterThan">
      <formula>20</formula>
    </cfRule>
  </conditionalFormatting>
  <conditionalFormatting sqref="AQ17:AQ21">
    <cfRule type="cellIs" dxfId="1033" priority="396" operator="between">
      <formula>80</formula>
      <formula>120</formula>
    </cfRule>
  </conditionalFormatting>
  <conditionalFormatting sqref="AJ22">
    <cfRule type="cellIs" dxfId="1032" priority="395" operator="greaterThan">
      <formula>20</formula>
    </cfRule>
  </conditionalFormatting>
  <conditionalFormatting sqref="AO22">
    <cfRule type="cellIs" dxfId="1031" priority="394" operator="greaterThan">
      <formula>20</formula>
    </cfRule>
  </conditionalFormatting>
  <conditionalFormatting sqref="AT22">
    <cfRule type="cellIs" dxfId="1030" priority="393" operator="greaterThan">
      <formula>20</formula>
    </cfRule>
  </conditionalFormatting>
  <conditionalFormatting sqref="AY22">
    <cfRule type="cellIs" dxfId="1029" priority="392" operator="greaterThan">
      <formula>20</formula>
    </cfRule>
  </conditionalFormatting>
  <conditionalFormatting sqref="AR24 AW24 AJ24:AK24 AT24:AU24 AY24:AZ24">
    <cfRule type="cellIs" dxfId="1028" priority="391" operator="greaterThan">
      <formula>20</formula>
    </cfRule>
  </conditionalFormatting>
  <conditionalFormatting sqref="AL24:AM24 BA24 AV24">
    <cfRule type="cellIs" dxfId="1027" priority="390" operator="between">
      <formula>80</formula>
      <formula>120</formula>
    </cfRule>
  </conditionalFormatting>
  <conditionalFormatting sqref="AO24:AP24">
    <cfRule type="cellIs" dxfId="1026" priority="389" operator="greaterThan">
      <formula>20</formula>
    </cfRule>
  </conditionalFormatting>
  <conditionalFormatting sqref="AQ24">
    <cfRule type="cellIs" dxfId="1025" priority="388" operator="between">
      <formula>80</formula>
      <formula>120</formula>
    </cfRule>
  </conditionalFormatting>
  <conditionalFormatting sqref="AI17:AI21 AN17:AN21 AS17:AS21 AX17:AX21">
    <cfRule type="cellIs" dxfId="1024" priority="387" operator="lessThan">
      <formula>20</formula>
    </cfRule>
  </conditionalFormatting>
  <conditionalFormatting sqref="AW41 AR41 AJ81:AK81 AW72 AW79:AW83 AR25:AR39 AW25:AW39 AT36:AU36 AY36:AZ36 AJ26:AK26 AK39 AK82:AK83 AT26:AU26 AT38:AU38 AU41 AS80:AU80 AR81:AU83 AS79 AY26:AZ26 AY38:AZ38 AZ41 AY80:AZ83 AK25 AJ28:AK28 AK27 AJ30:AK30 AK29 AJ32:AK32 AK31 AJ34:AK34 AK33 AJ36:AK36 AK35 AJ38:AK38 AK37 AU25 AT28:AU28 AU27 AT30:AU30 AU29 AT32:AU32 AU31 AT34:AU34 AU33 AU39 AZ25 AY28:AZ28 AZ27 AY30:AZ30 AZ29 AY32:AZ32 AZ31 AY34:AZ34 AZ33 AZ39">
    <cfRule type="cellIs" dxfId="1023" priority="386" operator="greaterThan">
      <formula>20</formula>
    </cfRule>
  </conditionalFormatting>
  <conditionalFormatting sqref="AV41 BA41 AL25:AM34 AL81:AM83 BA25:BA34 AV25:AV34 AV80:AV83 BA80:BA83 AL38:AM39 AV38:AV39 BA38:BA39 AL36:AM36 AV36 BA36">
    <cfRule type="cellIs" dxfId="1022" priority="385" operator="between">
      <formula>80</formula>
      <formula>120</formula>
    </cfRule>
  </conditionalFormatting>
  <conditionalFormatting sqref="AV84 BA84">
    <cfRule type="cellIs" dxfId="1021" priority="384" operator="between">
      <formula>80</formula>
      <formula>120</formula>
    </cfRule>
  </conditionalFormatting>
  <conditionalFormatting sqref="AW84 AR84:AS84 AK84 AZ84 AU84">
    <cfRule type="cellIs" dxfId="1020" priority="383" operator="greaterThan">
      <formula>20</formula>
    </cfRule>
  </conditionalFormatting>
  <conditionalFormatting sqref="AL84:AM84">
    <cfRule type="cellIs" dxfId="1019" priority="382" operator="between">
      <formula>80</formula>
      <formula>120</formula>
    </cfRule>
  </conditionalFormatting>
  <conditionalFormatting sqref="AV84">
    <cfRule type="cellIs" dxfId="1018" priority="381" operator="between">
      <formula>80</formula>
      <formula>120</formula>
    </cfRule>
  </conditionalFormatting>
  <conditionalFormatting sqref="BA84">
    <cfRule type="cellIs" dxfId="1017" priority="380" operator="between">
      <formula>80</formula>
      <formula>120</formula>
    </cfRule>
  </conditionalFormatting>
  <conditionalFormatting sqref="AS80:AU80 AW80 AY80:AZ80">
    <cfRule type="cellIs" dxfId="1016" priority="379" operator="greaterThan">
      <formula>20</formula>
    </cfRule>
  </conditionalFormatting>
  <conditionalFormatting sqref="AV80 BA80">
    <cfRule type="cellIs" dxfId="1015" priority="378" operator="between">
      <formula>80</formula>
      <formula>120</formula>
    </cfRule>
  </conditionalFormatting>
  <conditionalFormatting sqref="AK82 AR82:AU82 AW82 AY82:AZ82">
    <cfRule type="cellIs" dxfId="1014" priority="377" operator="greaterThan">
      <formula>20</formula>
    </cfRule>
  </conditionalFormatting>
  <conditionalFormatting sqref="AL82:AM82 AV82 BA82">
    <cfRule type="cellIs" dxfId="1013" priority="376" operator="between">
      <formula>80</formula>
      <formula>120</formula>
    </cfRule>
  </conditionalFormatting>
  <conditionalFormatting sqref="AK86 AR86 AW86 AZ86 AU86">
    <cfRule type="cellIs" dxfId="1012" priority="375" operator="greaterThan">
      <formula>20</formula>
    </cfRule>
  </conditionalFormatting>
  <conditionalFormatting sqref="AL86:AM86 AV86 BA86">
    <cfRule type="cellIs" dxfId="1011" priority="374" operator="between">
      <formula>80</formula>
      <formula>120</formula>
    </cfRule>
  </conditionalFormatting>
  <conditionalFormatting sqref="AJ88:AK88 AR88:AU88 AW88 AY88:AZ88">
    <cfRule type="cellIs" dxfId="1010" priority="373" operator="greaterThan">
      <formula>20</formula>
    </cfRule>
  </conditionalFormatting>
  <conditionalFormatting sqref="AL88:AM88 AV88 BA88">
    <cfRule type="cellIs" dxfId="1009" priority="372" operator="between">
      <formula>80</formula>
      <formula>120</formula>
    </cfRule>
  </conditionalFormatting>
  <conditionalFormatting sqref="AJ81:AK81 AR81:AU81 AW81 AY81:AZ81">
    <cfRule type="cellIs" dxfId="1008" priority="371" operator="greaterThan">
      <formula>20</formula>
    </cfRule>
  </conditionalFormatting>
  <conditionalFormatting sqref="AL81:AM81 AV81 BA81">
    <cfRule type="cellIs" dxfId="1007" priority="370" operator="between">
      <formula>80</formula>
      <formula>120</formula>
    </cfRule>
  </conditionalFormatting>
  <conditionalFormatting sqref="AK83 AR83:AU83 AW83 AY83:AZ83">
    <cfRule type="cellIs" dxfId="1006" priority="369" operator="greaterThan">
      <formula>20</formula>
    </cfRule>
  </conditionalFormatting>
  <conditionalFormatting sqref="AL83:AM83 AV83 BA83">
    <cfRule type="cellIs" dxfId="1005" priority="368" operator="between">
      <formula>80</formula>
      <formula>120</formula>
    </cfRule>
  </conditionalFormatting>
  <conditionalFormatting sqref="AV85 BA85">
    <cfRule type="cellIs" dxfId="1004" priority="367" operator="between">
      <formula>80</formula>
      <formula>120</formula>
    </cfRule>
  </conditionalFormatting>
  <conditionalFormatting sqref="AW85 AR85:AU85 AK85 AY85:AZ85">
    <cfRule type="cellIs" dxfId="1003" priority="366" operator="greaterThan">
      <formula>20</formula>
    </cfRule>
  </conditionalFormatting>
  <conditionalFormatting sqref="AL85:AM85">
    <cfRule type="cellIs" dxfId="1002" priority="365" operator="between">
      <formula>80</formula>
      <formula>120</formula>
    </cfRule>
  </conditionalFormatting>
  <conditionalFormatting sqref="AV85">
    <cfRule type="cellIs" dxfId="1001" priority="364" operator="between">
      <formula>80</formula>
      <formula>120</formula>
    </cfRule>
  </conditionalFormatting>
  <conditionalFormatting sqref="BA85">
    <cfRule type="cellIs" dxfId="1000" priority="363" operator="between">
      <formula>80</formula>
      <formula>120</formula>
    </cfRule>
  </conditionalFormatting>
  <conditionalFormatting sqref="AK84 AR84:AS84 AW84 AZ84 AU84">
    <cfRule type="cellIs" dxfId="999" priority="352" operator="greaterThan">
      <formula>20</formula>
    </cfRule>
  </conditionalFormatting>
  <conditionalFormatting sqref="AL84:AM84 AV84 BA84">
    <cfRule type="cellIs" dxfId="998" priority="351" operator="between">
      <formula>80</formula>
      <formula>120</formula>
    </cfRule>
  </conditionalFormatting>
  <conditionalFormatting sqref="AJ81:AK81 AR81:AU81 AW81 AY81:AZ81">
    <cfRule type="cellIs" dxfId="997" priority="362" operator="greaterThan">
      <formula>20</formula>
    </cfRule>
  </conditionalFormatting>
  <conditionalFormatting sqref="AL81:AM81 AV81 BA81">
    <cfRule type="cellIs" dxfId="996" priority="361" operator="between">
      <formula>80</formula>
      <formula>120</formula>
    </cfRule>
  </conditionalFormatting>
  <conditionalFormatting sqref="AK83 AR83:AU83 AW83 AY83:AZ83">
    <cfRule type="cellIs" dxfId="995" priority="360" operator="greaterThan">
      <formula>20</formula>
    </cfRule>
  </conditionalFormatting>
  <conditionalFormatting sqref="AL83:AM83 AV83 BA83">
    <cfRule type="cellIs" dxfId="994" priority="359" operator="between">
      <formula>80</formula>
      <formula>120</formula>
    </cfRule>
  </conditionalFormatting>
  <conditionalFormatting sqref="AK87 AR87:AU87 AW87 AY87:AZ87">
    <cfRule type="cellIs" dxfId="993" priority="358" operator="greaterThan">
      <formula>20</formula>
    </cfRule>
  </conditionalFormatting>
  <conditionalFormatting sqref="AL87:AM87 AV87 BA87">
    <cfRule type="cellIs" dxfId="992" priority="357" operator="between">
      <formula>80</formula>
      <formula>120</formula>
    </cfRule>
  </conditionalFormatting>
  <conditionalFormatting sqref="AS80:AU80 AW80 AY80:AZ80">
    <cfRule type="cellIs" dxfId="991" priority="356" operator="greaterThan">
      <formula>20</formula>
    </cfRule>
  </conditionalFormatting>
  <conditionalFormatting sqref="AV80 BA80">
    <cfRule type="cellIs" dxfId="990" priority="355" operator="between">
      <formula>80</formula>
      <formula>120</formula>
    </cfRule>
  </conditionalFormatting>
  <conditionalFormatting sqref="AK82 AR82:AU82 AW82 AY82:AZ82">
    <cfRule type="cellIs" dxfId="989" priority="354" operator="greaterThan">
      <formula>20</formula>
    </cfRule>
  </conditionalFormatting>
  <conditionalFormatting sqref="AL82:AM82 AV82 BA82">
    <cfRule type="cellIs" dxfId="988" priority="353" operator="between">
      <formula>80</formula>
      <formula>120</formula>
    </cfRule>
  </conditionalFormatting>
  <conditionalFormatting sqref="AV85 BA85">
    <cfRule type="cellIs" dxfId="987" priority="350" operator="between">
      <formula>80</formula>
      <formula>120</formula>
    </cfRule>
  </conditionalFormatting>
  <conditionalFormatting sqref="AW85 AR85:AU85 AK85 AY85:AZ85">
    <cfRule type="cellIs" dxfId="986" priority="349" operator="greaterThan">
      <formula>20</formula>
    </cfRule>
  </conditionalFormatting>
  <conditionalFormatting sqref="AL85:AM85">
    <cfRule type="cellIs" dxfId="985" priority="348" operator="between">
      <formula>80</formula>
      <formula>120</formula>
    </cfRule>
  </conditionalFormatting>
  <conditionalFormatting sqref="AV85">
    <cfRule type="cellIs" dxfId="984" priority="347" operator="between">
      <formula>80</formula>
      <formula>120</formula>
    </cfRule>
  </conditionalFormatting>
  <conditionalFormatting sqref="BA85">
    <cfRule type="cellIs" dxfId="983" priority="346" operator="between">
      <formula>80</formula>
      <formula>120</formula>
    </cfRule>
  </conditionalFormatting>
  <conditionalFormatting sqref="AS80:AU80 AW80 AY80:AZ80">
    <cfRule type="cellIs" dxfId="982" priority="335" operator="greaterThan">
      <formula>20</formula>
    </cfRule>
  </conditionalFormatting>
  <conditionalFormatting sqref="AV80 BA80">
    <cfRule type="cellIs" dxfId="981" priority="334" operator="between">
      <formula>80</formula>
      <formula>120</formula>
    </cfRule>
  </conditionalFormatting>
  <conditionalFormatting sqref="AJ81:AK81 AR81:AU81 AW81 AY81:AZ81">
    <cfRule type="cellIs" dxfId="980" priority="345" operator="greaterThan">
      <formula>20</formula>
    </cfRule>
  </conditionalFormatting>
  <conditionalFormatting sqref="AL81:AM81 AV81 BA81">
    <cfRule type="cellIs" dxfId="979" priority="344" operator="between">
      <formula>80</formula>
      <formula>120</formula>
    </cfRule>
  </conditionalFormatting>
  <conditionalFormatting sqref="AK83 AR83:AU83 AW83 AY83:AZ83">
    <cfRule type="cellIs" dxfId="978" priority="343" operator="greaterThan">
      <formula>20</formula>
    </cfRule>
  </conditionalFormatting>
  <conditionalFormatting sqref="AL83:AM83 AV83 BA83">
    <cfRule type="cellIs" dxfId="977" priority="342" operator="between">
      <formula>80</formula>
      <formula>120</formula>
    </cfRule>
  </conditionalFormatting>
  <conditionalFormatting sqref="AS80:AU80 AW80 AY80:AZ80">
    <cfRule type="cellIs" dxfId="976" priority="341" operator="greaterThan">
      <formula>20</formula>
    </cfRule>
  </conditionalFormatting>
  <conditionalFormatting sqref="AV80 BA80">
    <cfRule type="cellIs" dxfId="975" priority="340" operator="between">
      <formula>80</formula>
      <formula>120</formula>
    </cfRule>
  </conditionalFormatting>
  <conditionalFormatting sqref="AK82 AR82:AU82 AW82 AY82:AZ82">
    <cfRule type="cellIs" dxfId="974" priority="339" operator="greaterThan">
      <formula>20</formula>
    </cfRule>
  </conditionalFormatting>
  <conditionalFormatting sqref="AL82:AM82 AV82 BA82">
    <cfRule type="cellIs" dxfId="973" priority="338" operator="between">
      <formula>80</formula>
      <formula>120</formula>
    </cfRule>
  </conditionalFormatting>
  <conditionalFormatting sqref="AK84 AR84:AS84 AW84 AZ84 AU84">
    <cfRule type="cellIs" dxfId="972" priority="337" operator="greaterThan">
      <formula>20</formula>
    </cfRule>
  </conditionalFormatting>
  <conditionalFormatting sqref="AL84:AM84 AV84 BA84">
    <cfRule type="cellIs" dxfId="971" priority="336" operator="between">
      <formula>80</formula>
      <formula>120</formula>
    </cfRule>
  </conditionalFormatting>
  <conditionalFormatting sqref="AK82 AR82:AU82 AW82 AY82:AZ82">
    <cfRule type="cellIs" dxfId="970" priority="333" operator="greaterThan">
      <formula>20</formula>
    </cfRule>
  </conditionalFormatting>
  <conditionalFormatting sqref="AL82:AM82 AV82 BA82">
    <cfRule type="cellIs" dxfId="969" priority="332" operator="between">
      <formula>80</formula>
      <formula>120</formula>
    </cfRule>
  </conditionalFormatting>
  <conditionalFormatting sqref="AK84 AR84:AS84 AW84 AZ84 AU84">
    <cfRule type="cellIs" dxfId="968" priority="331" operator="greaterThan">
      <formula>20</formula>
    </cfRule>
  </conditionalFormatting>
  <conditionalFormatting sqref="AL84:AM84 AV84 BA84">
    <cfRule type="cellIs" dxfId="967" priority="330" operator="between">
      <formula>80</formula>
      <formula>120</formula>
    </cfRule>
  </conditionalFormatting>
  <conditionalFormatting sqref="AJ81:AK81 AR81:AU81 AW81 AY81:AZ81">
    <cfRule type="cellIs" dxfId="966" priority="329" operator="greaterThan">
      <formula>20</formula>
    </cfRule>
  </conditionalFormatting>
  <conditionalFormatting sqref="AL81:AM81 AV81 BA81">
    <cfRule type="cellIs" dxfId="965" priority="328" operator="between">
      <formula>80</formula>
      <formula>120</formula>
    </cfRule>
  </conditionalFormatting>
  <conditionalFormatting sqref="AK83 AR83:AU83 AW83 AY83:AZ83">
    <cfRule type="cellIs" dxfId="964" priority="327" operator="greaterThan">
      <formula>20</formula>
    </cfRule>
  </conditionalFormatting>
  <conditionalFormatting sqref="AL83:AM83 AV83 BA83">
    <cfRule type="cellIs" dxfId="963" priority="326" operator="between">
      <formula>80</formula>
      <formula>120</formula>
    </cfRule>
  </conditionalFormatting>
  <conditionalFormatting sqref="AK85 AR85:AU85 AW85 AY85:AZ85">
    <cfRule type="cellIs" dxfId="962" priority="325" operator="greaterThan">
      <formula>20</formula>
    </cfRule>
  </conditionalFormatting>
  <conditionalFormatting sqref="AL85:AM85 AV85 BA85">
    <cfRule type="cellIs" dxfId="961" priority="324" operator="between">
      <formula>80</formula>
      <formula>120</formula>
    </cfRule>
  </conditionalFormatting>
  <conditionalFormatting sqref="AW79 AS79">
    <cfRule type="cellIs" dxfId="960" priority="323" operator="greaterThan">
      <formula>20</formula>
    </cfRule>
  </conditionalFormatting>
  <conditionalFormatting sqref="AV85 BA85">
    <cfRule type="cellIs" dxfId="959" priority="322" operator="between">
      <formula>80</formula>
      <formula>120</formula>
    </cfRule>
  </conditionalFormatting>
  <conditionalFormatting sqref="AW85 AR85:AU85 AK85 AY85:AZ85">
    <cfRule type="cellIs" dxfId="958" priority="321" operator="greaterThan">
      <formula>20</formula>
    </cfRule>
  </conditionalFormatting>
  <conditionalFormatting sqref="AL85:AM85">
    <cfRule type="cellIs" dxfId="957" priority="320" operator="between">
      <formula>80</formula>
      <formula>120</formula>
    </cfRule>
  </conditionalFormatting>
  <conditionalFormatting sqref="AV85">
    <cfRule type="cellIs" dxfId="956" priority="319" operator="between">
      <formula>80</formula>
      <formula>120</formula>
    </cfRule>
  </conditionalFormatting>
  <conditionalFormatting sqref="BA85">
    <cfRule type="cellIs" dxfId="955" priority="318" operator="between">
      <formula>80</formula>
      <formula>120</formula>
    </cfRule>
  </conditionalFormatting>
  <conditionalFormatting sqref="AS79 AW79">
    <cfRule type="cellIs" dxfId="954" priority="317" operator="greaterThan">
      <formula>20</formula>
    </cfRule>
  </conditionalFormatting>
  <conditionalFormatting sqref="AJ81:AK81 AR81:AU81 AW81 AY81:AZ81">
    <cfRule type="cellIs" dxfId="953" priority="316" operator="greaterThan">
      <formula>20</formula>
    </cfRule>
  </conditionalFormatting>
  <conditionalFormatting sqref="AL81:AM81 AV81 BA81">
    <cfRule type="cellIs" dxfId="952" priority="315" operator="between">
      <formula>80</formula>
      <formula>120</formula>
    </cfRule>
  </conditionalFormatting>
  <conditionalFormatting sqref="AK83 AR83:AU83 AW83 AY83:AZ83">
    <cfRule type="cellIs" dxfId="951" priority="314" operator="greaterThan">
      <formula>20</formula>
    </cfRule>
  </conditionalFormatting>
  <conditionalFormatting sqref="AL83:AM83 AV83 BA83">
    <cfRule type="cellIs" dxfId="950" priority="313" operator="between">
      <formula>80</formula>
      <formula>120</formula>
    </cfRule>
  </conditionalFormatting>
  <conditionalFormatting sqref="AK82 AR82:AU82 AW82 AY82:AZ82">
    <cfRule type="cellIs" dxfId="949" priority="312" operator="greaterThan">
      <formula>20</formula>
    </cfRule>
  </conditionalFormatting>
  <conditionalFormatting sqref="AL82:AM82 AV82 BA82">
    <cfRule type="cellIs" dxfId="948" priority="311" operator="between">
      <formula>80</formula>
      <formula>120</formula>
    </cfRule>
  </conditionalFormatting>
  <conditionalFormatting sqref="AK84 AR84:AS84 AW84 AZ84 AU84">
    <cfRule type="cellIs" dxfId="947" priority="310" operator="greaterThan">
      <formula>20</formula>
    </cfRule>
  </conditionalFormatting>
  <conditionalFormatting sqref="AL84:AM84 AV84 BA84">
    <cfRule type="cellIs" dxfId="946" priority="309" operator="between">
      <formula>80</formula>
      <formula>120</formula>
    </cfRule>
  </conditionalFormatting>
  <conditionalFormatting sqref="AV86 BA86">
    <cfRule type="cellIs" dxfId="945" priority="308" operator="between">
      <formula>80</formula>
      <formula>120</formula>
    </cfRule>
  </conditionalFormatting>
  <conditionalFormatting sqref="AW86 AR86 AK86 AZ86 AU86">
    <cfRule type="cellIs" dxfId="944" priority="307" operator="greaterThan">
      <formula>20</formula>
    </cfRule>
  </conditionalFormatting>
  <conditionalFormatting sqref="AL86:AM86">
    <cfRule type="cellIs" dxfId="943" priority="306" operator="between">
      <formula>80</formula>
      <formula>120</formula>
    </cfRule>
  </conditionalFormatting>
  <conditionalFormatting sqref="AV86">
    <cfRule type="cellIs" dxfId="942" priority="305" operator="between">
      <formula>80</formula>
      <formula>120</formula>
    </cfRule>
  </conditionalFormatting>
  <conditionalFormatting sqref="BA86">
    <cfRule type="cellIs" dxfId="941" priority="304" operator="between">
      <formula>80</formula>
      <formula>120</formula>
    </cfRule>
  </conditionalFormatting>
  <conditionalFormatting sqref="AK85 AR85:AU85 AW85 AY85:AZ85">
    <cfRule type="cellIs" dxfId="940" priority="295" operator="greaterThan">
      <formula>20</formula>
    </cfRule>
  </conditionalFormatting>
  <conditionalFormatting sqref="AL85:AM85 AV85 BA85">
    <cfRule type="cellIs" dxfId="939" priority="294" operator="between">
      <formula>80</formula>
      <formula>120</formula>
    </cfRule>
  </conditionalFormatting>
  <conditionalFormatting sqref="AK82 AR82:AU82 AW82 AY82:AZ82">
    <cfRule type="cellIs" dxfId="938" priority="303" operator="greaterThan">
      <formula>20</formula>
    </cfRule>
  </conditionalFormatting>
  <conditionalFormatting sqref="AL82:AM82 AV82 BA82">
    <cfRule type="cellIs" dxfId="937" priority="302" operator="between">
      <formula>80</formula>
      <formula>120</formula>
    </cfRule>
  </conditionalFormatting>
  <conditionalFormatting sqref="AK84 AR84:AS84 AW84 AZ84 AU84">
    <cfRule type="cellIs" dxfId="936" priority="301" operator="greaterThan">
      <formula>20</formula>
    </cfRule>
  </conditionalFormatting>
  <conditionalFormatting sqref="AL84:AM84 AV84 BA84">
    <cfRule type="cellIs" dxfId="935" priority="300" operator="between">
      <formula>80</formula>
      <formula>120</formula>
    </cfRule>
  </conditionalFormatting>
  <conditionalFormatting sqref="AJ81:AK81 AR81:AU81 AW81 AY81:AZ81">
    <cfRule type="cellIs" dxfId="934" priority="299" operator="greaterThan">
      <formula>20</formula>
    </cfRule>
  </conditionalFormatting>
  <conditionalFormatting sqref="AL81:AM81 AV81 BA81">
    <cfRule type="cellIs" dxfId="933" priority="298" operator="between">
      <formula>80</formula>
      <formula>120</formula>
    </cfRule>
  </conditionalFormatting>
  <conditionalFormatting sqref="AK83 AR83:AU83 AW83 AY83:AZ83">
    <cfRule type="cellIs" dxfId="932" priority="297" operator="greaterThan">
      <formula>20</formula>
    </cfRule>
  </conditionalFormatting>
  <conditionalFormatting sqref="AL83:AM83 AV83 BA83">
    <cfRule type="cellIs" dxfId="931" priority="296" operator="between">
      <formula>80</formula>
      <formula>120</formula>
    </cfRule>
  </conditionalFormatting>
  <conditionalFormatting sqref="AV86 BA86">
    <cfRule type="cellIs" dxfId="930" priority="293" operator="between">
      <formula>80</formula>
      <formula>120</formula>
    </cfRule>
  </conditionalFormatting>
  <conditionalFormatting sqref="AW86 AR86 AK86 AZ86 AU86">
    <cfRule type="cellIs" dxfId="929" priority="292" operator="greaterThan">
      <formula>20</formula>
    </cfRule>
  </conditionalFormatting>
  <conditionalFormatting sqref="AL86:AM86">
    <cfRule type="cellIs" dxfId="928" priority="291" operator="between">
      <formula>80</formula>
      <formula>120</formula>
    </cfRule>
  </conditionalFormatting>
  <conditionalFormatting sqref="AV86">
    <cfRule type="cellIs" dxfId="927" priority="290" operator="between">
      <formula>80</formula>
      <formula>120</formula>
    </cfRule>
  </conditionalFormatting>
  <conditionalFormatting sqref="BA86">
    <cfRule type="cellIs" dxfId="926" priority="289" operator="between">
      <formula>80</formula>
      <formula>120</formula>
    </cfRule>
  </conditionalFormatting>
  <conditionalFormatting sqref="AJ81:AK81 AR81:AU81 AW81 AY81:AZ81">
    <cfRule type="cellIs" dxfId="925" priority="278" operator="greaterThan">
      <formula>20</formula>
    </cfRule>
  </conditionalFormatting>
  <conditionalFormatting sqref="AL81:AM81 AV81 BA81">
    <cfRule type="cellIs" dxfId="924" priority="277" operator="between">
      <formula>80</formula>
      <formula>120</formula>
    </cfRule>
  </conditionalFormatting>
  <conditionalFormatting sqref="AK82 AR82:AU82 AW82 AY82:AZ82">
    <cfRule type="cellIs" dxfId="923" priority="288" operator="greaterThan">
      <formula>20</formula>
    </cfRule>
  </conditionalFormatting>
  <conditionalFormatting sqref="AL82:AM82 AV82 BA82">
    <cfRule type="cellIs" dxfId="922" priority="287" operator="between">
      <formula>80</formula>
      <formula>120</formula>
    </cfRule>
  </conditionalFormatting>
  <conditionalFormatting sqref="AK84 AR84:AS84 AW84 AZ84 AU84">
    <cfRule type="cellIs" dxfId="921" priority="286" operator="greaterThan">
      <formula>20</formula>
    </cfRule>
  </conditionalFormatting>
  <conditionalFormatting sqref="AL84:AM84 AV84 BA84">
    <cfRule type="cellIs" dxfId="920" priority="285" operator="between">
      <formula>80</formula>
      <formula>120</formula>
    </cfRule>
  </conditionalFormatting>
  <conditionalFormatting sqref="AJ81:AK81 AR81:AU81 AW81 AY81:AZ81">
    <cfRule type="cellIs" dxfId="919" priority="284" operator="greaterThan">
      <formula>20</formula>
    </cfRule>
  </conditionalFormatting>
  <conditionalFormatting sqref="AL81:AM81 AV81 BA81">
    <cfRule type="cellIs" dxfId="918" priority="283" operator="between">
      <formula>80</formula>
      <formula>120</formula>
    </cfRule>
  </conditionalFormatting>
  <conditionalFormatting sqref="AK83 AR83:AU83 AW83 AY83:AZ83">
    <cfRule type="cellIs" dxfId="917" priority="282" operator="greaterThan">
      <formula>20</formula>
    </cfRule>
  </conditionalFormatting>
  <conditionalFormatting sqref="AL83:AM83 AV83 BA83">
    <cfRule type="cellIs" dxfId="916" priority="281" operator="between">
      <formula>80</formula>
      <formula>120</formula>
    </cfRule>
  </conditionalFormatting>
  <conditionalFormatting sqref="AK85 AR85:AU85 AW85 AY85:AZ85">
    <cfRule type="cellIs" dxfId="915" priority="280" operator="greaterThan">
      <formula>20</formula>
    </cfRule>
  </conditionalFormatting>
  <conditionalFormatting sqref="AL85:AM85 AV85 BA85">
    <cfRule type="cellIs" dxfId="914" priority="279" operator="between">
      <formula>80</formula>
      <formula>120</formula>
    </cfRule>
  </conditionalFormatting>
  <conditionalFormatting sqref="AK83 AR83:AU83 AW83 AY83:AZ83">
    <cfRule type="cellIs" dxfId="913" priority="276" operator="greaterThan">
      <formula>20</formula>
    </cfRule>
  </conditionalFormatting>
  <conditionalFormatting sqref="AL83:AM83 AV83 BA83">
    <cfRule type="cellIs" dxfId="912" priority="275" operator="between">
      <formula>80</formula>
      <formula>120</formula>
    </cfRule>
  </conditionalFormatting>
  <conditionalFormatting sqref="AK85 AR85:AU85 AW85 AY85:AZ85">
    <cfRule type="cellIs" dxfId="911" priority="274" operator="greaterThan">
      <formula>20</formula>
    </cfRule>
  </conditionalFormatting>
  <conditionalFormatting sqref="AL85:AM85 AV85 BA85">
    <cfRule type="cellIs" dxfId="910" priority="273" operator="between">
      <formula>80</formula>
      <formula>120</formula>
    </cfRule>
  </conditionalFormatting>
  <conditionalFormatting sqref="AK82 AR82:AU82 AW82 AY82:AZ82">
    <cfRule type="cellIs" dxfId="909" priority="272" operator="greaterThan">
      <formula>20</formula>
    </cfRule>
  </conditionalFormatting>
  <conditionalFormatting sqref="AL82:AM82 AV82 BA82">
    <cfRule type="cellIs" dxfId="908" priority="271" operator="between">
      <formula>80</formula>
      <formula>120</formula>
    </cfRule>
  </conditionalFormatting>
  <conditionalFormatting sqref="AK84 AR84:AS84 AW84 AZ84 AU84">
    <cfRule type="cellIs" dxfId="907" priority="270" operator="greaterThan">
      <formula>20</formula>
    </cfRule>
  </conditionalFormatting>
  <conditionalFormatting sqref="AL84:AM84 AV84 BA84">
    <cfRule type="cellIs" dxfId="906" priority="269" operator="between">
      <formula>80</formula>
      <formula>120</formula>
    </cfRule>
  </conditionalFormatting>
  <conditionalFormatting sqref="AK86 AR86 AW86 AZ86 AU86">
    <cfRule type="cellIs" dxfId="905" priority="268" operator="greaterThan">
      <formula>20</formula>
    </cfRule>
  </conditionalFormatting>
  <conditionalFormatting sqref="AL86:AM86 AV86 BA86">
    <cfRule type="cellIs" dxfId="904" priority="267" operator="between">
      <formula>80</formula>
      <formula>120</formula>
    </cfRule>
  </conditionalFormatting>
  <conditionalFormatting sqref="AW80 AS80:AU80 AY80:AZ80">
    <cfRule type="cellIs" dxfId="903" priority="266" operator="greaterThan">
      <formula>20</formula>
    </cfRule>
  </conditionalFormatting>
  <conditionalFormatting sqref="AV80 BA80">
    <cfRule type="cellIs" dxfId="902" priority="265" operator="between">
      <formula>80</formula>
      <formula>120</formula>
    </cfRule>
  </conditionalFormatting>
  <conditionalFormatting sqref="BA40">
    <cfRule type="cellIs" dxfId="901" priority="264" operator="between">
      <formula>80</formula>
      <formula>120</formula>
    </cfRule>
  </conditionalFormatting>
  <conditionalFormatting sqref="AK39">
    <cfRule type="cellIs" dxfId="900" priority="263" operator="greaterThan">
      <formula>20</formula>
    </cfRule>
  </conditionalFormatting>
  <conditionalFormatting sqref="AL39:AM39">
    <cfRule type="cellIs" dxfId="899" priority="262" operator="between">
      <formula>80</formula>
      <formula>120</formula>
    </cfRule>
  </conditionalFormatting>
  <conditionalFormatting sqref="AK41">
    <cfRule type="cellIs" dxfId="898" priority="261" operator="greaterThan">
      <formula>20</formula>
    </cfRule>
  </conditionalFormatting>
  <conditionalFormatting sqref="AL41:AM41">
    <cfRule type="cellIs" dxfId="897" priority="260" operator="between">
      <formula>80</formula>
      <formula>120</formula>
    </cfRule>
  </conditionalFormatting>
  <conditionalFormatting sqref="AW37">
    <cfRule type="cellIs" dxfId="896" priority="259" operator="greaterThan">
      <formula>20</formula>
    </cfRule>
  </conditionalFormatting>
  <conditionalFormatting sqref="AW43 AR43 AK43 AJ46:AK46 AR45:AR56 AW45:AW67 AT46:AU46 AU43 AY46:AZ46 AZ43 AK45 AJ48:AK51 AT48:AU49 AU45 AT51:AU51 AU50 AT53:AU53 AU52 AT55:AU56 AU54 AZ45 AY48:AZ49 AY51:AZ51 AZ50 AY53:AZ53 AZ52 AY55:AZ56 AZ54 AJ53:AK53 AK52 AJ55:AK56 AK54">
    <cfRule type="cellIs" dxfId="895" priority="258" operator="greaterThan">
      <formula>20</formula>
    </cfRule>
  </conditionalFormatting>
  <conditionalFormatting sqref="AV43 BA43 AL43:AM43 AL46:AM56 AV46:AV56 BA47:BA56">
    <cfRule type="cellIs" dxfId="894" priority="257" operator="between">
      <formula>80</formula>
      <formula>120</formula>
    </cfRule>
  </conditionalFormatting>
  <conditionalFormatting sqref="AJ44:AK44 AR44 AW44 AT44:AU44 AY44:AZ44">
    <cfRule type="cellIs" dxfId="893" priority="254" operator="greaterThan">
      <formula>20</formula>
    </cfRule>
  </conditionalFormatting>
  <conditionalFormatting sqref="AL44:AM44 BA44 AV44">
    <cfRule type="cellIs" dxfId="892" priority="253" operator="between">
      <formula>80</formula>
      <formula>120</formula>
    </cfRule>
  </conditionalFormatting>
  <conditionalFormatting sqref="AW42 AR42 AJ42:AK42 AT42:AU42 AY42:AZ42">
    <cfRule type="cellIs" dxfId="891" priority="256" operator="greaterThan">
      <formula>20</formula>
    </cfRule>
  </conditionalFormatting>
  <conditionalFormatting sqref="AV42 BA42 AL42:AM42">
    <cfRule type="cellIs" dxfId="890" priority="255" operator="between">
      <formula>80</formula>
      <formula>120</formula>
    </cfRule>
  </conditionalFormatting>
  <conditionalFormatting sqref="AJ40:AK40 AR40 AW40 AT40:AU40 AY40:AZ40">
    <cfRule type="cellIs" dxfId="889" priority="252" operator="greaterThan">
      <formula>20</formula>
    </cfRule>
  </conditionalFormatting>
  <conditionalFormatting sqref="AL40:AM40 AV40">
    <cfRule type="cellIs" dxfId="888" priority="251" operator="between">
      <formula>80</formula>
      <formula>120</formula>
    </cfRule>
  </conditionalFormatting>
  <conditionalFormatting sqref="AW74">
    <cfRule type="cellIs" dxfId="887" priority="250" operator="greaterThan">
      <formula>20</formula>
    </cfRule>
  </conditionalFormatting>
  <conditionalFormatting sqref="AW76 AW78">
    <cfRule type="cellIs" dxfId="886" priority="249" operator="greaterThan">
      <formula>20</formula>
    </cfRule>
  </conditionalFormatting>
  <conditionalFormatting sqref="AW77">
    <cfRule type="cellIs" dxfId="885" priority="247" operator="greaterThan">
      <formula>20</formula>
    </cfRule>
  </conditionalFormatting>
  <conditionalFormatting sqref="AW75">
    <cfRule type="cellIs" dxfId="884" priority="248" operator="greaterThan">
      <formula>20</formula>
    </cfRule>
  </conditionalFormatting>
  <conditionalFormatting sqref="AW73">
    <cfRule type="cellIs" dxfId="883" priority="246" operator="greaterThan">
      <formula>20</formula>
    </cfRule>
  </conditionalFormatting>
  <conditionalFormatting sqref="AU35">
    <cfRule type="cellIs" dxfId="882" priority="245" operator="greaterThan">
      <formula>20</formula>
    </cfRule>
  </conditionalFormatting>
  <conditionalFormatting sqref="AZ35">
    <cfRule type="cellIs" dxfId="881" priority="244" operator="greaterThan">
      <formula>20</formula>
    </cfRule>
  </conditionalFormatting>
  <conditionalFormatting sqref="AL35:AM35">
    <cfRule type="cellIs" dxfId="880" priority="243" operator="between">
      <formula>80</formula>
      <formula>120</formula>
    </cfRule>
  </conditionalFormatting>
  <conditionalFormatting sqref="AV35">
    <cfRule type="cellIs" dxfId="879" priority="242" operator="between">
      <formula>80</formula>
      <formula>120</formula>
    </cfRule>
  </conditionalFormatting>
  <conditionalFormatting sqref="AV35">
    <cfRule type="cellIs" dxfId="878" priority="241" operator="between">
      <formula>80</formula>
      <formula>120</formula>
    </cfRule>
  </conditionalFormatting>
  <conditionalFormatting sqref="BA35">
    <cfRule type="cellIs" dxfId="877" priority="240" operator="between">
      <formula>80</formula>
      <formula>120</formula>
    </cfRule>
  </conditionalFormatting>
  <conditionalFormatting sqref="BA35">
    <cfRule type="cellIs" dxfId="876" priority="239" operator="between">
      <formula>80</formula>
      <formula>120</formula>
    </cfRule>
  </conditionalFormatting>
  <conditionalFormatting sqref="AU37">
    <cfRule type="cellIs" dxfId="875" priority="238" operator="greaterThan">
      <formula>20</formula>
    </cfRule>
  </conditionalFormatting>
  <conditionalFormatting sqref="AZ37">
    <cfRule type="cellIs" dxfId="874" priority="237" operator="greaterThan">
      <formula>20</formula>
    </cfRule>
  </conditionalFormatting>
  <conditionalFormatting sqref="AW68:AW71">
    <cfRule type="cellIs" dxfId="873" priority="236" operator="greaterThan">
      <formula>20</formula>
    </cfRule>
  </conditionalFormatting>
  <conditionalFormatting sqref="AW70">
    <cfRule type="cellIs" dxfId="872" priority="235" operator="greaterThan">
      <formula>20</formula>
    </cfRule>
  </conditionalFormatting>
  <conditionalFormatting sqref="AL45:AM45">
    <cfRule type="cellIs" dxfId="871" priority="234" operator="between">
      <formula>80</formula>
      <formula>120</formula>
    </cfRule>
  </conditionalFormatting>
  <conditionalFormatting sqref="AK47">
    <cfRule type="cellIs" dxfId="870" priority="233" operator="greaterThan">
      <formula>20</formula>
    </cfRule>
  </conditionalFormatting>
  <conditionalFormatting sqref="AJ82:AJ83 AJ85 AJ87">
    <cfRule type="cellIs" dxfId="869" priority="232" operator="greaterThan">
      <formula>20</formula>
    </cfRule>
  </conditionalFormatting>
  <conditionalFormatting sqref="AR73 AR57:AR71 AJ58:AK58 AK71 AK57 AJ60:AK60 AK59 AJ62:AK62 AK61 AJ64:AK64 AK63 AJ66:AK66 AK65 AJ68:AK68 AK67 AJ70:AK70 AK69">
    <cfRule type="cellIs" dxfId="868" priority="231" operator="greaterThan">
      <formula>20</formula>
    </cfRule>
  </conditionalFormatting>
  <conditionalFormatting sqref="AL57:AM66 AL70:AM71 AL68:AM68">
    <cfRule type="cellIs" dxfId="867" priority="230" operator="between">
      <formula>80</formula>
      <formula>120</formula>
    </cfRule>
  </conditionalFormatting>
  <conditionalFormatting sqref="AK71">
    <cfRule type="cellIs" dxfId="866" priority="229" operator="greaterThan">
      <formula>20</formula>
    </cfRule>
  </conditionalFormatting>
  <conditionalFormatting sqref="AL71:AM71">
    <cfRule type="cellIs" dxfId="865" priority="228" operator="between">
      <formula>80</formula>
      <formula>120</formula>
    </cfRule>
  </conditionalFormatting>
  <conditionalFormatting sqref="AK73">
    <cfRule type="cellIs" dxfId="864" priority="227" operator="greaterThan">
      <formula>20</formula>
    </cfRule>
  </conditionalFormatting>
  <conditionalFormatting sqref="AL73:AM73">
    <cfRule type="cellIs" dxfId="863" priority="226" operator="between">
      <formula>80</formula>
      <formula>120</formula>
    </cfRule>
  </conditionalFormatting>
  <conditionalFormatting sqref="AR75 AK75 AJ78:AK78 AR77:AR80 AK77 AJ80:AK80">
    <cfRule type="cellIs" dxfId="862" priority="225" operator="greaterThan">
      <formula>20</formula>
    </cfRule>
  </conditionalFormatting>
  <conditionalFormatting sqref="AL75:AM75 AL78:AM80">
    <cfRule type="cellIs" dxfId="861" priority="224" operator="between">
      <formula>80</formula>
      <formula>120</formula>
    </cfRule>
  </conditionalFormatting>
  <conditionalFormatting sqref="AJ76:AK76 AR76">
    <cfRule type="cellIs" dxfId="860" priority="221" operator="greaterThan">
      <formula>20</formula>
    </cfRule>
  </conditionalFormatting>
  <conditionalFormatting sqref="AL76:AM76">
    <cfRule type="cellIs" dxfId="859" priority="220" operator="between">
      <formula>80</formula>
      <formula>120</formula>
    </cfRule>
  </conditionalFormatting>
  <conditionalFormatting sqref="AR74 AJ74:AK74">
    <cfRule type="cellIs" dxfId="858" priority="223" operator="greaterThan">
      <formula>20</formula>
    </cfRule>
  </conditionalFormatting>
  <conditionalFormatting sqref="AL74:AM74">
    <cfRule type="cellIs" dxfId="857" priority="222" operator="between">
      <formula>80</formula>
      <formula>120</formula>
    </cfRule>
  </conditionalFormatting>
  <conditionalFormatting sqref="AJ72:AK72 AR72">
    <cfRule type="cellIs" dxfId="856" priority="219" operator="greaterThan">
      <formula>20</formula>
    </cfRule>
  </conditionalFormatting>
  <conditionalFormatting sqref="AL72:AM72">
    <cfRule type="cellIs" dxfId="855" priority="218" operator="between">
      <formula>80</formula>
      <formula>120</formula>
    </cfRule>
  </conditionalFormatting>
  <conditionalFormatting sqref="AL67:AM67">
    <cfRule type="cellIs" dxfId="854" priority="217" operator="between">
      <formula>80</formula>
      <formula>120</formula>
    </cfRule>
  </conditionalFormatting>
  <conditionalFormatting sqref="AM77">
    <cfRule type="cellIs" dxfId="853" priority="216" operator="between">
      <formula>80</formula>
      <formula>120</formula>
    </cfRule>
  </conditionalFormatting>
  <conditionalFormatting sqref="AK79">
    <cfRule type="cellIs" dxfId="852" priority="215" operator="greaterThan">
      <formula>20</formula>
    </cfRule>
  </conditionalFormatting>
  <conditionalFormatting sqref="AU47">
    <cfRule type="cellIs" dxfId="851" priority="214" operator="greaterThan">
      <formula>20</formula>
    </cfRule>
  </conditionalFormatting>
  <conditionalFormatting sqref="AV45">
    <cfRule type="cellIs" dxfId="850" priority="213" operator="between">
      <formula>80</formula>
      <formula>120</formula>
    </cfRule>
  </conditionalFormatting>
  <conditionalFormatting sqref="AV45">
    <cfRule type="cellIs" dxfId="849" priority="212" operator="between">
      <formula>80</formula>
      <formula>120</formula>
    </cfRule>
  </conditionalFormatting>
  <conditionalFormatting sqref="AT82 AT50">
    <cfRule type="cellIs" dxfId="848" priority="211" operator="greaterThan">
      <formula>20</formula>
    </cfRule>
  </conditionalFormatting>
  <conditionalFormatting sqref="AT50">
    <cfRule type="cellIs" dxfId="847" priority="210" operator="greaterThan">
      <formula>20</formula>
    </cfRule>
  </conditionalFormatting>
  <conditionalFormatting sqref="AT68:AU68 AT58:AU58 AT70:AU70 AU73 AU57 AT60:AU60 AU59 AT62:AU62 AU61 AT64:AU64 AU63 AT66:AU66 AU65 AU71">
    <cfRule type="cellIs" dxfId="846" priority="209" operator="greaterThan">
      <formula>20</formula>
    </cfRule>
  </conditionalFormatting>
  <conditionalFormatting sqref="AV73 AV57:AV66 AV70:AV71 AV68">
    <cfRule type="cellIs" dxfId="845" priority="208" operator="between">
      <formula>80</formula>
      <formula>120</formula>
    </cfRule>
  </conditionalFormatting>
  <conditionalFormatting sqref="AT78 AU75">
    <cfRule type="cellIs" dxfId="844" priority="207" operator="greaterThan">
      <formula>20</formula>
    </cfRule>
  </conditionalFormatting>
  <conditionalFormatting sqref="AV75">
    <cfRule type="cellIs" dxfId="843" priority="206" operator="between">
      <formula>80</formula>
      <formula>120</formula>
    </cfRule>
  </conditionalFormatting>
  <conditionalFormatting sqref="AT76:AU76">
    <cfRule type="cellIs" dxfId="842" priority="203" operator="greaterThan">
      <formula>20</formula>
    </cfRule>
  </conditionalFormatting>
  <conditionalFormatting sqref="AV76">
    <cfRule type="cellIs" dxfId="841" priority="202" operator="between">
      <formula>80</formula>
      <formula>120</formula>
    </cfRule>
  </conditionalFormatting>
  <conditionalFormatting sqref="AT74:AU74">
    <cfRule type="cellIs" dxfId="840" priority="205" operator="greaterThan">
      <formula>20</formula>
    </cfRule>
  </conditionalFormatting>
  <conditionalFormatting sqref="AV74">
    <cfRule type="cellIs" dxfId="839" priority="204" operator="between">
      <formula>80</formula>
      <formula>120</formula>
    </cfRule>
  </conditionalFormatting>
  <conditionalFormatting sqref="AT72:AU72">
    <cfRule type="cellIs" dxfId="838" priority="201" operator="greaterThan">
      <formula>20</formula>
    </cfRule>
  </conditionalFormatting>
  <conditionalFormatting sqref="AV72">
    <cfRule type="cellIs" dxfId="837" priority="200" operator="between">
      <formula>80</formula>
      <formula>120</formula>
    </cfRule>
  </conditionalFormatting>
  <conditionalFormatting sqref="AU67">
    <cfRule type="cellIs" dxfId="836" priority="199" operator="greaterThan">
      <formula>20</formula>
    </cfRule>
  </conditionalFormatting>
  <conditionalFormatting sqref="AV67">
    <cfRule type="cellIs" dxfId="835" priority="198" operator="between">
      <formula>80</formula>
      <formula>120</formula>
    </cfRule>
  </conditionalFormatting>
  <conditionalFormatting sqref="AV67">
    <cfRule type="cellIs" dxfId="834" priority="197" operator="between">
      <formula>80</formula>
      <formula>120</formula>
    </cfRule>
  </conditionalFormatting>
  <conditionalFormatting sqref="AU69">
    <cfRule type="cellIs" dxfId="833" priority="196" operator="greaterThan">
      <formula>20</formula>
    </cfRule>
  </conditionalFormatting>
  <conditionalFormatting sqref="AY50">
    <cfRule type="cellIs" dxfId="832" priority="195" operator="greaterThan">
      <formula>20</formula>
    </cfRule>
  </conditionalFormatting>
  <conditionalFormatting sqref="AY50">
    <cfRule type="cellIs" dxfId="831" priority="194" operator="greaterThan">
      <formula>20</formula>
    </cfRule>
  </conditionalFormatting>
  <conditionalFormatting sqref="AY82">
    <cfRule type="cellIs" dxfId="830" priority="193" operator="greaterThan">
      <formula>20</formula>
    </cfRule>
  </conditionalFormatting>
  <conditionalFormatting sqref="AZ47">
    <cfRule type="cellIs" dxfId="829" priority="192" operator="greaterThan">
      <formula>20</formula>
    </cfRule>
  </conditionalFormatting>
  <conditionalFormatting sqref="BA46">
    <cfRule type="cellIs" dxfId="828" priority="191" operator="between">
      <formula>80</formula>
      <formula>120</formula>
    </cfRule>
  </conditionalFormatting>
  <conditionalFormatting sqref="BA46">
    <cfRule type="cellIs" dxfId="827" priority="190" operator="between">
      <formula>80</formula>
      <formula>120</formula>
    </cfRule>
  </conditionalFormatting>
  <conditionalFormatting sqref="BA45">
    <cfRule type="cellIs" dxfId="826" priority="189" operator="between">
      <formula>80</formula>
      <formula>120</formula>
    </cfRule>
  </conditionalFormatting>
  <conditionalFormatting sqref="BA45">
    <cfRule type="cellIs" dxfId="825" priority="188" operator="between">
      <formula>80</formula>
      <formula>120</formula>
    </cfRule>
  </conditionalFormatting>
  <conditionalFormatting sqref="AY68:AZ68 AY58:AZ58 AY70:AZ70 AZ73 AZ57 AY60:AZ60 AZ59 AY62:AZ62 AZ61 AY64:AZ64 AZ63 AY66:AZ66 AZ65 AZ71">
    <cfRule type="cellIs" dxfId="824" priority="187" operator="greaterThan">
      <formula>20</formula>
    </cfRule>
  </conditionalFormatting>
  <conditionalFormatting sqref="BA73 BA57:BA66 BA70:BA71 BA68">
    <cfRule type="cellIs" dxfId="823" priority="186" operator="between">
      <formula>80</formula>
      <formula>120</formula>
    </cfRule>
  </conditionalFormatting>
  <conditionalFormatting sqref="BA72">
    <cfRule type="cellIs" dxfId="822" priority="185" operator="between">
      <formula>80</formula>
      <formula>120</formula>
    </cfRule>
  </conditionalFormatting>
  <conditionalFormatting sqref="AY78 AZ75">
    <cfRule type="cellIs" dxfId="821" priority="184" operator="greaterThan">
      <formula>20</formula>
    </cfRule>
  </conditionalFormatting>
  <conditionalFormatting sqref="BA75">
    <cfRule type="cellIs" dxfId="820" priority="183" operator="between">
      <formula>80</formula>
      <formula>120</formula>
    </cfRule>
  </conditionalFormatting>
  <conditionalFormatting sqref="AY76:AZ76">
    <cfRule type="cellIs" dxfId="819" priority="180" operator="greaterThan">
      <formula>20</formula>
    </cfRule>
  </conditionalFormatting>
  <conditionalFormatting sqref="BA76">
    <cfRule type="cellIs" dxfId="818" priority="179" operator="between">
      <formula>80</formula>
      <formula>120</formula>
    </cfRule>
  </conditionalFormatting>
  <conditionalFormatting sqref="AY74:AZ74">
    <cfRule type="cellIs" dxfId="817" priority="182" operator="greaterThan">
      <formula>20</formula>
    </cfRule>
  </conditionalFormatting>
  <conditionalFormatting sqref="BA74">
    <cfRule type="cellIs" dxfId="816" priority="181" operator="between">
      <formula>80</formula>
      <formula>120</formula>
    </cfRule>
  </conditionalFormatting>
  <conditionalFormatting sqref="AY72:AZ72">
    <cfRule type="cellIs" dxfId="815" priority="178" operator="greaterThan">
      <formula>20</formula>
    </cfRule>
  </conditionalFormatting>
  <conditionalFormatting sqref="AZ67">
    <cfRule type="cellIs" dxfId="814" priority="177" operator="greaterThan">
      <formula>20</formula>
    </cfRule>
  </conditionalFormatting>
  <conditionalFormatting sqref="BA67">
    <cfRule type="cellIs" dxfId="813" priority="176" operator="between">
      <formula>80</formula>
      <formula>120</formula>
    </cfRule>
  </conditionalFormatting>
  <conditionalFormatting sqref="BA67">
    <cfRule type="cellIs" dxfId="812" priority="175" operator="between">
      <formula>80</formula>
      <formula>120</formula>
    </cfRule>
  </conditionalFormatting>
  <conditionalFormatting sqref="AZ69">
    <cfRule type="cellIs" dxfId="811" priority="174" operator="greaterThan">
      <formula>20</formula>
    </cfRule>
  </conditionalFormatting>
  <conditionalFormatting sqref="AO36:AP36 AN80:AP81 AN79 AO26:AP26 AO38:AP38 AP41 AN83:AP83 AN82 AP82 AP25 AO28:AP28 AP27 AO30:AP30 AP29 AO32:AP32 AP31 AO34:AP34 AP33 AP39">
    <cfRule type="cellIs" dxfId="810" priority="173" operator="greaterThan">
      <formula>20</formula>
    </cfRule>
  </conditionalFormatting>
  <conditionalFormatting sqref="AQ41 AQ25:AQ34 AQ80:AQ83 AQ38:AQ39 AQ36">
    <cfRule type="cellIs" dxfId="809" priority="172" operator="between">
      <formula>80</formula>
      <formula>120</formula>
    </cfRule>
  </conditionalFormatting>
  <conditionalFormatting sqref="AQ84">
    <cfRule type="cellIs" dxfId="808" priority="171" operator="between">
      <formula>80</formula>
      <formula>120</formula>
    </cfRule>
  </conditionalFormatting>
  <conditionalFormatting sqref="AN84 AP84">
    <cfRule type="cellIs" dxfId="807" priority="170" operator="greaterThan">
      <formula>20</formula>
    </cfRule>
  </conditionalFormatting>
  <conditionalFormatting sqref="AQ84">
    <cfRule type="cellIs" dxfId="806" priority="169" operator="between">
      <formula>80</formula>
      <formula>120</formula>
    </cfRule>
  </conditionalFormatting>
  <conditionalFormatting sqref="AN80:AP80">
    <cfRule type="cellIs" dxfId="805" priority="168" operator="greaterThan">
      <formula>20</formula>
    </cfRule>
  </conditionalFormatting>
  <conditionalFormatting sqref="AQ80">
    <cfRule type="cellIs" dxfId="804" priority="167" operator="between">
      <formula>80</formula>
      <formula>120</formula>
    </cfRule>
  </conditionalFormatting>
  <conditionalFormatting sqref="AN82 AP82">
    <cfRule type="cellIs" dxfId="803" priority="166" operator="greaterThan">
      <formula>20</formula>
    </cfRule>
  </conditionalFormatting>
  <conditionalFormatting sqref="AQ82">
    <cfRule type="cellIs" dxfId="802" priority="165" operator="between">
      <formula>80</formula>
      <formula>120</formula>
    </cfRule>
  </conditionalFormatting>
  <conditionalFormatting sqref="AP86">
    <cfRule type="cellIs" dxfId="801" priority="164" operator="greaterThan">
      <formula>20</formula>
    </cfRule>
  </conditionalFormatting>
  <conditionalFormatting sqref="AQ86">
    <cfRule type="cellIs" dxfId="800" priority="163" operator="between">
      <formula>80</formula>
      <formula>120</formula>
    </cfRule>
  </conditionalFormatting>
  <conditionalFormatting sqref="AN88:AP88">
    <cfRule type="cellIs" dxfId="799" priority="162" operator="greaterThan">
      <formula>20</formula>
    </cfRule>
  </conditionalFormatting>
  <conditionalFormatting sqref="AQ88">
    <cfRule type="cellIs" dxfId="798" priority="161" operator="between">
      <formula>80</formula>
      <formula>120</formula>
    </cfRule>
  </conditionalFormatting>
  <conditionalFormatting sqref="AN81:AP81">
    <cfRule type="cellIs" dxfId="797" priority="160" operator="greaterThan">
      <formula>20</formula>
    </cfRule>
  </conditionalFormatting>
  <conditionalFormatting sqref="AQ81">
    <cfRule type="cellIs" dxfId="796" priority="159" operator="between">
      <formula>80</formula>
      <formula>120</formula>
    </cfRule>
  </conditionalFormatting>
  <conditionalFormatting sqref="AN83:AP83">
    <cfRule type="cellIs" dxfId="795" priority="158" operator="greaterThan">
      <formula>20</formula>
    </cfRule>
  </conditionalFormatting>
  <conditionalFormatting sqref="AQ83">
    <cfRule type="cellIs" dxfId="794" priority="157" operator="between">
      <formula>80</formula>
      <formula>120</formula>
    </cfRule>
  </conditionalFormatting>
  <conditionalFormatting sqref="AQ85">
    <cfRule type="cellIs" dxfId="793" priority="156" operator="between">
      <formula>80</formula>
      <formula>120</formula>
    </cfRule>
  </conditionalFormatting>
  <conditionalFormatting sqref="AN85:AP85">
    <cfRule type="cellIs" dxfId="792" priority="155" operator="greaterThan">
      <formula>20</formula>
    </cfRule>
  </conditionalFormatting>
  <conditionalFormatting sqref="AQ85">
    <cfRule type="cellIs" dxfId="791" priority="154" operator="between">
      <formula>80</formula>
      <formula>120</formula>
    </cfRule>
  </conditionalFormatting>
  <conditionalFormatting sqref="AN84 AP84">
    <cfRule type="cellIs" dxfId="790" priority="143" operator="greaterThan">
      <formula>20</formula>
    </cfRule>
  </conditionalFormatting>
  <conditionalFormatting sqref="AQ84">
    <cfRule type="cellIs" dxfId="789" priority="142" operator="between">
      <formula>80</formula>
      <formula>120</formula>
    </cfRule>
  </conditionalFormatting>
  <conditionalFormatting sqref="AN81:AP81">
    <cfRule type="cellIs" dxfId="788" priority="153" operator="greaterThan">
      <formula>20</formula>
    </cfRule>
  </conditionalFormatting>
  <conditionalFormatting sqref="AQ81">
    <cfRule type="cellIs" dxfId="787" priority="152" operator="between">
      <formula>80</formula>
      <formula>120</formula>
    </cfRule>
  </conditionalFormatting>
  <conditionalFormatting sqref="AN83:AP83">
    <cfRule type="cellIs" dxfId="786" priority="151" operator="greaterThan">
      <formula>20</formula>
    </cfRule>
  </conditionalFormatting>
  <conditionalFormatting sqref="AQ83">
    <cfRule type="cellIs" dxfId="785" priority="150" operator="between">
      <formula>80</formula>
      <formula>120</formula>
    </cfRule>
  </conditionalFormatting>
  <conditionalFormatting sqref="AN87:AP87">
    <cfRule type="cellIs" dxfId="784" priority="149" operator="greaterThan">
      <formula>20</formula>
    </cfRule>
  </conditionalFormatting>
  <conditionalFormatting sqref="AQ87">
    <cfRule type="cellIs" dxfId="783" priority="148" operator="between">
      <formula>80</formula>
      <formula>120</formula>
    </cfRule>
  </conditionalFormatting>
  <conditionalFormatting sqref="AN80:AP80">
    <cfRule type="cellIs" dxfId="782" priority="147" operator="greaterThan">
      <formula>20</formula>
    </cfRule>
  </conditionalFormatting>
  <conditionalFormatting sqref="AQ80">
    <cfRule type="cellIs" dxfId="781" priority="146" operator="between">
      <formula>80</formula>
      <formula>120</formula>
    </cfRule>
  </conditionalFormatting>
  <conditionalFormatting sqref="AN82 AP82">
    <cfRule type="cellIs" dxfId="780" priority="145" operator="greaterThan">
      <formula>20</formula>
    </cfRule>
  </conditionalFormatting>
  <conditionalFormatting sqref="AQ82">
    <cfRule type="cellIs" dxfId="779" priority="144" operator="between">
      <formula>80</formula>
      <formula>120</formula>
    </cfRule>
  </conditionalFormatting>
  <conditionalFormatting sqref="AQ85">
    <cfRule type="cellIs" dxfId="778" priority="141" operator="between">
      <formula>80</formula>
      <formula>120</formula>
    </cfRule>
  </conditionalFormatting>
  <conditionalFormatting sqref="AN85:AP85">
    <cfRule type="cellIs" dxfId="777" priority="140" operator="greaterThan">
      <formula>20</formula>
    </cfRule>
  </conditionalFormatting>
  <conditionalFormatting sqref="AQ85">
    <cfRule type="cellIs" dxfId="776" priority="139" operator="between">
      <formula>80</formula>
      <formula>120</formula>
    </cfRule>
  </conditionalFormatting>
  <conditionalFormatting sqref="AN80:AP80">
    <cfRule type="cellIs" dxfId="775" priority="128" operator="greaterThan">
      <formula>20</formula>
    </cfRule>
  </conditionalFormatting>
  <conditionalFormatting sqref="AQ80">
    <cfRule type="cellIs" dxfId="774" priority="127" operator="between">
      <formula>80</formula>
      <formula>120</formula>
    </cfRule>
  </conditionalFormatting>
  <conditionalFormatting sqref="AN81:AP81">
    <cfRule type="cellIs" dxfId="773" priority="138" operator="greaterThan">
      <formula>20</formula>
    </cfRule>
  </conditionalFormatting>
  <conditionalFormatting sqref="AQ81">
    <cfRule type="cellIs" dxfId="772" priority="137" operator="between">
      <formula>80</formula>
      <formula>120</formula>
    </cfRule>
  </conditionalFormatting>
  <conditionalFormatting sqref="AN83:AP83">
    <cfRule type="cellIs" dxfId="771" priority="136" operator="greaterThan">
      <formula>20</formula>
    </cfRule>
  </conditionalFormatting>
  <conditionalFormatting sqref="AQ83">
    <cfRule type="cellIs" dxfId="770" priority="135" operator="between">
      <formula>80</formula>
      <formula>120</formula>
    </cfRule>
  </conditionalFormatting>
  <conditionalFormatting sqref="AN80:AP80">
    <cfRule type="cellIs" dxfId="769" priority="134" operator="greaterThan">
      <formula>20</formula>
    </cfRule>
  </conditionalFormatting>
  <conditionalFormatting sqref="AQ80">
    <cfRule type="cellIs" dxfId="768" priority="133" operator="between">
      <formula>80</formula>
      <formula>120</formula>
    </cfRule>
  </conditionalFormatting>
  <conditionalFormatting sqref="AN82 AP82">
    <cfRule type="cellIs" dxfId="767" priority="132" operator="greaterThan">
      <formula>20</formula>
    </cfRule>
  </conditionalFormatting>
  <conditionalFormatting sqref="AQ82">
    <cfRule type="cellIs" dxfId="766" priority="131" operator="between">
      <formula>80</formula>
      <formula>120</formula>
    </cfRule>
  </conditionalFormatting>
  <conditionalFormatting sqref="AN84 AP84">
    <cfRule type="cellIs" dxfId="765" priority="130" operator="greaterThan">
      <formula>20</formula>
    </cfRule>
  </conditionalFormatting>
  <conditionalFormatting sqref="AQ84">
    <cfRule type="cellIs" dxfId="764" priority="129" operator="between">
      <formula>80</formula>
      <formula>120</formula>
    </cfRule>
  </conditionalFormatting>
  <conditionalFormatting sqref="AN82 AP82">
    <cfRule type="cellIs" dxfId="763" priority="126" operator="greaterThan">
      <formula>20</formula>
    </cfRule>
  </conditionalFormatting>
  <conditionalFormatting sqref="AQ82">
    <cfRule type="cellIs" dxfId="762" priority="125" operator="between">
      <formula>80</formula>
      <formula>120</formula>
    </cfRule>
  </conditionalFormatting>
  <conditionalFormatting sqref="AN84 AP84">
    <cfRule type="cellIs" dxfId="761" priority="124" operator="greaterThan">
      <formula>20</formula>
    </cfRule>
  </conditionalFormatting>
  <conditionalFormatting sqref="AQ84">
    <cfRule type="cellIs" dxfId="760" priority="123" operator="between">
      <formula>80</formula>
      <formula>120</formula>
    </cfRule>
  </conditionalFormatting>
  <conditionalFormatting sqref="AN81:AP81">
    <cfRule type="cellIs" dxfId="759" priority="122" operator="greaterThan">
      <formula>20</formula>
    </cfRule>
  </conditionalFormatting>
  <conditionalFormatting sqref="AQ81">
    <cfRule type="cellIs" dxfId="758" priority="121" operator="between">
      <formula>80</formula>
      <formula>120</formula>
    </cfRule>
  </conditionalFormatting>
  <conditionalFormatting sqref="AN83:AP83">
    <cfRule type="cellIs" dxfId="757" priority="120" operator="greaterThan">
      <formula>20</formula>
    </cfRule>
  </conditionalFormatting>
  <conditionalFormatting sqref="AQ83">
    <cfRule type="cellIs" dxfId="756" priority="119" operator="between">
      <formula>80</formula>
      <formula>120</formula>
    </cfRule>
  </conditionalFormatting>
  <conditionalFormatting sqref="AN85:AP85">
    <cfRule type="cellIs" dxfId="755" priority="118" operator="greaterThan">
      <formula>20</formula>
    </cfRule>
  </conditionalFormatting>
  <conditionalFormatting sqref="AQ85">
    <cfRule type="cellIs" dxfId="754" priority="117" operator="between">
      <formula>80</formula>
      <formula>120</formula>
    </cfRule>
  </conditionalFormatting>
  <conditionalFormatting sqref="AN79">
    <cfRule type="cellIs" dxfId="753" priority="116" operator="greaterThan">
      <formula>20</formula>
    </cfRule>
  </conditionalFormatting>
  <conditionalFormatting sqref="AQ85">
    <cfRule type="cellIs" dxfId="752" priority="115" operator="between">
      <formula>80</formula>
      <formula>120</formula>
    </cfRule>
  </conditionalFormatting>
  <conditionalFormatting sqref="AN85:AP85">
    <cfRule type="cellIs" dxfId="751" priority="114" operator="greaterThan">
      <formula>20</formula>
    </cfRule>
  </conditionalFormatting>
  <conditionalFormatting sqref="AQ85">
    <cfRule type="cellIs" dxfId="750" priority="113" operator="between">
      <formula>80</formula>
      <formula>120</formula>
    </cfRule>
  </conditionalFormatting>
  <conditionalFormatting sqref="AN79">
    <cfRule type="cellIs" dxfId="749" priority="112" operator="greaterThan">
      <formula>20</formula>
    </cfRule>
  </conditionalFormatting>
  <conditionalFormatting sqref="AN81:AP81">
    <cfRule type="cellIs" dxfId="748" priority="111" operator="greaterThan">
      <formula>20</formula>
    </cfRule>
  </conditionalFormatting>
  <conditionalFormatting sqref="AQ81">
    <cfRule type="cellIs" dxfId="747" priority="110" operator="between">
      <formula>80</formula>
      <formula>120</formula>
    </cfRule>
  </conditionalFormatting>
  <conditionalFormatting sqref="AN83:AP83">
    <cfRule type="cellIs" dxfId="746" priority="109" operator="greaterThan">
      <formula>20</formula>
    </cfRule>
  </conditionalFormatting>
  <conditionalFormatting sqref="AQ83">
    <cfRule type="cellIs" dxfId="745" priority="108" operator="between">
      <formula>80</formula>
      <formula>120</formula>
    </cfRule>
  </conditionalFormatting>
  <conditionalFormatting sqref="AN82 AP82">
    <cfRule type="cellIs" dxfId="744" priority="107" operator="greaterThan">
      <formula>20</formula>
    </cfRule>
  </conditionalFormatting>
  <conditionalFormatting sqref="AQ82">
    <cfRule type="cellIs" dxfId="743" priority="106" operator="between">
      <formula>80</formula>
      <formula>120</formula>
    </cfRule>
  </conditionalFormatting>
  <conditionalFormatting sqref="AN84 AP84">
    <cfRule type="cellIs" dxfId="742" priority="105" operator="greaterThan">
      <formula>20</formula>
    </cfRule>
  </conditionalFormatting>
  <conditionalFormatting sqref="AQ84">
    <cfRule type="cellIs" dxfId="741" priority="104" operator="between">
      <formula>80</formula>
      <formula>120</formula>
    </cfRule>
  </conditionalFormatting>
  <conditionalFormatting sqref="AQ86">
    <cfRule type="cellIs" dxfId="740" priority="103" operator="between">
      <formula>80</formula>
      <formula>120</formula>
    </cfRule>
  </conditionalFormatting>
  <conditionalFormatting sqref="AP86">
    <cfRule type="cellIs" dxfId="739" priority="102" operator="greaterThan">
      <formula>20</formula>
    </cfRule>
  </conditionalFormatting>
  <conditionalFormatting sqref="AQ86">
    <cfRule type="cellIs" dxfId="738" priority="101" operator="between">
      <formula>80</formula>
      <formula>120</formula>
    </cfRule>
  </conditionalFormatting>
  <conditionalFormatting sqref="AN85:AP85">
    <cfRule type="cellIs" dxfId="737" priority="92" operator="greaterThan">
      <formula>20</formula>
    </cfRule>
  </conditionalFormatting>
  <conditionalFormatting sqref="AQ85">
    <cfRule type="cellIs" dxfId="736" priority="91" operator="between">
      <formula>80</formula>
      <formula>120</formula>
    </cfRule>
  </conditionalFormatting>
  <conditionalFormatting sqref="AN82 AP82">
    <cfRule type="cellIs" dxfId="735" priority="100" operator="greaterThan">
      <formula>20</formula>
    </cfRule>
  </conditionalFormatting>
  <conditionalFormatting sqref="AQ82">
    <cfRule type="cellIs" dxfId="734" priority="99" operator="between">
      <formula>80</formula>
      <formula>120</formula>
    </cfRule>
  </conditionalFormatting>
  <conditionalFormatting sqref="AN84 AP84">
    <cfRule type="cellIs" dxfId="733" priority="98" operator="greaterThan">
      <formula>20</formula>
    </cfRule>
  </conditionalFormatting>
  <conditionalFormatting sqref="AQ84">
    <cfRule type="cellIs" dxfId="732" priority="97" operator="between">
      <formula>80</formula>
      <formula>120</formula>
    </cfRule>
  </conditionalFormatting>
  <conditionalFormatting sqref="AN81:AP81">
    <cfRule type="cellIs" dxfId="731" priority="96" operator="greaterThan">
      <formula>20</formula>
    </cfRule>
  </conditionalFormatting>
  <conditionalFormatting sqref="AQ81">
    <cfRule type="cellIs" dxfId="730" priority="95" operator="between">
      <formula>80</formula>
      <formula>120</formula>
    </cfRule>
  </conditionalFormatting>
  <conditionalFormatting sqref="AN83:AP83">
    <cfRule type="cellIs" dxfId="729" priority="94" operator="greaterThan">
      <formula>20</formula>
    </cfRule>
  </conditionalFormatting>
  <conditionalFormatting sqref="AQ83">
    <cfRule type="cellIs" dxfId="728" priority="93" operator="between">
      <formula>80</formula>
      <formula>120</formula>
    </cfRule>
  </conditionalFormatting>
  <conditionalFormatting sqref="AQ86">
    <cfRule type="cellIs" dxfId="727" priority="90" operator="between">
      <formula>80</formula>
      <formula>120</formula>
    </cfRule>
  </conditionalFormatting>
  <conditionalFormatting sqref="AP86">
    <cfRule type="cellIs" dxfId="726" priority="89" operator="greaterThan">
      <formula>20</formula>
    </cfRule>
  </conditionalFormatting>
  <conditionalFormatting sqref="AQ86">
    <cfRule type="cellIs" dxfId="725" priority="88" operator="between">
      <formula>80</formula>
      <formula>120</formula>
    </cfRule>
  </conditionalFormatting>
  <conditionalFormatting sqref="AN81:AP81">
    <cfRule type="cellIs" dxfId="724" priority="77" operator="greaterThan">
      <formula>20</formula>
    </cfRule>
  </conditionalFormatting>
  <conditionalFormatting sqref="AQ81">
    <cfRule type="cellIs" dxfId="723" priority="76" operator="between">
      <formula>80</formula>
      <formula>120</formula>
    </cfRule>
  </conditionalFormatting>
  <conditionalFormatting sqref="AN82 AP82">
    <cfRule type="cellIs" dxfId="722" priority="87" operator="greaterThan">
      <formula>20</formula>
    </cfRule>
  </conditionalFormatting>
  <conditionalFormatting sqref="AQ82">
    <cfRule type="cellIs" dxfId="721" priority="86" operator="between">
      <formula>80</formula>
      <formula>120</formula>
    </cfRule>
  </conditionalFormatting>
  <conditionalFormatting sqref="AN84 AP84">
    <cfRule type="cellIs" dxfId="720" priority="85" operator="greaterThan">
      <formula>20</formula>
    </cfRule>
  </conditionalFormatting>
  <conditionalFormatting sqref="AQ84">
    <cfRule type="cellIs" dxfId="719" priority="84" operator="between">
      <formula>80</formula>
      <formula>120</formula>
    </cfRule>
  </conditionalFormatting>
  <conditionalFormatting sqref="AN81:AP81">
    <cfRule type="cellIs" dxfId="718" priority="83" operator="greaterThan">
      <formula>20</formula>
    </cfRule>
  </conditionalFormatting>
  <conditionalFormatting sqref="AQ81">
    <cfRule type="cellIs" dxfId="717" priority="82" operator="between">
      <formula>80</formula>
      <formula>120</formula>
    </cfRule>
  </conditionalFormatting>
  <conditionalFormatting sqref="AN83:AP83">
    <cfRule type="cellIs" dxfId="716" priority="81" operator="greaterThan">
      <formula>20</formula>
    </cfRule>
  </conditionalFormatting>
  <conditionalFormatting sqref="AQ83">
    <cfRule type="cellIs" dxfId="715" priority="80" operator="between">
      <formula>80</formula>
      <formula>120</formula>
    </cfRule>
  </conditionalFormatting>
  <conditionalFormatting sqref="AN85:AP85">
    <cfRule type="cellIs" dxfId="714" priority="79" operator="greaterThan">
      <formula>20</formula>
    </cfRule>
  </conditionalFormatting>
  <conditionalFormatting sqref="AQ85">
    <cfRule type="cellIs" dxfId="713" priority="78" operator="between">
      <formula>80</formula>
      <formula>120</formula>
    </cfRule>
  </conditionalFormatting>
  <conditionalFormatting sqref="AN83:AP83">
    <cfRule type="cellIs" dxfId="712" priority="75" operator="greaterThan">
      <formula>20</formula>
    </cfRule>
  </conditionalFormatting>
  <conditionalFormatting sqref="AQ83">
    <cfRule type="cellIs" dxfId="711" priority="74" operator="between">
      <formula>80</formula>
      <formula>120</formula>
    </cfRule>
  </conditionalFormatting>
  <conditionalFormatting sqref="AN85:AP85">
    <cfRule type="cellIs" dxfId="710" priority="73" operator="greaterThan">
      <formula>20</formula>
    </cfRule>
  </conditionalFormatting>
  <conditionalFormatting sqref="AQ85">
    <cfRule type="cellIs" dxfId="709" priority="72" operator="between">
      <formula>80</formula>
      <formula>120</formula>
    </cfRule>
  </conditionalFormatting>
  <conditionalFormatting sqref="AN82 AP82">
    <cfRule type="cellIs" dxfId="708" priority="71" operator="greaterThan">
      <formula>20</formula>
    </cfRule>
  </conditionalFormatting>
  <conditionalFormatting sqref="AQ82">
    <cfRule type="cellIs" dxfId="707" priority="70" operator="between">
      <formula>80</formula>
      <formula>120</formula>
    </cfRule>
  </conditionalFormatting>
  <conditionalFormatting sqref="AN84 AP84">
    <cfRule type="cellIs" dxfId="706" priority="69" operator="greaterThan">
      <formula>20</formula>
    </cfRule>
  </conditionalFormatting>
  <conditionalFormatting sqref="AQ84">
    <cfRule type="cellIs" dxfId="705" priority="68" operator="between">
      <formula>80</formula>
      <formula>120</formula>
    </cfRule>
  </conditionalFormatting>
  <conditionalFormatting sqref="AP86">
    <cfRule type="cellIs" dxfId="704" priority="67" operator="greaterThan">
      <formula>20</formula>
    </cfRule>
  </conditionalFormatting>
  <conditionalFormatting sqref="AQ86">
    <cfRule type="cellIs" dxfId="703" priority="66" operator="between">
      <formula>80</formula>
      <formula>120</formula>
    </cfRule>
  </conditionalFormatting>
  <conditionalFormatting sqref="AN80:AP80">
    <cfRule type="cellIs" dxfId="702" priority="65" operator="greaterThan">
      <formula>20</formula>
    </cfRule>
  </conditionalFormatting>
  <conditionalFormatting sqref="AQ80">
    <cfRule type="cellIs" dxfId="701" priority="64" operator="between">
      <formula>80</formula>
      <formula>120</formula>
    </cfRule>
  </conditionalFormatting>
  <conditionalFormatting sqref="AO46 AP43 AO48:AP49 AO51:AP51 AP50 AO53:AP53 AP52 AO55:AP56 AP54">
    <cfRule type="cellIs" dxfId="700" priority="63" operator="greaterThan">
      <formula>20</formula>
    </cfRule>
  </conditionalFormatting>
  <conditionalFormatting sqref="AQ43 AQ48:AQ56">
    <cfRule type="cellIs" dxfId="699" priority="62" operator="between">
      <formula>80</formula>
      <formula>120</formula>
    </cfRule>
  </conditionalFormatting>
  <conditionalFormatting sqref="AO44:AP44">
    <cfRule type="cellIs" dxfId="698" priority="59" operator="greaterThan">
      <formula>20</formula>
    </cfRule>
  </conditionalFormatting>
  <conditionalFormatting sqref="AQ44">
    <cfRule type="cellIs" dxfId="697" priority="58" operator="between">
      <formula>80</formula>
      <formula>120</formula>
    </cfRule>
  </conditionalFormatting>
  <conditionalFormatting sqref="AO42:AP42">
    <cfRule type="cellIs" dxfId="696" priority="61" operator="greaterThan">
      <formula>20</formula>
    </cfRule>
  </conditionalFormatting>
  <conditionalFormatting sqref="AQ42">
    <cfRule type="cellIs" dxfId="695" priority="60" operator="between">
      <formula>80</formula>
      <formula>120</formula>
    </cfRule>
  </conditionalFormatting>
  <conditionalFormatting sqref="AO40:AP40">
    <cfRule type="cellIs" dxfId="694" priority="57" operator="greaterThan">
      <formula>20</formula>
    </cfRule>
  </conditionalFormatting>
  <conditionalFormatting sqref="AQ40">
    <cfRule type="cellIs" dxfId="693" priority="56" operator="between">
      <formula>80</formula>
      <formula>120</formula>
    </cfRule>
  </conditionalFormatting>
  <conditionalFormatting sqref="AP35">
    <cfRule type="cellIs" dxfId="692" priority="55" operator="greaterThan">
      <formula>20</formula>
    </cfRule>
  </conditionalFormatting>
  <conditionalFormatting sqref="AQ35">
    <cfRule type="cellIs" dxfId="691" priority="54" operator="between">
      <formula>80</formula>
      <formula>120</formula>
    </cfRule>
  </conditionalFormatting>
  <conditionalFormatting sqref="AQ35">
    <cfRule type="cellIs" dxfId="690" priority="53" operator="between">
      <formula>80</formula>
      <formula>120</formula>
    </cfRule>
  </conditionalFormatting>
  <conditionalFormatting sqref="AP37">
    <cfRule type="cellIs" dxfId="689" priority="52" operator="greaterThan">
      <formula>20</formula>
    </cfRule>
  </conditionalFormatting>
  <conditionalFormatting sqref="AO68:AP68 AO58:AP58 AO70:AP70 AP73 AP57 AO60:AP60 AP59 AO62:AP62 AP61 AO64:AP64 AP63 AO66:AP66 AP65 AP71">
    <cfRule type="cellIs" dxfId="688" priority="51" operator="greaterThan">
      <formula>20</formula>
    </cfRule>
  </conditionalFormatting>
  <conditionalFormatting sqref="AQ73 AQ57:AQ66 AQ70:AQ71 AQ68">
    <cfRule type="cellIs" dxfId="687" priority="50" operator="between">
      <formula>80</formula>
      <formula>120</formula>
    </cfRule>
  </conditionalFormatting>
  <conditionalFormatting sqref="AO78 AP75">
    <cfRule type="cellIs" dxfId="686" priority="49" operator="greaterThan">
      <formula>20</formula>
    </cfRule>
  </conditionalFormatting>
  <conditionalFormatting sqref="AQ75">
    <cfRule type="cellIs" dxfId="685" priority="48" operator="between">
      <formula>80</formula>
      <formula>120</formula>
    </cfRule>
  </conditionalFormatting>
  <conditionalFormatting sqref="AO76:AP76">
    <cfRule type="cellIs" dxfId="684" priority="45" operator="greaterThan">
      <formula>20</formula>
    </cfRule>
  </conditionalFormatting>
  <conditionalFormatting sqref="AQ76">
    <cfRule type="cellIs" dxfId="683" priority="44" operator="between">
      <formula>80</formula>
      <formula>120</formula>
    </cfRule>
  </conditionalFormatting>
  <conditionalFormatting sqref="AO74:AP74">
    <cfRule type="cellIs" dxfId="682" priority="47" operator="greaterThan">
      <formula>20</formula>
    </cfRule>
  </conditionalFormatting>
  <conditionalFormatting sqref="AQ74">
    <cfRule type="cellIs" dxfId="681" priority="46" operator="between">
      <formula>80</formula>
      <formula>120</formula>
    </cfRule>
  </conditionalFormatting>
  <conditionalFormatting sqref="AO72:AP72">
    <cfRule type="cellIs" dxfId="680" priority="43" operator="greaterThan">
      <formula>20</formula>
    </cfRule>
  </conditionalFormatting>
  <conditionalFormatting sqref="AQ72">
    <cfRule type="cellIs" dxfId="679" priority="42" operator="between">
      <formula>80</formula>
      <formula>120</formula>
    </cfRule>
  </conditionalFormatting>
  <conditionalFormatting sqref="AP67">
    <cfRule type="cellIs" dxfId="678" priority="41" operator="greaterThan">
      <formula>20</formula>
    </cfRule>
  </conditionalFormatting>
  <conditionalFormatting sqref="AQ67">
    <cfRule type="cellIs" dxfId="677" priority="40" operator="between">
      <formula>80</formula>
      <formula>120</formula>
    </cfRule>
  </conditionalFormatting>
  <conditionalFormatting sqref="AQ67">
    <cfRule type="cellIs" dxfId="676" priority="39" operator="between">
      <formula>80</formula>
      <formula>120</formula>
    </cfRule>
  </conditionalFormatting>
  <conditionalFormatting sqref="AP69">
    <cfRule type="cellIs" dxfId="675" priority="38" operator="greaterThan">
      <formula>20</formula>
    </cfRule>
  </conditionalFormatting>
  <conditionalFormatting sqref="AO50">
    <cfRule type="cellIs" dxfId="674" priority="37" operator="greaterThan">
      <formula>20</formula>
    </cfRule>
  </conditionalFormatting>
  <conditionalFormatting sqref="AO82">
    <cfRule type="cellIs" dxfId="673" priority="36" operator="greaterThan">
      <formula>20</formula>
    </cfRule>
  </conditionalFormatting>
  <conditionalFormatting sqref="AP45:AP46">
    <cfRule type="cellIs" dxfId="672" priority="35" operator="greaterThan">
      <formula>20</formula>
    </cfRule>
  </conditionalFormatting>
  <conditionalFormatting sqref="AQ46:AQ47">
    <cfRule type="cellIs" dxfId="671" priority="34" operator="between">
      <formula>80</formula>
      <formula>120</formula>
    </cfRule>
  </conditionalFormatting>
  <conditionalFormatting sqref="AP47">
    <cfRule type="cellIs" dxfId="670" priority="33" operator="greaterThan">
      <formula>20</formula>
    </cfRule>
  </conditionalFormatting>
  <conditionalFormatting sqref="AQ45">
    <cfRule type="cellIs" dxfId="669" priority="32" operator="between">
      <formula>80</formula>
      <formula>120</formula>
    </cfRule>
  </conditionalFormatting>
  <conditionalFormatting sqref="AQ45">
    <cfRule type="cellIs" dxfId="668" priority="31" operator="between">
      <formula>80</formula>
      <formula>120</formula>
    </cfRule>
  </conditionalFormatting>
  <conditionalFormatting sqref="AK47 AP47 AU47 AZ47 AK79">
    <cfRule type="cellIs" dxfId="667" priority="30" operator="lessThan">
      <formula>20</formula>
    </cfRule>
  </conditionalFormatting>
  <conditionalFormatting sqref="AJ47 AJ45 AJ43 AJ41 AJ39 AJ37 AJ35 AJ33 AJ31 AJ29 AJ27 AJ25">
    <cfRule type="cellIs" dxfId="666" priority="29" operator="greaterThan">
      <formula>20</formula>
    </cfRule>
  </conditionalFormatting>
  <conditionalFormatting sqref="AJ79 AJ77 AJ75 AJ73 AJ71 AJ69 AJ67 AJ65 AJ63 AJ61 AJ59 AJ57 AJ54 AJ52">
    <cfRule type="cellIs" dxfId="665" priority="28" operator="greaterThan">
      <formula>20</formula>
    </cfRule>
  </conditionalFormatting>
  <conditionalFormatting sqref="AJ86 AJ84">
    <cfRule type="cellIs" dxfId="664" priority="27" operator="greaterThan">
      <formula>20</formula>
    </cfRule>
  </conditionalFormatting>
  <conditionalFormatting sqref="AK79">
    <cfRule type="cellIs" dxfId="663" priority="26" operator="greaterThan">
      <formula>20</formula>
    </cfRule>
  </conditionalFormatting>
  <conditionalFormatting sqref="AL77">
    <cfRule type="cellIs" dxfId="662" priority="25" operator="between">
      <formula>80</formula>
      <formula>120</formula>
    </cfRule>
  </conditionalFormatting>
  <conditionalFormatting sqref="AO47 AO45 AO43 AO41 AO39 AO37 AO35 AO33 AO31 AO29 AO27 AO25">
    <cfRule type="cellIs" dxfId="661" priority="24" operator="greaterThan">
      <formula>20</formula>
    </cfRule>
  </conditionalFormatting>
  <conditionalFormatting sqref="AO86 AO84 AO79 AO77 AO75 AO73 AO71 AO69 AO67 AO65 AO63 AO61 AO59 AO57 AO54 AO52">
    <cfRule type="cellIs" dxfId="660" priority="23" operator="greaterThan">
      <formula>20</formula>
    </cfRule>
  </conditionalFormatting>
  <conditionalFormatting sqref="AP77:AP78">
    <cfRule type="cellIs" dxfId="659" priority="22" operator="greaterThan">
      <formula>20</formula>
    </cfRule>
  </conditionalFormatting>
  <conditionalFormatting sqref="AQ78:AQ79">
    <cfRule type="cellIs" dxfId="658" priority="21" operator="between">
      <formula>80</formula>
      <formula>120</formula>
    </cfRule>
  </conditionalFormatting>
  <conditionalFormatting sqref="AP79">
    <cfRule type="cellIs" dxfId="657" priority="20" operator="greaterThan">
      <formula>20</formula>
    </cfRule>
  </conditionalFormatting>
  <conditionalFormatting sqref="AQ77">
    <cfRule type="cellIs" dxfId="656" priority="19" operator="between">
      <formula>80</formula>
      <formula>120</formula>
    </cfRule>
  </conditionalFormatting>
  <conditionalFormatting sqref="AQ77">
    <cfRule type="cellIs" dxfId="655" priority="18" operator="between">
      <formula>80</formula>
      <formula>120</formula>
    </cfRule>
  </conditionalFormatting>
  <conditionalFormatting sqref="AP79">
    <cfRule type="cellIs" dxfId="654" priority="17" operator="lessThan">
      <formula>20</formula>
    </cfRule>
  </conditionalFormatting>
  <conditionalFormatting sqref="AT86 AT84 AT79 AT77 AT75 AT73 AT71 AT69 AT67 AT65 AT63 AT61 AT59 AT57 AT54 AT52 AT47 AT45 AT43 AT41 AT39 AT37 AT35 AT33 AT31 AT29 AT27 AT25">
    <cfRule type="cellIs" dxfId="653" priority="16" operator="greaterThan">
      <formula>20</formula>
    </cfRule>
  </conditionalFormatting>
  <conditionalFormatting sqref="AU77:AU78">
    <cfRule type="cellIs" dxfId="652" priority="15" operator="greaterThan">
      <formula>20</formula>
    </cfRule>
  </conditionalFormatting>
  <conditionalFormatting sqref="AV78:AV79">
    <cfRule type="cellIs" dxfId="651" priority="14" operator="between">
      <formula>80</formula>
      <formula>120</formula>
    </cfRule>
  </conditionalFormatting>
  <conditionalFormatting sqref="AU79">
    <cfRule type="cellIs" dxfId="650" priority="13" operator="greaterThan">
      <formula>20</formula>
    </cfRule>
  </conditionalFormatting>
  <conditionalFormatting sqref="AV77">
    <cfRule type="cellIs" dxfId="649" priority="12" operator="between">
      <formula>80</formula>
      <formula>120</formula>
    </cfRule>
  </conditionalFormatting>
  <conditionalFormatting sqref="AV77">
    <cfRule type="cellIs" dxfId="648" priority="11" operator="between">
      <formula>80</formula>
      <formula>120</formula>
    </cfRule>
  </conditionalFormatting>
  <conditionalFormatting sqref="AU79">
    <cfRule type="cellIs" dxfId="647" priority="10" operator="lessThan">
      <formula>20</formula>
    </cfRule>
  </conditionalFormatting>
  <conditionalFormatting sqref="AY86 AY84 AY79 AY77 AY75 AY73 AY71 AY69 AY67 AY65 AY63 AY61 AY59 AY57 AY54 AY52 AY47 AY45 AY43 AY41 AY39 AY37 AY35 AY33 AY31 AY29 AY27 AY25">
    <cfRule type="cellIs" dxfId="646" priority="9" operator="greaterThan">
      <formula>20</formula>
    </cfRule>
  </conditionalFormatting>
  <conditionalFormatting sqref="AZ77:AZ78">
    <cfRule type="cellIs" dxfId="645" priority="8" operator="greaterThan">
      <formula>20</formula>
    </cfRule>
  </conditionalFormatting>
  <conditionalFormatting sqref="BA79">
    <cfRule type="cellIs" dxfId="644" priority="7" operator="between">
      <formula>80</formula>
      <formula>120</formula>
    </cfRule>
  </conditionalFormatting>
  <conditionalFormatting sqref="AZ79">
    <cfRule type="cellIs" dxfId="643" priority="6" operator="greaterThan">
      <formula>20</formula>
    </cfRule>
  </conditionalFormatting>
  <conditionalFormatting sqref="BA78">
    <cfRule type="cellIs" dxfId="642" priority="5" operator="between">
      <formula>80</formula>
      <formula>120</formula>
    </cfRule>
  </conditionalFormatting>
  <conditionalFormatting sqref="BA78">
    <cfRule type="cellIs" dxfId="641" priority="4" operator="between">
      <formula>80</formula>
      <formula>120</formula>
    </cfRule>
  </conditionalFormatting>
  <conditionalFormatting sqref="BA77">
    <cfRule type="cellIs" dxfId="640" priority="3" operator="between">
      <formula>80</formula>
      <formula>120</formula>
    </cfRule>
  </conditionalFormatting>
  <conditionalFormatting sqref="BA77">
    <cfRule type="cellIs" dxfId="639" priority="2" operator="between">
      <formula>80</formula>
      <formula>120</formula>
    </cfRule>
  </conditionalFormatting>
  <conditionalFormatting sqref="AZ79">
    <cfRule type="cellIs" dxfId="638" priority="1" operator="lessThan">
      <formula>20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WMW17feb20 dc</vt:lpstr>
      <vt:lpstr>WMW 18feb20 dc</vt:lpstr>
      <vt:lpstr>WMW 19feb20 dc</vt:lpstr>
      <vt:lpstr>WMW 20feb20 dc</vt:lpstr>
      <vt:lpstr>WMW 21feb20 dc</vt:lpstr>
      <vt:lpstr>WMW 24feb20 dc</vt:lpstr>
      <vt:lpstr>WMW 25feb20 dc</vt:lpstr>
      <vt:lpstr>WMW 26feb20 dc</vt:lpstr>
      <vt:lpstr>WMW 27feb20 dc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2016-05-06T13:47:05Z</cp:lastPrinted>
  <dcterms:created xsi:type="dcterms:W3CDTF">2016-04-07T12:54:27Z</dcterms:created>
  <dcterms:modified xsi:type="dcterms:W3CDTF">2020-02-28T21:16:57Z</dcterms:modified>
</cp:coreProperties>
</file>